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9395" windowHeight="8685" tabRatio="945" firstSheet="2" activeTab="3"/>
  </bookViews>
  <sheets>
    <sheet name="calendrier" sheetId="7" r:id="rId1"/>
    <sheet name="Edition de plannings" sheetId="5" r:id="rId2"/>
    <sheet name="Plannings" sheetId="1" r:id="rId3"/>
    <sheet name="Nom" sheetId="3" r:id="rId4"/>
    <sheet name="Planning 05_06_2017" sheetId="19" r:id="rId5"/>
    <sheet name="Planning 12_06_2017" sheetId="21" r:id="rId6"/>
    <sheet name="Planning 19_06_2017" sheetId="23" r:id="rId7"/>
    <sheet name="Planning 26_06_2017" sheetId="25" r:id="rId8"/>
    <sheet name="Feuille d'heures Nom_1" sheetId="4" r:id="rId9"/>
    <sheet name="Liste déroulante" sheetId="2" state="hidden" r:id="rId10"/>
  </sheets>
  <externalReferences>
    <externalReference r:id="rId11"/>
    <externalReference r:id="rId12"/>
    <externalReference r:id="rId13"/>
  </externalReferences>
  <definedNames>
    <definedName name="_xlnm.Print_Area" localSheetId="1">'Edition de plannings'!$A$1:$AS$38</definedName>
    <definedName name="_xlnm.Print_Area" localSheetId="8">'Feuille d''heures Nom_1'!$A$1:$X$29</definedName>
    <definedName name="_xlnm.Print_Area" localSheetId="4">'Planning 05_06_2017'!$A$1:$X$38</definedName>
    <definedName name="_xlnm.Print_Area" localSheetId="5">'Planning 12_06_2017'!$A$1:$X$38</definedName>
    <definedName name="_xlnm.Print_Area" localSheetId="6">'Planning 19_06_2017'!$A$1:$X$38</definedName>
    <definedName name="_xlnm.Print_Area" localSheetId="7">'Planning 26_06_2017'!$A$1:$X$38</definedName>
    <definedName name="_xlnm.Print_Area" localSheetId="2">Plannings!$A$1:$X$38</definedName>
  </definedNames>
  <calcPr calcId="152511"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 i="3" l="1"/>
  <c r="C10" i="4"/>
  <c r="F10" i="4"/>
  <c r="I10" i="4"/>
  <c r="L10" i="4"/>
  <c r="O10" i="4"/>
  <c r="R10" i="4"/>
  <c r="U10" i="4"/>
  <c r="C13" i="4"/>
  <c r="F13" i="4"/>
  <c r="I13" i="4"/>
  <c r="L13" i="4"/>
  <c r="O13" i="4"/>
  <c r="R13" i="4"/>
  <c r="U13" i="4"/>
  <c r="C16" i="4"/>
  <c r="F16" i="4"/>
  <c r="I16" i="4"/>
  <c r="L16" i="4"/>
  <c r="O16" i="4"/>
  <c r="R16" i="4"/>
  <c r="U16" i="4"/>
  <c r="F22" i="4"/>
  <c r="C22" i="4"/>
  <c r="U19" i="4"/>
  <c r="R19" i="4"/>
  <c r="O19" i="4"/>
  <c r="L19" i="4"/>
  <c r="I19" i="4"/>
  <c r="F19" i="4"/>
  <c r="C19" i="4"/>
  <c r="D7" i="25"/>
  <c r="C7" i="25"/>
  <c r="E7" i="25"/>
  <c r="D8" i="25"/>
  <c r="C8" i="25"/>
  <c r="E8" i="25"/>
  <c r="G7" i="25"/>
  <c r="F7" i="25"/>
  <c r="H7" i="25"/>
  <c r="G8" i="25"/>
  <c r="F8" i="25"/>
  <c r="H8" i="25"/>
  <c r="J7" i="25"/>
  <c r="I7" i="25"/>
  <c r="K7" i="25"/>
  <c r="J8" i="25"/>
  <c r="I8" i="25"/>
  <c r="K8" i="25"/>
  <c r="M7" i="25"/>
  <c r="L7" i="25"/>
  <c r="N7" i="25"/>
  <c r="M8" i="25"/>
  <c r="L8" i="25"/>
  <c r="N8" i="25"/>
  <c r="P7" i="25"/>
  <c r="O7" i="25"/>
  <c r="Q7" i="25"/>
  <c r="P8" i="25"/>
  <c r="O8" i="25"/>
  <c r="Q8" i="25"/>
  <c r="S7" i="25"/>
  <c r="R7" i="25"/>
  <c r="T7" i="25"/>
  <c r="S8" i="25"/>
  <c r="R8" i="25"/>
  <c r="T8" i="25"/>
  <c r="V7" i="25"/>
  <c r="U7" i="25"/>
  <c r="W7" i="25"/>
  <c r="V8" i="25"/>
  <c r="U8" i="25"/>
  <c r="W8" i="25"/>
  <c r="X7" i="25"/>
  <c r="D9" i="25"/>
  <c r="C9" i="25"/>
  <c r="E9" i="25"/>
  <c r="D10" i="25"/>
  <c r="C10" i="25"/>
  <c r="E10" i="25"/>
  <c r="G9" i="25"/>
  <c r="F9" i="25"/>
  <c r="H9" i="25"/>
  <c r="G10" i="25"/>
  <c r="F10" i="25"/>
  <c r="H10" i="25"/>
  <c r="J9" i="25"/>
  <c r="I9" i="25"/>
  <c r="K9" i="25"/>
  <c r="J10" i="25"/>
  <c r="I10" i="25"/>
  <c r="K10" i="25"/>
  <c r="M9" i="25"/>
  <c r="L9" i="25"/>
  <c r="N9" i="25"/>
  <c r="M10" i="25"/>
  <c r="L10" i="25"/>
  <c r="N10" i="25"/>
  <c r="P9" i="25"/>
  <c r="O9" i="25"/>
  <c r="Q9" i="25"/>
  <c r="P10" i="25"/>
  <c r="O10" i="25"/>
  <c r="Q10" i="25"/>
  <c r="S9" i="25"/>
  <c r="R9" i="25"/>
  <c r="T9" i="25"/>
  <c r="S10" i="25"/>
  <c r="R10" i="25"/>
  <c r="T10" i="25"/>
  <c r="V9" i="25"/>
  <c r="U9" i="25"/>
  <c r="W9" i="25"/>
  <c r="V10" i="25"/>
  <c r="U10" i="25"/>
  <c r="W10" i="25"/>
  <c r="X9" i="25"/>
  <c r="D11" i="25"/>
  <c r="C11" i="25"/>
  <c r="E11" i="25"/>
  <c r="D12" i="25"/>
  <c r="C12" i="25"/>
  <c r="E12" i="25"/>
  <c r="G11" i="25"/>
  <c r="F11" i="25"/>
  <c r="H11" i="25"/>
  <c r="G12" i="25"/>
  <c r="F12" i="25"/>
  <c r="H12" i="25"/>
  <c r="J11" i="25"/>
  <c r="I11" i="25"/>
  <c r="K11" i="25"/>
  <c r="J12" i="25"/>
  <c r="I12" i="25"/>
  <c r="K12" i="25"/>
  <c r="M11" i="25"/>
  <c r="L11" i="25"/>
  <c r="N11" i="25"/>
  <c r="M12" i="25"/>
  <c r="L12" i="25"/>
  <c r="N12" i="25"/>
  <c r="P11" i="25"/>
  <c r="O11" i="25"/>
  <c r="Q11" i="25"/>
  <c r="P12" i="25"/>
  <c r="O12" i="25"/>
  <c r="Q12" i="25"/>
  <c r="S11" i="25"/>
  <c r="R11" i="25"/>
  <c r="T11" i="25"/>
  <c r="S12" i="25"/>
  <c r="R12" i="25"/>
  <c r="T12" i="25"/>
  <c r="V11" i="25"/>
  <c r="U11" i="25"/>
  <c r="W11" i="25"/>
  <c r="V12" i="25"/>
  <c r="U12" i="25"/>
  <c r="W12" i="25"/>
  <c r="X11" i="25"/>
  <c r="D13" i="25"/>
  <c r="C13" i="25"/>
  <c r="E13" i="25"/>
  <c r="D14" i="25"/>
  <c r="C14" i="25"/>
  <c r="E14" i="25"/>
  <c r="G13" i="25"/>
  <c r="F13" i="25"/>
  <c r="H13" i="25"/>
  <c r="G14" i="25"/>
  <c r="F14" i="25"/>
  <c r="H14" i="25"/>
  <c r="J13" i="25"/>
  <c r="I13" i="25"/>
  <c r="K13" i="25"/>
  <c r="J14" i="25"/>
  <c r="I14" i="25"/>
  <c r="K14" i="25"/>
  <c r="M13" i="25"/>
  <c r="L13" i="25"/>
  <c r="N13" i="25"/>
  <c r="M14" i="25"/>
  <c r="L14" i="25"/>
  <c r="N14" i="25"/>
  <c r="P13" i="25"/>
  <c r="O13" i="25"/>
  <c r="Q13" i="25"/>
  <c r="P14" i="25"/>
  <c r="O14" i="25"/>
  <c r="Q14" i="25"/>
  <c r="S13" i="25"/>
  <c r="R13" i="25"/>
  <c r="T13" i="25"/>
  <c r="S14" i="25"/>
  <c r="R14" i="25"/>
  <c r="T14" i="25"/>
  <c r="V13" i="25"/>
  <c r="U13" i="25"/>
  <c r="W13" i="25"/>
  <c r="V14" i="25"/>
  <c r="U14" i="25"/>
  <c r="W14" i="25"/>
  <c r="X13" i="25"/>
  <c r="D15" i="25"/>
  <c r="C15" i="25"/>
  <c r="E15" i="25"/>
  <c r="D16" i="25"/>
  <c r="C16" i="25"/>
  <c r="E16" i="25"/>
  <c r="G15" i="25"/>
  <c r="F15" i="25"/>
  <c r="H15" i="25"/>
  <c r="G16" i="25"/>
  <c r="F16" i="25"/>
  <c r="H16" i="25"/>
  <c r="J15" i="25"/>
  <c r="I15" i="25"/>
  <c r="K15" i="25"/>
  <c r="J16" i="25"/>
  <c r="I16" i="25"/>
  <c r="K16" i="25"/>
  <c r="M15" i="25"/>
  <c r="L15" i="25"/>
  <c r="N15" i="25"/>
  <c r="M16" i="25"/>
  <c r="L16" i="25"/>
  <c r="N16" i="25"/>
  <c r="P15" i="25"/>
  <c r="O15" i="25"/>
  <c r="Q15" i="25"/>
  <c r="P16" i="25"/>
  <c r="O16" i="25"/>
  <c r="Q16" i="25"/>
  <c r="S15" i="25"/>
  <c r="R15" i="25"/>
  <c r="T15" i="25"/>
  <c r="S16" i="25"/>
  <c r="R16" i="25"/>
  <c r="T16" i="25"/>
  <c r="V15" i="25"/>
  <c r="U15" i="25"/>
  <c r="W15" i="25"/>
  <c r="V16" i="25"/>
  <c r="U16" i="25"/>
  <c r="W16" i="25"/>
  <c r="X15" i="25"/>
  <c r="D17" i="25"/>
  <c r="C17" i="25"/>
  <c r="E17" i="25"/>
  <c r="D18" i="25"/>
  <c r="C18" i="25"/>
  <c r="E18" i="25"/>
  <c r="G17" i="25"/>
  <c r="F17" i="25"/>
  <c r="H17" i="25"/>
  <c r="G18" i="25"/>
  <c r="F18" i="25"/>
  <c r="H18" i="25"/>
  <c r="J17" i="25"/>
  <c r="I17" i="25"/>
  <c r="K17" i="25"/>
  <c r="J18" i="25"/>
  <c r="I18" i="25"/>
  <c r="K18" i="25"/>
  <c r="M17" i="25"/>
  <c r="L17" i="25"/>
  <c r="N17" i="25"/>
  <c r="M18" i="25"/>
  <c r="L18" i="25"/>
  <c r="N18" i="25"/>
  <c r="P17" i="25"/>
  <c r="O17" i="25"/>
  <c r="Q17" i="25"/>
  <c r="P18" i="25"/>
  <c r="O18" i="25"/>
  <c r="Q18" i="25"/>
  <c r="S17" i="25"/>
  <c r="R17" i="25"/>
  <c r="T17" i="25"/>
  <c r="S18" i="25"/>
  <c r="R18" i="25"/>
  <c r="T18" i="25"/>
  <c r="V17" i="25"/>
  <c r="U17" i="25"/>
  <c r="W17" i="25"/>
  <c r="V18" i="25"/>
  <c r="U18" i="25"/>
  <c r="W18" i="25"/>
  <c r="X17" i="25"/>
  <c r="D19" i="25"/>
  <c r="C19" i="25"/>
  <c r="E19" i="25"/>
  <c r="D20" i="25"/>
  <c r="C20" i="25"/>
  <c r="E20" i="25"/>
  <c r="G19" i="25"/>
  <c r="F19" i="25"/>
  <c r="H19" i="25"/>
  <c r="G20" i="25"/>
  <c r="F20" i="25"/>
  <c r="H20" i="25"/>
  <c r="J19" i="25"/>
  <c r="I19" i="25"/>
  <c r="K19" i="25"/>
  <c r="J20" i="25"/>
  <c r="I20" i="25"/>
  <c r="K20" i="25"/>
  <c r="M19" i="25"/>
  <c r="L19" i="25"/>
  <c r="N19" i="25"/>
  <c r="M20" i="25"/>
  <c r="L20" i="25"/>
  <c r="N20" i="25"/>
  <c r="P19" i="25"/>
  <c r="O19" i="25"/>
  <c r="Q19" i="25"/>
  <c r="P20" i="25"/>
  <c r="O20" i="25"/>
  <c r="Q20" i="25"/>
  <c r="S19" i="25"/>
  <c r="R19" i="25"/>
  <c r="T19" i="25"/>
  <c r="S20" i="25"/>
  <c r="R20" i="25"/>
  <c r="T20" i="25"/>
  <c r="V19" i="25"/>
  <c r="U19" i="25"/>
  <c r="W19" i="25"/>
  <c r="V20" i="25"/>
  <c r="U20" i="25"/>
  <c r="W20" i="25"/>
  <c r="X19" i="25"/>
  <c r="D21" i="25"/>
  <c r="C21" i="25"/>
  <c r="E21" i="25"/>
  <c r="D22" i="25"/>
  <c r="C22" i="25"/>
  <c r="E22" i="25"/>
  <c r="G21" i="25"/>
  <c r="F21" i="25"/>
  <c r="H21" i="25"/>
  <c r="G22" i="25"/>
  <c r="F22" i="25"/>
  <c r="H22" i="25"/>
  <c r="J21" i="25"/>
  <c r="I21" i="25"/>
  <c r="K21" i="25"/>
  <c r="J22" i="25"/>
  <c r="I22" i="25"/>
  <c r="K22" i="25"/>
  <c r="M21" i="25"/>
  <c r="L21" i="25"/>
  <c r="N21" i="25"/>
  <c r="M22" i="25"/>
  <c r="L22" i="25"/>
  <c r="N22" i="25"/>
  <c r="P21" i="25"/>
  <c r="O21" i="25"/>
  <c r="Q21" i="25"/>
  <c r="P22" i="25"/>
  <c r="O22" i="25"/>
  <c r="Q22" i="25"/>
  <c r="S21" i="25"/>
  <c r="R21" i="25"/>
  <c r="T21" i="25"/>
  <c r="S22" i="25"/>
  <c r="R22" i="25"/>
  <c r="T22" i="25"/>
  <c r="V21" i="25"/>
  <c r="U21" i="25"/>
  <c r="W21" i="25"/>
  <c r="V22" i="25"/>
  <c r="U22" i="25"/>
  <c r="W22" i="25"/>
  <c r="X21" i="25"/>
  <c r="D23" i="25"/>
  <c r="C23" i="25"/>
  <c r="E23" i="25"/>
  <c r="D24" i="25"/>
  <c r="C24" i="25"/>
  <c r="E24" i="25"/>
  <c r="G23" i="25"/>
  <c r="F23" i="25"/>
  <c r="H23" i="25"/>
  <c r="G24" i="25"/>
  <c r="F24" i="25"/>
  <c r="H24" i="25"/>
  <c r="J23" i="25"/>
  <c r="I23" i="25"/>
  <c r="K23" i="25"/>
  <c r="J24" i="25"/>
  <c r="I24" i="25"/>
  <c r="K24" i="25"/>
  <c r="M23" i="25"/>
  <c r="L23" i="25"/>
  <c r="N23" i="25"/>
  <c r="M24" i="25"/>
  <c r="L24" i="25"/>
  <c r="N24" i="25"/>
  <c r="P23" i="25"/>
  <c r="O23" i="25"/>
  <c r="Q23" i="25"/>
  <c r="P24" i="25"/>
  <c r="O24" i="25"/>
  <c r="Q24" i="25"/>
  <c r="S23" i="25"/>
  <c r="R23" i="25"/>
  <c r="T23" i="25"/>
  <c r="S24" i="25"/>
  <c r="R24" i="25"/>
  <c r="T24" i="25"/>
  <c r="V23" i="25"/>
  <c r="U23" i="25"/>
  <c r="W23" i="25"/>
  <c r="V24" i="25"/>
  <c r="U24" i="25"/>
  <c r="W24" i="25"/>
  <c r="X23" i="25"/>
  <c r="D25" i="25"/>
  <c r="C25" i="25"/>
  <c r="E25" i="25"/>
  <c r="D26" i="25"/>
  <c r="C26" i="25"/>
  <c r="E26" i="25"/>
  <c r="G25" i="25"/>
  <c r="F25" i="25"/>
  <c r="H25" i="25"/>
  <c r="G26" i="25"/>
  <c r="F26" i="25"/>
  <c r="H26" i="25"/>
  <c r="J25" i="25"/>
  <c r="I25" i="25"/>
  <c r="K25" i="25"/>
  <c r="J26" i="25"/>
  <c r="I26" i="25"/>
  <c r="K26" i="25"/>
  <c r="M25" i="25"/>
  <c r="L25" i="25"/>
  <c r="N25" i="25"/>
  <c r="M26" i="25"/>
  <c r="L26" i="25"/>
  <c r="N26" i="25"/>
  <c r="P25" i="25"/>
  <c r="O25" i="25"/>
  <c r="Q25" i="25"/>
  <c r="P26" i="25"/>
  <c r="O26" i="25"/>
  <c r="Q26" i="25"/>
  <c r="S25" i="25"/>
  <c r="R25" i="25"/>
  <c r="T25" i="25"/>
  <c r="S26" i="25"/>
  <c r="R26" i="25"/>
  <c r="T26" i="25"/>
  <c r="V25" i="25"/>
  <c r="U25" i="25"/>
  <c r="W25" i="25"/>
  <c r="V26" i="25"/>
  <c r="U26" i="25"/>
  <c r="W26" i="25"/>
  <c r="X25" i="25"/>
  <c r="D27" i="25"/>
  <c r="C27" i="25"/>
  <c r="E27" i="25"/>
  <c r="D28" i="25"/>
  <c r="C28" i="25"/>
  <c r="E28" i="25"/>
  <c r="G27" i="25"/>
  <c r="F27" i="25"/>
  <c r="H27" i="25"/>
  <c r="G28" i="25"/>
  <c r="F28" i="25"/>
  <c r="H28" i="25"/>
  <c r="J27" i="25"/>
  <c r="I27" i="25"/>
  <c r="K27" i="25"/>
  <c r="J28" i="25"/>
  <c r="I28" i="25"/>
  <c r="K28" i="25"/>
  <c r="M27" i="25"/>
  <c r="L27" i="25"/>
  <c r="N27" i="25"/>
  <c r="M28" i="25"/>
  <c r="L28" i="25"/>
  <c r="N28" i="25"/>
  <c r="P27" i="25"/>
  <c r="O27" i="25"/>
  <c r="Q27" i="25"/>
  <c r="P28" i="25"/>
  <c r="O28" i="25"/>
  <c r="Q28" i="25"/>
  <c r="S27" i="25"/>
  <c r="R27" i="25"/>
  <c r="T27" i="25"/>
  <c r="S28" i="25"/>
  <c r="R28" i="25"/>
  <c r="T28" i="25"/>
  <c r="V27" i="25"/>
  <c r="U27" i="25"/>
  <c r="W27" i="25"/>
  <c r="V28" i="25"/>
  <c r="U28" i="25"/>
  <c r="W28" i="25"/>
  <c r="X27" i="25"/>
  <c r="D29" i="25"/>
  <c r="C29" i="25"/>
  <c r="E29" i="25"/>
  <c r="D30" i="25"/>
  <c r="C30" i="25"/>
  <c r="E30" i="25"/>
  <c r="G29" i="25"/>
  <c r="F29" i="25"/>
  <c r="H29" i="25"/>
  <c r="G30" i="25"/>
  <c r="F30" i="25"/>
  <c r="H30" i="25"/>
  <c r="J29" i="25"/>
  <c r="I29" i="25"/>
  <c r="K29" i="25"/>
  <c r="J30" i="25"/>
  <c r="I30" i="25"/>
  <c r="K30" i="25"/>
  <c r="M29" i="25"/>
  <c r="L29" i="25"/>
  <c r="N29" i="25"/>
  <c r="M30" i="25"/>
  <c r="L30" i="25"/>
  <c r="N30" i="25"/>
  <c r="P29" i="25"/>
  <c r="O29" i="25"/>
  <c r="Q29" i="25"/>
  <c r="P30" i="25"/>
  <c r="O30" i="25"/>
  <c r="Q30" i="25"/>
  <c r="S29" i="25"/>
  <c r="R29" i="25"/>
  <c r="T29" i="25"/>
  <c r="S30" i="25"/>
  <c r="R30" i="25"/>
  <c r="T30" i="25"/>
  <c r="V29" i="25"/>
  <c r="U29" i="25"/>
  <c r="W29" i="25"/>
  <c r="V30" i="25"/>
  <c r="U30" i="25"/>
  <c r="W30" i="25"/>
  <c r="X29" i="25"/>
  <c r="D31" i="25"/>
  <c r="C31" i="25"/>
  <c r="E31" i="25"/>
  <c r="D32" i="25"/>
  <c r="C32" i="25"/>
  <c r="E32" i="25"/>
  <c r="G31" i="25"/>
  <c r="F31" i="25"/>
  <c r="H31" i="25"/>
  <c r="G32" i="25"/>
  <c r="F32" i="25"/>
  <c r="H32" i="25"/>
  <c r="J31" i="25"/>
  <c r="I31" i="25"/>
  <c r="K31" i="25"/>
  <c r="J32" i="25"/>
  <c r="I32" i="25"/>
  <c r="K32" i="25"/>
  <c r="M31" i="25"/>
  <c r="L31" i="25"/>
  <c r="N31" i="25"/>
  <c r="M32" i="25"/>
  <c r="L32" i="25"/>
  <c r="N32" i="25"/>
  <c r="P31" i="25"/>
  <c r="O31" i="25"/>
  <c r="Q31" i="25"/>
  <c r="P32" i="25"/>
  <c r="O32" i="25"/>
  <c r="Q32" i="25"/>
  <c r="S31" i="25"/>
  <c r="R31" i="25"/>
  <c r="T31" i="25"/>
  <c r="S32" i="25"/>
  <c r="R32" i="25"/>
  <c r="T32" i="25"/>
  <c r="V31" i="25"/>
  <c r="U31" i="25"/>
  <c r="W31" i="25"/>
  <c r="V32" i="25"/>
  <c r="U32" i="25"/>
  <c r="W32" i="25"/>
  <c r="X31" i="25"/>
  <c r="D33" i="25"/>
  <c r="C33" i="25"/>
  <c r="E33" i="25"/>
  <c r="D34" i="25"/>
  <c r="C34" i="25"/>
  <c r="E34" i="25"/>
  <c r="G33" i="25"/>
  <c r="F33" i="25"/>
  <c r="H33" i="25"/>
  <c r="G34" i="25"/>
  <c r="F34" i="25"/>
  <c r="H34" i="25"/>
  <c r="J33" i="25"/>
  <c r="I33" i="25"/>
  <c r="K33" i="25"/>
  <c r="J34" i="25"/>
  <c r="I34" i="25"/>
  <c r="K34" i="25"/>
  <c r="M33" i="25"/>
  <c r="L33" i="25"/>
  <c r="N33" i="25"/>
  <c r="M34" i="25"/>
  <c r="L34" i="25"/>
  <c r="N34" i="25"/>
  <c r="P33" i="25"/>
  <c r="O33" i="25"/>
  <c r="Q33" i="25"/>
  <c r="P34" i="25"/>
  <c r="O34" i="25"/>
  <c r="Q34" i="25"/>
  <c r="S33" i="25"/>
  <c r="R33" i="25"/>
  <c r="T33" i="25"/>
  <c r="S34" i="25"/>
  <c r="R34" i="25"/>
  <c r="T34" i="25"/>
  <c r="V33" i="25"/>
  <c r="U33" i="25"/>
  <c r="W33" i="25"/>
  <c r="V34" i="25"/>
  <c r="U34" i="25"/>
  <c r="W34" i="25"/>
  <c r="X33" i="25"/>
  <c r="D35" i="25"/>
  <c r="C35" i="25"/>
  <c r="E35" i="25"/>
  <c r="D36" i="25"/>
  <c r="C36" i="25"/>
  <c r="E36" i="25"/>
  <c r="G35" i="25"/>
  <c r="F35" i="25"/>
  <c r="H35" i="25"/>
  <c r="G36" i="25"/>
  <c r="F36" i="25"/>
  <c r="H36" i="25"/>
  <c r="J35" i="25"/>
  <c r="I35" i="25"/>
  <c r="K35" i="25"/>
  <c r="J36" i="25"/>
  <c r="I36" i="25"/>
  <c r="K36" i="25"/>
  <c r="M35" i="25"/>
  <c r="L35" i="25"/>
  <c r="N35" i="25"/>
  <c r="M36" i="25"/>
  <c r="L36" i="25"/>
  <c r="N36" i="25"/>
  <c r="P35" i="25"/>
  <c r="O35" i="25"/>
  <c r="Q35" i="25"/>
  <c r="P36" i="25"/>
  <c r="O36" i="25"/>
  <c r="Q36" i="25"/>
  <c r="S35" i="25"/>
  <c r="R35" i="25"/>
  <c r="T35" i="25"/>
  <c r="S36" i="25"/>
  <c r="R36" i="25"/>
  <c r="T36" i="25"/>
  <c r="V35" i="25"/>
  <c r="U35" i="25"/>
  <c r="W35" i="25"/>
  <c r="V36" i="25"/>
  <c r="U36" i="25"/>
  <c r="W36" i="25"/>
  <c r="X35" i="25"/>
  <c r="X37" i="25"/>
  <c r="B35" i="25"/>
  <c r="A35" i="25"/>
  <c r="B33" i="25"/>
  <c r="A33" i="25"/>
  <c r="B31" i="25"/>
  <c r="A31" i="25"/>
  <c r="B29" i="25"/>
  <c r="A29" i="25"/>
  <c r="B27" i="25"/>
  <c r="A27" i="25"/>
  <c r="B25" i="25"/>
  <c r="A25" i="25"/>
  <c r="B23" i="25"/>
  <c r="A23" i="25"/>
  <c r="B21" i="25"/>
  <c r="A21" i="25"/>
  <c r="B19" i="25"/>
  <c r="A19" i="25"/>
  <c r="B17" i="25"/>
  <c r="A17" i="25"/>
  <c r="B15" i="25"/>
  <c r="A15" i="25"/>
  <c r="B13" i="25"/>
  <c r="A13" i="25"/>
  <c r="B11" i="25"/>
  <c r="A11" i="25"/>
  <c r="B9" i="25"/>
  <c r="A9" i="25"/>
  <c r="B7" i="25"/>
  <c r="A7" i="25"/>
  <c r="C4" i="25"/>
  <c r="F4" i="25"/>
  <c r="I4" i="25"/>
  <c r="L4" i="25"/>
  <c r="O4" i="25"/>
  <c r="R4" i="25"/>
  <c r="U4" i="25"/>
  <c r="F2" i="25"/>
  <c r="D7" i="23"/>
  <c r="C7" i="23"/>
  <c r="E7" i="23"/>
  <c r="D8" i="23"/>
  <c r="C8" i="23"/>
  <c r="E8" i="23"/>
  <c r="G7" i="23"/>
  <c r="F7" i="23"/>
  <c r="H7" i="23"/>
  <c r="G8" i="23"/>
  <c r="F8" i="23"/>
  <c r="H8" i="23"/>
  <c r="J7" i="23"/>
  <c r="I7" i="23"/>
  <c r="K7" i="23"/>
  <c r="J8" i="23"/>
  <c r="I8" i="23"/>
  <c r="K8" i="23"/>
  <c r="M7" i="23"/>
  <c r="L7" i="23"/>
  <c r="N7" i="23"/>
  <c r="M8" i="23"/>
  <c r="L8" i="23"/>
  <c r="N8" i="23"/>
  <c r="P7" i="23"/>
  <c r="O7" i="23"/>
  <c r="Q7" i="23"/>
  <c r="P8" i="23"/>
  <c r="O8" i="23"/>
  <c r="Q8" i="23"/>
  <c r="S7" i="23"/>
  <c r="R7" i="23"/>
  <c r="T7" i="23"/>
  <c r="S8" i="23"/>
  <c r="R8" i="23"/>
  <c r="T8" i="23"/>
  <c r="V7" i="23"/>
  <c r="U7" i="23"/>
  <c r="W7" i="23"/>
  <c r="V8" i="23"/>
  <c r="U8" i="23"/>
  <c r="W8" i="23"/>
  <c r="X7" i="23"/>
  <c r="D9" i="23"/>
  <c r="C9" i="23"/>
  <c r="E9" i="23"/>
  <c r="D10" i="23"/>
  <c r="C10" i="23"/>
  <c r="E10" i="23"/>
  <c r="G9" i="23"/>
  <c r="F9" i="23"/>
  <c r="H9" i="23"/>
  <c r="G10" i="23"/>
  <c r="F10" i="23"/>
  <c r="H10" i="23"/>
  <c r="J9" i="23"/>
  <c r="I9" i="23"/>
  <c r="K9" i="23"/>
  <c r="J10" i="23"/>
  <c r="I10" i="23"/>
  <c r="K10" i="23"/>
  <c r="M9" i="23"/>
  <c r="L9" i="23"/>
  <c r="N9" i="23"/>
  <c r="M10" i="23"/>
  <c r="L10" i="23"/>
  <c r="N10" i="23"/>
  <c r="P9" i="23"/>
  <c r="O9" i="23"/>
  <c r="Q9" i="23"/>
  <c r="P10" i="23"/>
  <c r="O10" i="23"/>
  <c r="Q10" i="23"/>
  <c r="S9" i="23"/>
  <c r="R9" i="23"/>
  <c r="T9" i="23"/>
  <c r="S10" i="23"/>
  <c r="R10" i="23"/>
  <c r="T10" i="23"/>
  <c r="V9" i="23"/>
  <c r="U9" i="23"/>
  <c r="W9" i="23"/>
  <c r="V10" i="23"/>
  <c r="U10" i="23"/>
  <c r="W10" i="23"/>
  <c r="X9" i="23"/>
  <c r="D11" i="23"/>
  <c r="C11" i="23"/>
  <c r="E11" i="23"/>
  <c r="D12" i="23"/>
  <c r="C12" i="23"/>
  <c r="E12" i="23"/>
  <c r="G11" i="23"/>
  <c r="F11" i="23"/>
  <c r="H11" i="23"/>
  <c r="G12" i="23"/>
  <c r="F12" i="23"/>
  <c r="H12" i="23"/>
  <c r="J11" i="23"/>
  <c r="I11" i="23"/>
  <c r="K11" i="23"/>
  <c r="J12" i="23"/>
  <c r="I12" i="23"/>
  <c r="K12" i="23"/>
  <c r="M11" i="23"/>
  <c r="L11" i="23"/>
  <c r="N11" i="23"/>
  <c r="M12" i="23"/>
  <c r="L12" i="23"/>
  <c r="N12" i="23"/>
  <c r="P11" i="23"/>
  <c r="O11" i="23"/>
  <c r="Q11" i="23"/>
  <c r="P12" i="23"/>
  <c r="O12" i="23"/>
  <c r="Q12" i="23"/>
  <c r="S11" i="23"/>
  <c r="R11" i="23"/>
  <c r="T11" i="23"/>
  <c r="S12" i="23"/>
  <c r="R12" i="23"/>
  <c r="T12" i="23"/>
  <c r="V11" i="23"/>
  <c r="U11" i="23"/>
  <c r="W11" i="23"/>
  <c r="V12" i="23"/>
  <c r="U12" i="23"/>
  <c r="W12" i="23"/>
  <c r="X11" i="23"/>
  <c r="D13" i="23"/>
  <c r="C13" i="23"/>
  <c r="E13" i="23"/>
  <c r="D14" i="23"/>
  <c r="C14" i="23"/>
  <c r="E14" i="23"/>
  <c r="G13" i="23"/>
  <c r="F13" i="23"/>
  <c r="H13" i="23"/>
  <c r="G14" i="23"/>
  <c r="F14" i="23"/>
  <c r="H14" i="23"/>
  <c r="J13" i="23"/>
  <c r="I13" i="23"/>
  <c r="K13" i="23"/>
  <c r="J14" i="23"/>
  <c r="I14" i="23"/>
  <c r="K14" i="23"/>
  <c r="M13" i="23"/>
  <c r="L13" i="23"/>
  <c r="N13" i="23"/>
  <c r="M14" i="23"/>
  <c r="L14" i="23"/>
  <c r="N14" i="23"/>
  <c r="P13" i="23"/>
  <c r="O13" i="23"/>
  <c r="Q13" i="23"/>
  <c r="P14" i="23"/>
  <c r="O14" i="23"/>
  <c r="Q14" i="23"/>
  <c r="S13" i="23"/>
  <c r="R13" i="23"/>
  <c r="T13" i="23"/>
  <c r="S14" i="23"/>
  <c r="R14" i="23"/>
  <c r="T14" i="23"/>
  <c r="V13" i="23"/>
  <c r="U13" i="23"/>
  <c r="W13" i="23"/>
  <c r="V14" i="23"/>
  <c r="U14" i="23"/>
  <c r="W14" i="23"/>
  <c r="X13" i="23"/>
  <c r="D15" i="23"/>
  <c r="C15" i="23"/>
  <c r="E15" i="23"/>
  <c r="D16" i="23"/>
  <c r="C16" i="23"/>
  <c r="E16" i="23"/>
  <c r="G15" i="23"/>
  <c r="F15" i="23"/>
  <c r="H15" i="23"/>
  <c r="G16" i="23"/>
  <c r="F16" i="23"/>
  <c r="H16" i="23"/>
  <c r="J15" i="23"/>
  <c r="I15" i="23"/>
  <c r="K15" i="23"/>
  <c r="J16" i="23"/>
  <c r="I16" i="23"/>
  <c r="K16" i="23"/>
  <c r="M15" i="23"/>
  <c r="L15" i="23"/>
  <c r="N15" i="23"/>
  <c r="M16" i="23"/>
  <c r="L16" i="23"/>
  <c r="N16" i="23"/>
  <c r="P15" i="23"/>
  <c r="O15" i="23"/>
  <c r="Q15" i="23"/>
  <c r="P16" i="23"/>
  <c r="O16" i="23"/>
  <c r="Q16" i="23"/>
  <c r="S15" i="23"/>
  <c r="R15" i="23"/>
  <c r="T15" i="23"/>
  <c r="S16" i="23"/>
  <c r="R16" i="23"/>
  <c r="T16" i="23"/>
  <c r="V15" i="23"/>
  <c r="U15" i="23"/>
  <c r="W15" i="23"/>
  <c r="V16" i="23"/>
  <c r="U16" i="23"/>
  <c r="W16" i="23"/>
  <c r="X15" i="23"/>
  <c r="D17" i="23"/>
  <c r="C17" i="23"/>
  <c r="E17" i="23"/>
  <c r="D18" i="23"/>
  <c r="C18" i="23"/>
  <c r="E18" i="23"/>
  <c r="G17" i="23"/>
  <c r="F17" i="23"/>
  <c r="H17" i="23"/>
  <c r="G18" i="23"/>
  <c r="F18" i="23"/>
  <c r="H18" i="23"/>
  <c r="J17" i="23"/>
  <c r="I17" i="23"/>
  <c r="K17" i="23"/>
  <c r="J18" i="23"/>
  <c r="I18" i="23"/>
  <c r="K18" i="23"/>
  <c r="M17" i="23"/>
  <c r="L17" i="23"/>
  <c r="N17" i="23"/>
  <c r="M18" i="23"/>
  <c r="L18" i="23"/>
  <c r="N18" i="23"/>
  <c r="P17" i="23"/>
  <c r="O17" i="23"/>
  <c r="Q17" i="23"/>
  <c r="P18" i="23"/>
  <c r="O18" i="23"/>
  <c r="Q18" i="23"/>
  <c r="S17" i="23"/>
  <c r="R17" i="23"/>
  <c r="T17" i="23"/>
  <c r="S18" i="23"/>
  <c r="R18" i="23"/>
  <c r="T18" i="23"/>
  <c r="V17" i="23"/>
  <c r="U17" i="23"/>
  <c r="W17" i="23"/>
  <c r="V18" i="23"/>
  <c r="U18" i="23"/>
  <c r="W18" i="23"/>
  <c r="X17" i="23"/>
  <c r="D19" i="23"/>
  <c r="C19" i="23"/>
  <c r="E19" i="23"/>
  <c r="D20" i="23"/>
  <c r="C20" i="23"/>
  <c r="E20" i="23"/>
  <c r="G19" i="23"/>
  <c r="F19" i="23"/>
  <c r="H19" i="23"/>
  <c r="G20" i="23"/>
  <c r="F20" i="23"/>
  <c r="H20" i="23"/>
  <c r="J19" i="23"/>
  <c r="I19" i="23"/>
  <c r="K19" i="23"/>
  <c r="J20" i="23"/>
  <c r="I20" i="23"/>
  <c r="K20" i="23"/>
  <c r="M19" i="23"/>
  <c r="L19" i="23"/>
  <c r="N19" i="23"/>
  <c r="M20" i="23"/>
  <c r="L20" i="23"/>
  <c r="N20" i="23"/>
  <c r="P19" i="23"/>
  <c r="O19" i="23"/>
  <c r="Q19" i="23"/>
  <c r="P20" i="23"/>
  <c r="O20" i="23"/>
  <c r="Q20" i="23"/>
  <c r="S19" i="23"/>
  <c r="R19" i="23"/>
  <c r="T19" i="23"/>
  <c r="S20" i="23"/>
  <c r="R20" i="23"/>
  <c r="T20" i="23"/>
  <c r="V19" i="23"/>
  <c r="U19" i="23"/>
  <c r="W19" i="23"/>
  <c r="V20" i="23"/>
  <c r="U20" i="23"/>
  <c r="W20" i="23"/>
  <c r="X19" i="23"/>
  <c r="D21" i="23"/>
  <c r="C21" i="23"/>
  <c r="E21" i="23"/>
  <c r="D22" i="23"/>
  <c r="C22" i="23"/>
  <c r="E22" i="23"/>
  <c r="G21" i="23"/>
  <c r="F21" i="23"/>
  <c r="H21" i="23"/>
  <c r="G22" i="23"/>
  <c r="F22" i="23"/>
  <c r="H22" i="23"/>
  <c r="J21" i="23"/>
  <c r="I21" i="23"/>
  <c r="K21" i="23"/>
  <c r="J22" i="23"/>
  <c r="I22" i="23"/>
  <c r="K22" i="23"/>
  <c r="M21" i="23"/>
  <c r="L21" i="23"/>
  <c r="N21" i="23"/>
  <c r="M22" i="23"/>
  <c r="L22" i="23"/>
  <c r="N22" i="23"/>
  <c r="P21" i="23"/>
  <c r="O21" i="23"/>
  <c r="Q21" i="23"/>
  <c r="P22" i="23"/>
  <c r="O22" i="23"/>
  <c r="Q22" i="23"/>
  <c r="S21" i="23"/>
  <c r="R21" i="23"/>
  <c r="T21" i="23"/>
  <c r="S22" i="23"/>
  <c r="R22" i="23"/>
  <c r="T22" i="23"/>
  <c r="V21" i="23"/>
  <c r="U21" i="23"/>
  <c r="W21" i="23"/>
  <c r="V22" i="23"/>
  <c r="U22" i="23"/>
  <c r="W22" i="23"/>
  <c r="X21" i="23"/>
  <c r="D23" i="23"/>
  <c r="C23" i="23"/>
  <c r="E23" i="23"/>
  <c r="D24" i="23"/>
  <c r="C24" i="23"/>
  <c r="E24" i="23"/>
  <c r="G23" i="23"/>
  <c r="F23" i="23"/>
  <c r="H23" i="23"/>
  <c r="G24" i="23"/>
  <c r="F24" i="23"/>
  <c r="H24" i="23"/>
  <c r="J23" i="23"/>
  <c r="I23" i="23"/>
  <c r="K23" i="23"/>
  <c r="J24" i="23"/>
  <c r="I24" i="23"/>
  <c r="K24" i="23"/>
  <c r="M23" i="23"/>
  <c r="L23" i="23"/>
  <c r="N23" i="23"/>
  <c r="M24" i="23"/>
  <c r="L24" i="23"/>
  <c r="N24" i="23"/>
  <c r="P23" i="23"/>
  <c r="O23" i="23"/>
  <c r="Q23" i="23"/>
  <c r="P24" i="23"/>
  <c r="O24" i="23"/>
  <c r="Q24" i="23"/>
  <c r="S23" i="23"/>
  <c r="R23" i="23"/>
  <c r="T23" i="23"/>
  <c r="S24" i="23"/>
  <c r="R24" i="23"/>
  <c r="T24" i="23"/>
  <c r="V23" i="23"/>
  <c r="U23" i="23"/>
  <c r="W23" i="23"/>
  <c r="V24" i="23"/>
  <c r="U24" i="23"/>
  <c r="W24" i="23"/>
  <c r="X23" i="23"/>
  <c r="D25" i="23"/>
  <c r="C25" i="23"/>
  <c r="E25" i="23"/>
  <c r="D26" i="23"/>
  <c r="C26" i="23"/>
  <c r="E26" i="23"/>
  <c r="G25" i="23"/>
  <c r="F25" i="23"/>
  <c r="H25" i="23"/>
  <c r="G26" i="23"/>
  <c r="F26" i="23"/>
  <c r="H26" i="23"/>
  <c r="J25" i="23"/>
  <c r="I25" i="23"/>
  <c r="K25" i="23"/>
  <c r="J26" i="23"/>
  <c r="I26" i="23"/>
  <c r="K26" i="23"/>
  <c r="M25" i="23"/>
  <c r="L25" i="23"/>
  <c r="N25" i="23"/>
  <c r="M26" i="23"/>
  <c r="L26" i="23"/>
  <c r="N26" i="23"/>
  <c r="P25" i="23"/>
  <c r="O25" i="23"/>
  <c r="Q25" i="23"/>
  <c r="P26" i="23"/>
  <c r="O26" i="23"/>
  <c r="Q26" i="23"/>
  <c r="S25" i="23"/>
  <c r="R25" i="23"/>
  <c r="T25" i="23"/>
  <c r="S26" i="23"/>
  <c r="R26" i="23"/>
  <c r="T26" i="23"/>
  <c r="V25" i="23"/>
  <c r="U25" i="23"/>
  <c r="W25" i="23"/>
  <c r="V26" i="23"/>
  <c r="U26" i="23"/>
  <c r="W26" i="23"/>
  <c r="X25" i="23"/>
  <c r="D27" i="23"/>
  <c r="C27" i="23"/>
  <c r="E27" i="23"/>
  <c r="D28" i="23"/>
  <c r="C28" i="23"/>
  <c r="E28" i="23"/>
  <c r="G27" i="23"/>
  <c r="F27" i="23"/>
  <c r="H27" i="23"/>
  <c r="G28" i="23"/>
  <c r="F28" i="23"/>
  <c r="H28" i="23"/>
  <c r="J27" i="23"/>
  <c r="I27" i="23"/>
  <c r="K27" i="23"/>
  <c r="J28" i="23"/>
  <c r="I28" i="23"/>
  <c r="K28" i="23"/>
  <c r="M27" i="23"/>
  <c r="L27" i="23"/>
  <c r="N27" i="23"/>
  <c r="M28" i="23"/>
  <c r="L28" i="23"/>
  <c r="N28" i="23"/>
  <c r="P27" i="23"/>
  <c r="O27" i="23"/>
  <c r="Q27" i="23"/>
  <c r="P28" i="23"/>
  <c r="O28" i="23"/>
  <c r="Q28" i="23"/>
  <c r="S27" i="23"/>
  <c r="R27" i="23"/>
  <c r="T27" i="23"/>
  <c r="S28" i="23"/>
  <c r="R28" i="23"/>
  <c r="T28" i="23"/>
  <c r="V27" i="23"/>
  <c r="U27" i="23"/>
  <c r="W27" i="23"/>
  <c r="V28" i="23"/>
  <c r="U28" i="23"/>
  <c r="W28" i="23"/>
  <c r="X27" i="23"/>
  <c r="D29" i="23"/>
  <c r="C29" i="23"/>
  <c r="E29" i="23"/>
  <c r="D30" i="23"/>
  <c r="C30" i="23"/>
  <c r="E30" i="23"/>
  <c r="G29" i="23"/>
  <c r="F29" i="23"/>
  <c r="H29" i="23"/>
  <c r="G30" i="23"/>
  <c r="F30" i="23"/>
  <c r="H30" i="23"/>
  <c r="J29" i="23"/>
  <c r="I29" i="23"/>
  <c r="K29" i="23"/>
  <c r="J30" i="23"/>
  <c r="I30" i="23"/>
  <c r="K30" i="23"/>
  <c r="M29" i="23"/>
  <c r="L29" i="23"/>
  <c r="N29" i="23"/>
  <c r="M30" i="23"/>
  <c r="L30" i="23"/>
  <c r="N30" i="23"/>
  <c r="P29" i="23"/>
  <c r="O29" i="23"/>
  <c r="Q29" i="23"/>
  <c r="P30" i="23"/>
  <c r="O30" i="23"/>
  <c r="Q30" i="23"/>
  <c r="S29" i="23"/>
  <c r="R29" i="23"/>
  <c r="T29" i="23"/>
  <c r="S30" i="23"/>
  <c r="R30" i="23"/>
  <c r="T30" i="23"/>
  <c r="V29" i="23"/>
  <c r="U29" i="23"/>
  <c r="W29" i="23"/>
  <c r="V30" i="23"/>
  <c r="U30" i="23"/>
  <c r="W30" i="23"/>
  <c r="X29" i="23"/>
  <c r="D31" i="23"/>
  <c r="C31" i="23"/>
  <c r="E31" i="23"/>
  <c r="D32" i="23"/>
  <c r="C32" i="23"/>
  <c r="E32" i="23"/>
  <c r="G31" i="23"/>
  <c r="F31" i="23"/>
  <c r="H31" i="23"/>
  <c r="G32" i="23"/>
  <c r="F32" i="23"/>
  <c r="H32" i="23"/>
  <c r="J31" i="23"/>
  <c r="I31" i="23"/>
  <c r="K31" i="23"/>
  <c r="J32" i="23"/>
  <c r="I32" i="23"/>
  <c r="K32" i="23"/>
  <c r="M31" i="23"/>
  <c r="L31" i="23"/>
  <c r="N31" i="23"/>
  <c r="M32" i="23"/>
  <c r="L32" i="23"/>
  <c r="N32" i="23"/>
  <c r="P31" i="23"/>
  <c r="O31" i="23"/>
  <c r="Q31" i="23"/>
  <c r="P32" i="23"/>
  <c r="O32" i="23"/>
  <c r="Q32" i="23"/>
  <c r="S31" i="23"/>
  <c r="R31" i="23"/>
  <c r="T31" i="23"/>
  <c r="S32" i="23"/>
  <c r="R32" i="23"/>
  <c r="T32" i="23"/>
  <c r="V31" i="23"/>
  <c r="U31" i="23"/>
  <c r="W31" i="23"/>
  <c r="V32" i="23"/>
  <c r="U32" i="23"/>
  <c r="W32" i="23"/>
  <c r="X31" i="23"/>
  <c r="D33" i="23"/>
  <c r="C33" i="23"/>
  <c r="E33" i="23"/>
  <c r="D34" i="23"/>
  <c r="C34" i="23"/>
  <c r="E34" i="23"/>
  <c r="G33" i="23"/>
  <c r="F33" i="23"/>
  <c r="H33" i="23"/>
  <c r="G34" i="23"/>
  <c r="F34" i="23"/>
  <c r="H34" i="23"/>
  <c r="J33" i="23"/>
  <c r="I33" i="23"/>
  <c r="K33" i="23"/>
  <c r="J34" i="23"/>
  <c r="I34" i="23"/>
  <c r="K34" i="23"/>
  <c r="M33" i="23"/>
  <c r="L33" i="23"/>
  <c r="N33" i="23"/>
  <c r="M34" i="23"/>
  <c r="L34" i="23"/>
  <c r="N34" i="23"/>
  <c r="P33" i="23"/>
  <c r="O33" i="23"/>
  <c r="Q33" i="23"/>
  <c r="P34" i="23"/>
  <c r="O34" i="23"/>
  <c r="Q34" i="23"/>
  <c r="S33" i="23"/>
  <c r="R33" i="23"/>
  <c r="T33" i="23"/>
  <c r="S34" i="23"/>
  <c r="R34" i="23"/>
  <c r="T34" i="23"/>
  <c r="V33" i="23"/>
  <c r="U33" i="23"/>
  <c r="W33" i="23"/>
  <c r="V34" i="23"/>
  <c r="U34" i="23"/>
  <c r="W34" i="23"/>
  <c r="X33" i="23"/>
  <c r="D35" i="23"/>
  <c r="C35" i="23"/>
  <c r="E35" i="23"/>
  <c r="D36" i="23"/>
  <c r="C36" i="23"/>
  <c r="E36" i="23"/>
  <c r="G35" i="23"/>
  <c r="F35" i="23"/>
  <c r="H35" i="23"/>
  <c r="G36" i="23"/>
  <c r="F36" i="23"/>
  <c r="H36" i="23"/>
  <c r="J35" i="23"/>
  <c r="I35" i="23"/>
  <c r="K35" i="23"/>
  <c r="J36" i="23"/>
  <c r="I36" i="23"/>
  <c r="K36" i="23"/>
  <c r="M35" i="23"/>
  <c r="L35" i="23"/>
  <c r="N35" i="23"/>
  <c r="M36" i="23"/>
  <c r="L36" i="23"/>
  <c r="N36" i="23"/>
  <c r="P35" i="23"/>
  <c r="O35" i="23"/>
  <c r="Q35" i="23"/>
  <c r="P36" i="23"/>
  <c r="O36" i="23"/>
  <c r="Q36" i="23"/>
  <c r="S35" i="23"/>
  <c r="R35" i="23"/>
  <c r="T35" i="23"/>
  <c r="S36" i="23"/>
  <c r="R36" i="23"/>
  <c r="T36" i="23"/>
  <c r="V35" i="23"/>
  <c r="U35" i="23"/>
  <c r="W35" i="23"/>
  <c r="V36" i="23"/>
  <c r="U36" i="23"/>
  <c r="W36" i="23"/>
  <c r="X35" i="23"/>
  <c r="X37" i="23"/>
  <c r="B35" i="23"/>
  <c r="A35" i="23"/>
  <c r="B33" i="23"/>
  <c r="A33" i="23"/>
  <c r="B31" i="23"/>
  <c r="A31" i="23"/>
  <c r="B29" i="23"/>
  <c r="A29" i="23"/>
  <c r="B27" i="23"/>
  <c r="A27" i="23"/>
  <c r="B25" i="23"/>
  <c r="A25" i="23"/>
  <c r="B23" i="23"/>
  <c r="A23" i="23"/>
  <c r="B21" i="23"/>
  <c r="A21" i="23"/>
  <c r="B19" i="23"/>
  <c r="A19" i="23"/>
  <c r="B17" i="23"/>
  <c r="A17" i="23"/>
  <c r="B15" i="23"/>
  <c r="A15" i="23"/>
  <c r="B13" i="23"/>
  <c r="A13" i="23"/>
  <c r="B11" i="23"/>
  <c r="A11" i="23"/>
  <c r="B9" i="23"/>
  <c r="A9" i="23"/>
  <c r="B7" i="23"/>
  <c r="A7" i="23"/>
  <c r="C4" i="23"/>
  <c r="F4" i="23"/>
  <c r="I4" i="23"/>
  <c r="L4" i="23"/>
  <c r="O4" i="23"/>
  <c r="R4" i="23"/>
  <c r="U4" i="23"/>
  <c r="F2" i="23"/>
  <c r="D7" i="21"/>
  <c r="C7" i="21"/>
  <c r="E7" i="21"/>
  <c r="D8" i="21"/>
  <c r="C8" i="21"/>
  <c r="E8" i="21"/>
  <c r="G7" i="21"/>
  <c r="F7" i="21"/>
  <c r="H7" i="21"/>
  <c r="G8" i="21"/>
  <c r="F8" i="21"/>
  <c r="H8" i="21"/>
  <c r="J7" i="21"/>
  <c r="I7" i="21"/>
  <c r="K7" i="21"/>
  <c r="J8" i="21"/>
  <c r="I8" i="21"/>
  <c r="K8" i="21"/>
  <c r="M7" i="21"/>
  <c r="L7" i="21"/>
  <c r="N7" i="21"/>
  <c r="M8" i="21"/>
  <c r="L8" i="21"/>
  <c r="N8" i="21"/>
  <c r="P7" i="21"/>
  <c r="O7" i="21"/>
  <c r="Q7" i="21"/>
  <c r="P8" i="21"/>
  <c r="O8" i="21"/>
  <c r="Q8" i="21"/>
  <c r="S7" i="21"/>
  <c r="R7" i="21"/>
  <c r="T7" i="21"/>
  <c r="S8" i="21"/>
  <c r="R8" i="21"/>
  <c r="T8" i="21"/>
  <c r="V7" i="21"/>
  <c r="U7" i="21"/>
  <c r="W7" i="21"/>
  <c r="V8" i="21"/>
  <c r="U8" i="21"/>
  <c r="W8" i="21"/>
  <c r="X7" i="21"/>
  <c r="D9" i="21"/>
  <c r="C9" i="21"/>
  <c r="E9" i="21"/>
  <c r="D10" i="21"/>
  <c r="C10" i="21"/>
  <c r="E10" i="21"/>
  <c r="G9" i="21"/>
  <c r="F9" i="21"/>
  <c r="H9" i="21"/>
  <c r="G10" i="21"/>
  <c r="F10" i="21"/>
  <c r="H10" i="21"/>
  <c r="J9" i="21"/>
  <c r="I9" i="21"/>
  <c r="K9" i="21"/>
  <c r="J10" i="21"/>
  <c r="I10" i="21"/>
  <c r="K10" i="21"/>
  <c r="M9" i="21"/>
  <c r="L9" i="21"/>
  <c r="N9" i="21"/>
  <c r="M10" i="21"/>
  <c r="L10" i="21"/>
  <c r="N10" i="21"/>
  <c r="P9" i="21"/>
  <c r="O9" i="21"/>
  <c r="Q9" i="21"/>
  <c r="P10" i="21"/>
  <c r="O10" i="21"/>
  <c r="Q10" i="21"/>
  <c r="S9" i="21"/>
  <c r="R9" i="21"/>
  <c r="T9" i="21"/>
  <c r="S10" i="21"/>
  <c r="R10" i="21"/>
  <c r="T10" i="21"/>
  <c r="V9" i="21"/>
  <c r="U9" i="21"/>
  <c r="W9" i="21"/>
  <c r="V10" i="21"/>
  <c r="U10" i="21"/>
  <c r="W10" i="21"/>
  <c r="X9" i="21"/>
  <c r="D11" i="21"/>
  <c r="C11" i="21"/>
  <c r="E11" i="21"/>
  <c r="D12" i="21"/>
  <c r="C12" i="21"/>
  <c r="E12" i="21"/>
  <c r="G11" i="21"/>
  <c r="F11" i="21"/>
  <c r="H11" i="21"/>
  <c r="G12" i="21"/>
  <c r="F12" i="21"/>
  <c r="H12" i="21"/>
  <c r="J11" i="21"/>
  <c r="I11" i="21"/>
  <c r="K11" i="21"/>
  <c r="J12" i="21"/>
  <c r="I12" i="21"/>
  <c r="K12" i="21"/>
  <c r="M11" i="21"/>
  <c r="L11" i="21"/>
  <c r="N11" i="21"/>
  <c r="M12" i="21"/>
  <c r="L12" i="21"/>
  <c r="N12" i="21"/>
  <c r="P11" i="21"/>
  <c r="O11" i="21"/>
  <c r="Q11" i="21"/>
  <c r="P12" i="21"/>
  <c r="O12" i="21"/>
  <c r="Q12" i="21"/>
  <c r="S11" i="21"/>
  <c r="R11" i="21"/>
  <c r="T11" i="21"/>
  <c r="S12" i="21"/>
  <c r="R12" i="21"/>
  <c r="T12" i="21"/>
  <c r="V11" i="21"/>
  <c r="U11" i="21"/>
  <c r="W11" i="21"/>
  <c r="V12" i="21"/>
  <c r="U12" i="21"/>
  <c r="W12" i="21"/>
  <c r="X11" i="21"/>
  <c r="D13" i="21"/>
  <c r="C13" i="21"/>
  <c r="E13" i="21"/>
  <c r="D14" i="21"/>
  <c r="C14" i="21"/>
  <c r="E14" i="21"/>
  <c r="G13" i="21"/>
  <c r="F13" i="21"/>
  <c r="H13" i="21"/>
  <c r="G14" i="21"/>
  <c r="F14" i="21"/>
  <c r="H14" i="21"/>
  <c r="J13" i="21"/>
  <c r="I13" i="21"/>
  <c r="K13" i="21"/>
  <c r="J14" i="21"/>
  <c r="I14" i="21"/>
  <c r="K14" i="21"/>
  <c r="M13" i="21"/>
  <c r="L13" i="21"/>
  <c r="N13" i="21"/>
  <c r="M14" i="21"/>
  <c r="L14" i="21"/>
  <c r="N14" i="21"/>
  <c r="P13" i="21"/>
  <c r="O13" i="21"/>
  <c r="Q13" i="21"/>
  <c r="P14" i="21"/>
  <c r="O14" i="21"/>
  <c r="Q14" i="21"/>
  <c r="S13" i="21"/>
  <c r="R13" i="21"/>
  <c r="T13" i="21"/>
  <c r="S14" i="21"/>
  <c r="R14" i="21"/>
  <c r="T14" i="21"/>
  <c r="V13" i="21"/>
  <c r="U13" i="21"/>
  <c r="W13" i="21"/>
  <c r="V14" i="21"/>
  <c r="U14" i="21"/>
  <c r="W14" i="21"/>
  <c r="X13" i="21"/>
  <c r="D15" i="21"/>
  <c r="C15" i="21"/>
  <c r="E15" i="21"/>
  <c r="D16" i="21"/>
  <c r="C16" i="21"/>
  <c r="E16" i="21"/>
  <c r="G15" i="21"/>
  <c r="F15" i="21"/>
  <c r="H15" i="21"/>
  <c r="G16" i="21"/>
  <c r="F16" i="21"/>
  <c r="H16" i="21"/>
  <c r="J15" i="21"/>
  <c r="I15" i="21"/>
  <c r="K15" i="21"/>
  <c r="J16" i="21"/>
  <c r="I16" i="21"/>
  <c r="K16" i="21"/>
  <c r="M15" i="21"/>
  <c r="L15" i="21"/>
  <c r="N15" i="21"/>
  <c r="M16" i="21"/>
  <c r="L16" i="21"/>
  <c r="N16" i="21"/>
  <c r="P15" i="21"/>
  <c r="O15" i="21"/>
  <c r="Q15" i="21"/>
  <c r="P16" i="21"/>
  <c r="O16" i="21"/>
  <c r="Q16" i="21"/>
  <c r="S15" i="21"/>
  <c r="R15" i="21"/>
  <c r="T15" i="21"/>
  <c r="S16" i="21"/>
  <c r="R16" i="21"/>
  <c r="T16" i="21"/>
  <c r="V15" i="21"/>
  <c r="U15" i="21"/>
  <c r="W15" i="21"/>
  <c r="V16" i="21"/>
  <c r="U16" i="21"/>
  <c r="W16" i="21"/>
  <c r="X15" i="21"/>
  <c r="D17" i="21"/>
  <c r="C17" i="21"/>
  <c r="E17" i="21"/>
  <c r="D18" i="21"/>
  <c r="C18" i="21"/>
  <c r="E18" i="21"/>
  <c r="G17" i="21"/>
  <c r="F17" i="21"/>
  <c r="H17" i="21"/>
  <c r="G18" i="21"/>
  <c r="F18" i="21"/>
  <c r="H18" i="21"/>
  <c r="J17" i="21"/>
  <c r="I17" i="21"/>
  <c r="K17" i="21"/>
  <c r="J18" i="21"/>
  <c r="I18" i="21"/>
  <c r="K18" i="21"/>
  <c r="M17" i="21"/>
  <c r="L17" i="21"/>
  <c r="N17" i="21"/>
  <c r="M18" i="21"/>
  <c r="L18" i="21"/>
  <c r="N18" i="21"/>
  <c r="P17" i="21"/>
  <c r="O17" i="21"/>
  <c r="Q17" i="21"/>
  <c r="P18" i="21"/>
  <c r="O18" i="21"/>
  <c r="Q18" i="21"/>
  <c r="S17" i="21"/>
  <c r="R17" i="21"/>
  <c r="T17" i="21"/>
  <c r="S18" i="21"/>
  <c r="R18" i="21"/>
  <c r="T18" i="21"/>
  <c r="V17" i="21"/>
  <c r="U17" i="21"/>
  <c r="W17" i="21"/>
  <c r="V18" i="21"/>
  <c r="U18" i="21"/>
  <c r="W18" i="21"/>
  <c r="X17" i="21"/>
  <c r="D19" i="21"/>
  <c r="C19" i="21"/>
  <c r="E19" i="21"/>
  <c r="D20" i="21"/>
  <c r="C20" i="21"/>
  <c r="E20" i="21"/>
  <c r="G19" i="21"/>
  <c r="F19" i="21"/>
  <c r="H19" i="21"/>
  <c r="G20" i="21"/>
  <c r="F20" i="21"/>
  <c r="H20" i="21"/>
  <c r="J19" i="21"/>
  <c r="I19" i="21"/>
  <c r="K19" i="21"/>
  <c r="J20" i="21"/>
  <c r="I20" i="21"/>
  <c r="K20" i="21"/>
  <c r="M19" i="21"/>
  <c r="L19" i="21"/>
  <c r="N19" i="21"/>
  <c r="M20" i="21"/>
  <c r="L20" i="21"/>
  <c r="N20" i="21"/>
  <c r="P19" i="21"/>
  <c r="O19" i="21"/>
  <c r="Q19" i="21"/>
  <c r="P20" i="21"/>
  <c r="O20" i="21"/>
  <c r="Q20" i="21"/>
  <c r="S19" i="21"/>
  <c r="R19" i="21"/>
  <c r="T19" i="21"/>
  <c r="S20" i="21"/>
  <c r="R20" i="21"/>
  <c r="T20" i="21"/>
  <c r="V19" i="21"/>
  <c r="U19" i="21"/>
  <c r="W19" i="21"/>
  <c r="V20" i="21"/>
  <c r="U20" i="21"/>
  <c r="W20" i="21"/>
  <c r="X19" i="21"/>
  <c r="D21" i="21"/>
  <c r="C21" i="21"/>
  <c r="E21" i="21"/>
  <c r="D22" i="21"/>
  <c r="C22" i="21"/>
  <c r="E22" i="21"/>
  <c r="G21" i="21"/>
  <c r="F21" i="21"/>
  <c r="H21" i="21"/>
  <c r="G22" i="21"/>
  <c r="F22" i="21"/>
  <c r="H22" i="21"/>
  <c r="J21" i="21"/>
  <c r="I21" i="21"/>
  <c r="K21" i="21"/>
  <c r="J22" i="21"/>
  <c r="I22" i="21"/>
  <c r="K22" i="21"/>
  <c r="M21" i="21"/>
  <c r="L21" i="21"/>
  <c r="N21" i="21"/>
  <c r="M22" i="21"/>
  <c r="L22" i="21"/>
  <c r="N22" i="21"/>
  <c r="P21" i="21"/>
  <c r="O21" i="21"/>
  <c r="Q21" i="21"/>
  <c r="P22" i="21"/>
  <c r="O22" i="21"/>
  <c r="Q22" i="21"/>
  <c r="S21" i="21"/>
  <c r="R21" i="21"/>
  <c r="T21" i="21"/>
  <c r="S22" i="21"/>
  <c r="R22" i="21"/>
  <c r="T22" i="21"/>
  <c r="V21" i="21"/>
  <c r="U21" i="21"/>
  <c r="W21" i="21"/>
  <c r="V22" i="21"/>
  <c r="U22" i="21"/>
  <c r="W22" i="21"/>
  <c r="X21" i="21"/>
  <c r="D23" i="21"/>
  <c r="C23" i="21"/>
  <c r="E23" i="21"/>
  <c r="D24" i="21"/>
  <c r="C24" i="21"/>
  <c r="E24" i="21"/>
  <c r="G23" i="21"/>
  <c r="F23" i="21"/>
  <c r="H23" i="21"/>
  <c r="G24" i="21"/>
  <c r="F24" i="21"/>
  <c r="H24" i="21"/>
  <c r="J23" i="21"/>
  <c r="I23" i="21"/>
  <c r="K23" i="21"/>
  <c r="J24" i="21"/>
  <c r="I24" i="21"/>
  <c r="K24" i="21"/>
  <c r="M23" i="21"/>
  <c r="L23" i="21"/>
  <c r="N23" i="21"/>
  <c r="M24" i="21"/>
  <c r="L24" i="21"/>
  <c r="N24" i="21"/>
  <c r="P23" i="21"/>
  <c r="O23" i="21"/>
  <c r="Q23" i="21"/>
  <c r="P24" i="21"/>
  <c r="O24" i="21"/>
  <c r="Q24" i="21"/>
  <c r="S23" i="21"/>
  <c r="R23" i="21"/>
  <c r="T23" i="21"/>
  <c r="S24" i="21"/>
  <c r="R24" i="21"/>
  <c r="T24" i="21"/>
  <c r="V23" i="21"/>
  <c r="U23" i="21"/>
  <c r="W23" i="21"/>
  <c r="V24" i="21"/>
  <c r="U24" i="21"/>
  <c r="W24" i="21"/>
  <c r="X23" i="21"/>
  <c r="D25" i="21"/>
  <c r="C25" i="21"/>
  <c r="E25" i="21"/>
  <c r="D26" i="21"/>
  <c r="C26" i="21"/>
  <c r="E26" i="21"/>
  <c r="G25" i="21"/>
  <c r="F25" i="21"/>
  <c r="H25" i="21"/>
  <c r="G26" i="21"/>
  <c r="F26" i="21"/>
  <c r="H26" i="21"/>
  <c r="J25" i="21"/>
  <c r="I25" i="21"/>
  <c r="K25" i="21"/>
  <c r="J26" i="21"/>
  <c r="I26" i="21"/>
  <c r="K26" i="21"/>
  <c r="M25" i="21"/>
  <c r="L25" i="21"/>
  <c r="N25" i="21"/>
  <c r="M26" i="21"/>
  <c r="L26" i="21"/>
  <c r="N26" i="21"/>
  <c r="P25" i="21"/>
  <c r="O25" i="21"/>
  <c r="Q25" i="21"/>
  <c r="P26" i="21"/>
  <c r="O26" i="21"/>
  <c r="Q26" i="21"/>
  <c r="S25" i="21"/>
  <c r="R25" i="21"/>
  <c r="T25" i="21"/>
  <c r="S26" i="21"/>
  <c r="R26" i="21"/>
  <c r="T26" i="21"/>
  <c r="V25" i="21"/>
  <c r="U25" i="21"/>
  <c r="W25" i="21"/>
  <c r="V26" i="21"/>
  <c r="U26" i="21"/>
  <c r="W26" i="21"/>
  <c r="X25" i="21"/>
  <c r="D27" i="21"/>
  <c r="C27" i="21"/>
  <c r="E27" i="21"/>
  <c r="D28" i="21"/>
  <c r="C28" i="21"/>
  <c r="E28" i="21"/>
  <c r="G27" i="21"/>
  <c r="F27" i="21"/>
  <c r="H27" i="21"/>
  <c r="G28" i="21"/>
  <c r="F28" i="21"/>
  <c r="H28" i="21"/>
  <c r="J27" i="21"/>
  <c r="I27" i="21"/>
  <c r="K27" i="21"/>
  <c r="J28" i="21"/>
  <c r="I28" i="21"/>
  <c r="K28" i="21"/>
  <c r="M27" i="21"/>
  <c r="L27" i="21"/>
  <c r="N27" i="21"/>
  <c r="M28" i="21"/>
  <c r="L28" i="21"/>
  <c r="N28" i="21"/>
  <c r="P27" i="21"/>
  <c r="O27" i="21"/>
  <c r="Q27" i="21"/>
  <c r="P28" i="21"/>
  <c r="O28" i="21"/>
  <c r="Q28" i="21"/>
  <c r="S27" i="21"/>
  <c r="R27" i="21"/>
  <c r="T27" i="21"/>
  <c r="S28" i="21"/>
  <c r="R28" i="21"/>
  <c r="T28" i="21"/>
  <c r="V27" i="21"/>
  <c r="U27" i="21"/>
  <c r="W27" i="21"/>
  <c r="V28" i="21"/>
  <c r="U28" i="21"/>
  <c r="W28" i="21"/>
  <c r="X27" i="21"/>
  <c r="D29" i="21"/>
  <c r="C29" i="21"/>
  <c r="E29" i="21"/>
  <c r="D30" i="21"/>
  <c r="C30" i="21"/>
  <c r="E30" i="21"/>
  <c r="G29" i="21"/>
  <c r="F29" i="21"/>
  <c r="H29" i="21"/>
  <c r="G30" i="21"/>
  <c r="F30" i="21"/>
  <c r="H30" i="21"/>
  <c r="J29" i="21"/>
  <c r="I29" i="21"/>
  <c r="K29" i="21"/>
  <c r="J30" i="21"/>
  <c r="I30" i="21"/>
  <c r="K30" i="21"/>
  <c r="M29" i="21"/>
  <c r="L29" i="21"/>
  <c r="N29" i="21"/>
  <c r="M30" i="21"/>
  <c r="L30" i="21"/>
  <c r="N30" i="21"/>
  <c r="P29" i="21"/>
  <c r="O29" i="21"/>
  <c r="Q29" i="21"/>
  <c r="P30" i="21"/>
  <c r="O30" i="21"/>
  <c r="Q30" i="21"/>
  <c r="S29" i="21"/>
  <c r="R29" i="21"/>
  <c r="T29" i="21"/>
  <c r="S30" i="21"/>
  <c r="R30" i="21"/>
  <c r="T30" i="21"/>
  <c r="V29" i="21"/>
  <c r="U29" i="21"/>
  <c r="W29" i="21"/>
  <c r="V30" i="21"/>
  <c r="U30" i="21"/>
  <c r="W30" i="21"/>
  <c r="X29" i="21"/>
  <c r="D31" i="21"/>
  <c r="C31" i="21"/>
  <c r="E31" i="21"/>
  <c r="D32" i="21"/>
  <c r="C32" i="21"/>
  <c r="E32" i="21"/>
  <c r="G31" i="21"/>
  <c r="F31" i="21"/>
  <c r="H31" i="21"/>
  <c r="G32" i="21"/>
  <c r="F32" i="21"/>
  <c r="H32" i="21"/>
  <c r="J31" i="21"/>
  <c r="I31" i="21"/>
  <c r="K31" i="21"/>
  <c r="J32" i="21"/>
  <c r="I32" i="21"/>
  <c r="K32" i="21"/>
  <c r="M31" i="21"/>
  <c r="L31" i="21"/>
  <c r="N31" i="21"/>
  <c r="M32" i="21"/>
  <c r="L32" i="21"/>
  <c r="N32" i="21"/>
  <c r="P31" i="21"/>
  <c r="O31" i="21"/>
  <c r="Q31" i="21"/>
  <c r="P32" i="21"/>
  <c r="O32" i="21"/>
  <c r="Q32" i="21"/>
  <c r="S31" i="21"/>
  <c r="R31" i="21"/>
  <c r="T31" i="21"/>
  <c r="S32" i="21"/>
  <c r="R32" i="21"/>
  <c r="T32" i="21"/>
  <c r="V31" i="21"/>
  <c r="U31" i="21"/>
  <c r="W31" i="21"/>
  <c r="V32" i="21"/>
  <c r="U32" i="21"/>
  <c r="W32" i="21"/>
  <c r="X31" i="21"/>
  <c r="D33" i="21"/>
  <c r="C33" i="21"/>
  <c r="E33" i="21"/>
  <c r="D34" i="21"/>
  <c r="C34" i="21"/>
  <c r="E34" i="21"/>
  <c r="G33" i="21"/>
  <c r="F33" i="21"/>
  <c r="H33" i="21"/>
  <c r="G34" i="21"/>
  <c r="F34" i="21"/>
  <c r="H34" i="21"/>
  <c r="J33" i="21"/>
  <c r="I33" i="21"/>
  <c r="K33" i="21"/>
  <c r="J34" i="21"/>
  <c r="I34" i="21"/>
  <c r="K34" i="21"/>
  <c r="M33" i="21"/>
  <c r="L33" i="21"/>
  <c r="N33" i="21"/>
  <c r="M34" i="21"/>
  <c r="L34" i="21"/>
  <c r="N34" i="21"/>
  <c r="P33" i="21"/>
  <c r="O33" i="21"/>
  <c r="Q33" i="21"/>
  <c r="P34" i="21"/>
  <c r="O34" i="21"/>
  <c r="Q34" i="21"/>
  <c r="S33" i="21"/>
  <c r="R33" i="21"/>
  <c r="T33" i="21"/>
  <c r="S34" i="21"/>
  <c r="R34" i="21"/>
  <c r="T34" i="21"/>
  <c r="V33" i="21"/>
  <c r="U33" i="21"/>
  <c r="W33" i="21"/>
  <c r="V34" i="21"/>
  <c r="U34" i="21"/>
  <c r="W34" i="21"/>
  <c r="X33" i="21"/>
  <c r="D35" i="21"/>
  <c r="C35" i="21"/>
  <c r="E35" i="21"/>
  <c r="D36" i="21"/>
  <c r="C36" i="21"/>
  <c r="E36" i="21"/>
  <c r="G35" i="21"/>
  <c r="F35" i="21"/>
  <c r="H35" i="21"/>
  <c r="G36" i="21"/>
  <c r="F36" i="21"/>
  <c r="H36" i="21"/>
  <c r="J35" i="21"/>
  <c r="I35" i="21"/>
  <c r="K35" i="21"/>
  <c r="J36" i="21"/>
  <c r="I36" i="21"/>
  <c r="K36" i="21"/>
  <c r="M35" i="21"/>
  <c r="L35" i="21"/>
  <c r="N35" i="21"/>
  <c r="M36" i="21"/>
  <c r="L36" i="21"/>
  <c r="N36" i="21"/>
  <c r="P35" i="21"/>
  <c r="O35" i="21"/>
  <c r="Q35" i="21"/>
  <c r="P36" i="21"/>
  <c r="O36" i="21"/>
  <c r="Q36" i="21"/>
  <c r="S35" i="21"/>
  <c r="R35" i="21"/>
  <c r="T35" i="21"/>
  <c r="S36" i="21"/>
  <c r="R36" i="21"/>
  <c r="T36" i="21"/>
  <c r="V35" i="21"/>
  <c r="U35" i="21"/>
  <c r="W35" i="21"/>
  <c r="V36" i="21"/>
  <c r="U36" i="21"/>
  <c r="W36" i="21"/>
  <c r="X35" i="21"/>
  <c r="X37" i="21"/>
  <c r="B35" i="21"/>
  <c r="A35" i="21"/>
  <c r="B33" i="21"/>
  <c r="A33" i="21"/>
  <c r="B31" i="21"/>
  <c r="A31" i="21"/>
  <c r="B29" i="21"/>
  <c r="A29" i="21"/>
  <c r="B27" i="21"/>
  <c r="A27" i="21"/>
  <c r="B25" i="21"/>
  <c r="A25" i="21"/>
  <c r="B23" i="21"/>
  <c r="A23" i="21"/>
  <c r="B21" i="21"/>
  <c r="A21" i="21"/>
  <c r="B19" i="21"/>
  <c r="A19" i="21"/>
  <c r="B17" i="21"/>
  <c r="A17" i="21"/>
  <c r="B15" i="21"/>
  <c r="A15" i="21"/>
  <c r="B13" i="21"/>
  <c r="A13" i="21"/>
  <c r="B11" i="21"/>
  <c r="A11" i="21"/>
  <c r="B9" i="21"/>
  <c r="A9" i="21"/>
  <c r="B7" i="21"/>
  <c r="A7" i="21"/>
  <c r="C4" i="21"/>
  <c r="F4" i="21"/>
  <c r="I4" i="21"/>
  <c r="L4" i="21"/>
  <c r="O4" i="21"/>
  <c r="R4" i="21"/>
  <c r="U4" i="21"/>
  <c r="F2" i="21"/>
  <c r="D7" i="19"/>
  <c r="C7" i="19"/>
  <c r="E7" i="19"/>
  <c r="D8" i="19"/>
  <c r="C8" i="19"/>
  <c r="E8" i="19"/>
  <c r="G7" i="19"/>
  <c r="F7" i="19"/>
  <c r="H7" i="19"/>
  <c r="G8" i="19"/>
  <c r="F8" i="19"/>
  <c r="H8" i="19"/>
  <c r="J7" i="19"/>
  <c r="I7" i="19"/>
  <c r="K7" i="19"/>
  <c r="J8" i="19"/>
  <c r="I8" i="19"/>
  <c r="K8" i="19"/>
  <c r="M7" i="19"/>
  <c r="L7" i="19"/>
  <c r="N7" i="19"/>
  <c r="M8" i="19"/>
  <c r="L8" i="19"/>
  <c r="N8" i="19"/>
  <c r="P7" i="19"/>
  <c r="O7" i="19"/>
  <c r="Q7" i="19"/>
  <c r="P8" i="19"/>
  <c r="O8" i="19"/>
  <c r="Q8" i="19"/>
  <c r="S7" i="19"/>
  <c r="R7" i="19"/>
  <c r="T7" i="19"/>
  <c r="S8" i="19"/>
  <c r="R8" i="19"/>
  <c r="T8" i="19"/>
  <c r="V7" i="19"/>
  <c r="U7" i="19"/>
  <c r="W7" i="19"/>
  <c r="V8" i="19"/>
  <c r="U8" i="19"/>
  <c r="W8" i="19"/>
  <c r="X7" i="19"/>
  <c r="D9" i="19"/>
  <c r="C9" i="19"/>
  <c r="E9" i="19"/>
  <c r="D10" i="19"/>
  <c r="C10" i="19"/>
  <c r="E10" i="19"/>
  <c r="G9" i="19"/>
  <c r="F9" i="19"/>
  <c r="H9" i="19"/>
  <c r="G10" i="19"/>
  <c r="F10" i="19"/>
  <c r="H10" i="19"/>
  <c r="J9" i="19"/>
  <c r="I9" i="19"/>
  <c r="K9" i="19"/>
  <c r="J10" i="19"/>
  <c r="I10" i="19"/>
  <c r="K10" i="19"/>
  <c r="M9" i="19"/>
  <c r="L9" i="19"/>
  <c r="N9" i="19"/>
  <c r="M10" i="19"/>
  <c r="L10" i="19"/>
  <c r="N10" i="19"/>
  <c r="P9" i="19"/>
  <c r="O9" i="19"/>
  <c r="Q9" i="19"/>
  <c r="P10" i="19"/>
  <c r="O10" i="19"/>
  <c r="Q10" i="19"/>
  <c r="S9" i="19"/>
  <c r="R9" i="19"/>
  <c r="T9" i="19"/>
  <c r="S10" i="19"/>
  <c r="R10" i="19"/>
  <c r="T10" i="19"/>
  <c r="V9" i="19"/>
  <c r="U9" i="19"/>
  <c r="W9" i="19"/>
  <c r="V10" i="19"/>
  <c r="U10" i="19"/>
  <c r="W10" i="19"/>
  <c r="X9" i="19"/>
  <c r="D11" i="19"/>
  <c r="C11" i="19"/>
  <c r="E11" i="19"/>
  <c r="D12" i="19"/>
  <c r="C12" i="19"/>
  <c r="E12" i="19"/>
  <c r="G11" i="19"/>
  <c r="F11" i="19"/>
  <c r="H11" i="19"/>
  <c r="G12" i="19"/>
  <c r="F12" i="19"/>
  <c r="H12" i="19"/>
  <c r="J11" i="19"/>
  <c r="I11" i="19"/>
  <c r="K11" i="19"/>
  <c r="J12" i="19"/>
  <c r="I12" i="19"/>
  <c r="K12" i="19"/>
  <c r="M11" i="19"/>
  <c r="L11" i="19"/>
  <c r="N11" i="19"/>
  <c r="M12" i="19"/>
  <c r="L12" i="19"/>
  <c r="N12" i="19"/>
  <c r="P11" i="19"/>
  <c r="O11" i="19"/>
  <c r="Q11" i="19"/>
  <c r="P12" i="19"/>
  <c r="O12" i="19"/>
  <c r="Q12" i="19"/>
  <c r="S11" i="19"/>
  <c r="R11" i="19"/>
  <c r="T11" i="19"/>
  <c r="S12" i="19"/>
  <c r="R12" i="19"/>
  <c r="T12" i="19"/>
  <c r="V11" i="19"/>
  <c r="U11" i="19"/>
  <c r="W11" i="19"/>
  <c r="V12" i="19"/>
  <c r="U12" i="19"/>
  <c r="W12" i="19"/>
  <c r="X11" i="19"/>
  <c r="D13" i="19"/>
  <c r="C13" i="19"/>
  <c r="E13" i="19"/>
  <c r="D14" i="19"/>
  <c r="C14" i="19"/>
  <c r="E14" i="19"/>
  <c r="G13" i="19"/>
  <c r="F13" i="19"/>
  <c r="H13" i="19"/>
  <c r="G14" i="19"/>
  <c r="F14" i="19"/>
  <c r="H14" i="19"/>
  <c r="J13" i="19"/>
  <c r="I13" i="19"/>
  <c r="K13" i="19"/>
  <c r="J14" i="19"/>
  <c r="I14" i="19"/>
  <c r="K14" i="19"/>
  <c r="M13" i="19"/>
  <c r="L13" i="19"/>
  <c r="N13" i="19"/>
  <c r="M14" i="19"/>
  <c r="L14" i="19"/>
  <c r="N14" i="19"/>
  <c r="P13" i="19"/>
  <c r="O13" i="19"/>
  <c r="Q13" i="19"/>
  <c r="P14" i="19"/>
  <c r="O14" i="19"/>
  <c r="Q14" i="19"/>
  <c r="S13" i="19"/>
  <c r="R13" i="19"/>
  <c r="T13" i="19"/>
  <c r="S14" i="19"/>
  <c r="R14" i="19"/>
  <c r="T14" i="19"/>
  <c r="V13" i="19"/>
  <c r="U13" i="19"/>
  <c r="W13" i="19"/>
  <c r="V14" i="19"/>
  <c r="U14" i="19"/>
  <c r="W14" i="19"/>
  <c r="X13" i="19"/>
  <c r="D15" i="19"/>
  <c r="C15" i="19"/>
  <c r="E15" i="19"/>
  <c r="D16" i="19"/>
  <c r="C16" i="19"/>
  <c r="E16" i="19"/>
  <c r="G15" i="19"/>
  <c r="F15" i="19"/>
  <c r="H15" i="19"/>
  <c r="G16" i="19"/>
  <c r="F16" i="19"/>
  <c r="H16" i="19"/>
  <c r="J15" i="19"/>
  <c r="I15" i="19"/>
  <c r="K15" i="19"/>
  <c r="J16" i="19"/>
  <c r="I16" i="19"/>
  <c r="K16" i="19"/>
  <c r="M15" i="19"/>
  <c r="L15" i="19"/>
  <c r="N15" i="19"/>
  <c r="M16" i="19"/>
  <c r="L16" i="19"/>
  <c r="N16" i="19"/>
  <c r="P15" i="19"/>
  <c r="O15" i="19"/>
  <c r="Q15" i="19"/>
  <c r="P16" i="19"/>
  <c r="O16" i="19"/>
  <c r="Q16" i="19"/>
  <c r="S15" i="19"/>
  <c r="R15" i="19"/>
  <c r="T15" i="19"/>
  <c r="S16" i="19"/>
  <c r="R16" i="19"/>
  <c r="T16" i="19"/>
  <c r="V15" i="19"/>
  <c r="U15" i="19"/>
  <c r="W15" i="19"/>
  <c r="V16" i="19"/>
  <c r="U16" i="19"/>
  <c r="W16" i="19"/>
  <c r="X15" i="19"/>
  <c r="D17" i="19"/>
  <c r="C17" i="19"/>
  <c r="E17" i="19"/>
  <c r="D18" i="19"/>
  <c r="C18" i="19"/>
  <c r="E18" i="19"/>
  <c r="G17" i="19"/>
  <c r="F17" i="19"/>
  <c r="H17" i="19"/>
  <c r="G18" i="19"/>
  <c r="F18" i="19"/>
  <c r="H18" i="19"/>
  <c r="J17" i="19"/>
  <c r="I17" i="19"/>
  <c r="K17" i="19"/>
  <c r="J18" i="19"/>
  <c r="I18" i="19"/>
  <c r="K18" i="19"/>
  <c r="M17" i="19"/>
  <c r="L17" i="19"/>
  <c r="N17" i="19"/>
  <c r="M18" i="19"/>
  <c r="L18" i="19"/>
  <c r="N18" i="19"/>
  <c r="P17" i="19"/>
  <c r="O17" i="19"/>
  <c r="Q17" i="19"/>
  <c r="P18" i="19"/>
  <c r="O18" i="19"/>
  <c r="Q18" i="19"/>
  <c r="S17" i="19"/>
  <c r="R17" i="19"/>
  <c r="T17" i="19"/>
  <c r="S18" i="19"/>
  <c r="R18" i="19"/>
  <c r="T18" i="19"/>
  <c r="V17" i="19"/>
  <c r="U17" i="19"/>
  <c r="W17" i="19"/>
  <c r="V18" i="19"/>
  <c r="U18" i="19"/>
  <c r="W18" i="19"/>
  <c r="X17" i="19"/>
  <c r="D19" i="19"/>
  <c r="C19" i="19"/>
  <c r="E19" i="19"/>
  <c r="D20" i="19"/>
  <c r="C20" i="19"/>
  <c r="E20" i="19"/>
  <c r="G19" i="19"/>
  <c r="F19" i="19"/>
  <c r="H19" i="19"/>
  <c r="G20" i="19"/>
  <c r="F20" i="19"/>
  <c r="H20" i="19"/>
  <c r="J19" i="19"/>
  <c r="I19" i="19"/>
  <c r="K19" i="19"/>
  <c r="J20" i="19"/>
  <c r="I20" i="19"/>
  <c r="K20" i="19"/>
  <c r="M19" i="19"/>
  <c r="L19" i="19"/>
  <c r="N19" i="19"/>
  <c r="M20" i="19"/>
  <c r="L20" i="19"/>
  <c r="N20" i="19"/>
  <c r="P19" i="19"/>
  <c r="O19" i="19"/>
  <c r="Q19" i="19"/>
  <c r="P20" i="19"/>
  <c r="O20" i="19"/>
  <c r="Q20" i="19"/>
  <c r="S19" i="19"/>
  <c r="R19" i="19"/>
  <c r="T19" i="19"/>
  <c r="S20" i="19"/>
  <c r="R20" i="19"/>
  <c r="T20" i="19"/>
  <c r="V19" i="19"/>
  <c r="U19" i="19"/>
  <c r="W19" i="19"/>
  <c r="V20" i="19"/>
  <c r="U20" i="19"/>
  <c r="W20" i="19"/>
  <c r="X19" i="19"/>
  <c r="D21" i="19"/>
  <c r="C21" i="19"/>
  <c r="E21" i="19"/>
  <c r="D22" i="19"/>
  <c r="C22" i="19"/>
  <c r="E22" i="19"/>
  <c r="G21" i="19"/>
  <c r="F21" i="19"/>
  <c r="H21" i="19"/>
  <c r="G22" i="19"/>
  <c r="F22" i="19"/>
  <c r="H22" i="19"/>
  <c r="J21" i="19"/>
  <c r="I21" i="19"/>
  <c r="K21" i="19"/>
  <c r="J22" i="19"/>
  <c r="I22" i="19"/>
  <c r="K22" i="19"/>
  <c r="M21" i="19"/>
  <c r="L21" i="19"/>
  <c r="N21" i="19"/>
  <c r="M22" i="19"/>
  <c r="L22" i="19"/>
  <c r="N22" i="19"/>
  <c r="P21" i="19"/>
  <c r="O21" i="19"/>
  <c r="Q21" i="19"/>
  <c r="P22" i="19"/>
  <c r="O22" i="19"/>
  <c r="Q22" i="19"/>
  <c r="S21" i="19"/>
  <c r="R21" i="19"/>
  <c r="T21" i="19"/>
  <c r="S22" i="19"/>
  <c r="R22" i="19"/>
  <c r="T22" i="19"/>
  <c r="V21" i="19"/>
  <c r="U21" i="19"/>
  <c r="W21" i="19"/>
  <c r="V22" i="19"/>
  <c r="U22" i="19"/>
  <c r="W22" i="19"/>
  <c r="X21" i="19"/>
  <c r="D23" i="19"/>
  <c r="C23" i="19"/>
  <c r="E23" i="19"/>
  <c r="D24" i="19"/>
  <c r="C24" i="19"/>
  <c r="E24" i="19"/>
  <c r="G23" i="19"/>
  <c r="F23" i="19"/>
  <c r="H23" i="19"/>
  <c r="G24" i="19"/>
  <c r="F24" i="19"/>
  <c r="H24" i="19"/>
  <c r="J23" i="19"/>
  <c r="I23" i="19"/>
  <c r="K23" i="19"/>
  <c r="J24" i="19"/>
  <c r="I24" i="19"/>
  <c r="K24" i="19"/>
  <c r="M23" i="19"/>
  <c r="L23" i="19"/>
  <c r="N23" i="19"/>
  <c r="M24" i="19"/>
  <c r="L24" i="19"/>
  <c r="N24" i="19"/>
  <c r="P23" i="19"/>
  <c r="O23" i="19"/>
  <c r="Q23" i="19"/>
  <c r="P24" i="19"/>
  <c r="O24" i="19"/>
  <c r="Q24" i="19"/>
  <c r="S23" i="19"/>
  <c r="R23" i="19"/>
  <c r="T23" i="19"/>
  <c r="S24" i="19"/>
  <c r="R24" i="19"/>
  <c r="T24" i="19"/>
  <c r="V23" i="19"/>
  <c r="U23" i="19"/>
  <c r="W23" i="19"/>
  <c r="V24" i="19"/>
  <c r="U24" i="19"/>
  <c r="W24" i="19"/>
  <c r="X23" i="19"/>
  <c r="D25" i="19"/>
  <c r="C25" i="19"/>
  <c r="E25" i="19"/>
  <c r="D26" i="19"/>
  <c r="C26" i="19"/>
  <c r="E26" i="19"/>
  <c r="G25" i="19"/>
  <c r="F25" i="19"/>
  <c r="H25" i="19"/>
  <c r="G26" i="19"/>
  <c r="F26" i="19"/>
  <c r="H26" i="19"/>
  <c r="J25" i="19"/>
  <c r="I25" i="19"/>
  <c r="K25" i="19"/>
  <c r="J26" i="19"/>
  <c r="I26" i="19"/>
  <c r="K26" i="19"/>
  <c r="M25" i="19"/>
  <c r="L25" i="19"/>
  <c r="N25" i="19"/>
  <c r="M26" i="19"/>
  <c r="L26" i="19"/>
  <c r="N26" i="19"/>
  <c r="P25" i="19"/>
  <c r="O25" i="19"/>
  <c r="Q25" i="19"/>
  <c r="P26" i="19"/>
  <c r="O26" i="19"/>
  <c r="Q26" i="19"/>
  <c r="S25" i="19"/>
  <c r="R25" i="19"/>
  <c r="T25" i="19"/>
  <c r="S26" i="19"/>
  <c r="R26" i="19"/>
  <c r="T26" i="19"/>
  <c r="V25" i="19"/>
  <c r="U25" i="19"/>
  <c r="W25" i="19"/>
  <c r="V26" i="19"/>
  <c r="U26" i="19"/>
  <c r="W26" i="19"/>
  <c r="X25" i="19"/>
  <c r="D27" i="19"/>
  <c r="C27" i="19"/>
  <c r="E27" i="19"/>
  <c r="D28" i="19"/>
  <c r="C28" i="19"/>
  <c r="E28" i="19"/>
  <c r="G27" i="19"/>
  <c r="F27" i="19"/>
  <c r="H27" i="19"/>
  <c r="G28" i="19"/>
  <c r="F28" i="19"/>
  <c r="H28" i="19"/>
  <c r="J27" i="19"/>
  <c r="I27" i="19"/>
  <c r="K27" i="19"/>
  <c r="J28" i="19"/>
  <c r="I28" i="19"/>
  <c r="K28" i="19"/>
  <c r="M27" i="19"/>
  <c r="L27" i="19"/>
  <c r="N27" i="19"/>
  <c r="M28" i="19"/>
  <c r="L28" i="19"/>
  <c r="N28" i="19"/>
  <c r="P27" i="19"/>
  <c r="O27" i="19"/>
  <c r="Q27" i="19"/>
  <c r="P28" i="19"/>
  <c r="O28" i="19"/>
  <c r="Q28" i="19"/>
  <c r="S27" i="19"/>
  <c r="R27" i="19"/>
  <c r="T27" i="19"/>
  <c r="S28" i="19"/>
  <c r="R28" i="19"/>
  <c r="T28" i="19"/>
  <c r="V27" i="19"/>
  <c r="U27" i="19"/>
  <c r="W27" i="19"/>
  <c r="V28" i="19"/>
  <c r="U28" i="19"/>
  <c r="W28" i="19"/>
  <c r="X27" i="19"/>
  <c r="D29" i="19"/>
  <c r="C29" i="19"/>
  <c r="E29" i="19"/>
  <c r="D30" i="19"/>
  <c r="C30" i="19"/>
  <c r="E30" i="19"/>
  <c r="G29" i="19"/>
  <c r="F29" i="19"/>
  <c r="H29" i="19"/>
  <c r="G30" i="19"/>
  <c r="F30" i="19"/>
  <c r="H30" i="19"/>
  <c r="J29" i="19"/>
  <c r="I29" i="19"/>
  <c r="K29" i="19"/>
  <c r="J30" i="19"/>
  <c r="I30" i="19"/>
  <c r="K30" i="19"/>
  <c r="M29" i="19"/>
  <c r="L29" i="19"/>
  <c r="N29" i="19"/>
  <c r="M30" i="19"/>
  <c r="L30" i="19"/>
  <c r="N30" i="19"/>
  <c r="P29" i="19"/>
  <c r="O29" i="19"/>
  <c r="Q29" i="19"/>
  <c r="P30" i="19"/>
  <c r="O30" i="19"/>
  <c r="Q30" i="19"/>
  <c r="S29" i="19"/>
  <c r="R29" i="19"/>
  <c r="T29" i="19"/>
  <c r="S30" i="19"/>
  <c r="R30" i="19"/>
  <c r="T30" i="19"/>
  <c r="V29" i="19"/>
  <c r="U29" i="19"/>
  <c r="W29" i="19"/>
  <c r="V30" i="19"/>
  <c r="U30" i="19"/>
  <c r="W30" i="19"/>
  <c r="X29" i="19"/>
  <c r="D31" i="19"/>
  <c r="C31" i="19"/>
  <c r="E31" i="19"/>
  <c r="D32" i="19"/>
  <c r="C32" i="19"/>
  <c r="E32" i="19"/>
  <c r="G31" i="19"/>
  <c r="F31" i="19"/>
  <c r="H31" i="19"/>
  <c r="G32" i="19"/>
  <c r="F32" i="19"/>
  <c r="H32" i="19"/>
  <c r="J31" i="19"/>
  <c r="I31" i="19"/>
  <c r="K31" i="19"/>
  <c r="J32" i="19"/>
  <c r="I32" i="19"/>
  <c r="K32" i="19"/>
  <c r="M31" i="19"/>
  <c r="L31" i="19"/>
  <c r="N31" i="19"/>
  <c r="M32" i="19"/>
  <c r="L32" i="19"/>
  <c r="N32" i="19"/>
  <c r="P31" i="19"/>
  <c r="O31" i="19"/>
  <c r="Q31" i="19"/>
  <c r="P32" i="19"/>
  <c r="O32" i="19"/>
  <c r="Q32" i="19"/>
  <c r="S31" i="19"/>
  <c r="R31" i="19"/>
  <c r="T31" i="19"/>
  <c r="S32" i="19"/>
  <c r="R32" i="19"/>
  <c r="T32" i="19"/>
  <c r="V31" i="19"/>
  <c r="U31" i="19"/>
  <c r="W31" i="19"/>
  <c r="V32" i="19"/>
  <c r="U32" i="19"/>
  <c r="W32" i="19"/>
  <c r="X31" i="19"/>
  <c r="D33" i="19"/>
  <c r="C33" i="19"/>
  <c r="E33" i="19"/>
  <c r="D34" i="19"/>
  <c r="C34" i="19"/>
  <c r="E34" i="19"/>
  <c r="G33" i="19"/>
  <c r="F33" i="19"/>
  <c r="H33" i="19"/>
  <c r="G34" i="19"/>
  <c r="F34" i="19"/>
  <c r="H34" i="19"/>
  <c r="J33" i="19"/>
  <c r="I33" i="19"/>
  <c r="K33" i="19"/>
  <c r="J34" i="19"/>
  <c r="I34" i="19"/>
  <c r="K34" i="19"/>
  <c r="M33" i="19"/>
  <c r="L33" i="19"/>
  <c r="N33" i="19"/>
  <c r="M34" i="19"/>
  <c r="L34" i="19"/>
  <c r="N34" i="19"/>
  <c r="P33" i="19"/>
  <c r="O33" i="19"/>
  <c r="Q33" i="19"/>
  <c r="P34" i="19"/>
  <c r="O34" i="19"/>
  <c r="Q34" i="19"/>
  <c r="S33" i="19"/>
  <c r="R33" i="19"/>
  <c r="T33" i="19"/>
  <c r="S34" i="19"/>
  <c r="R34" i="19"/>
  <c r="T34" i="19"/>
  <c r="V33" i="19"/>
  <c r="U33" i="19"/>
  <c r="W33" i="19"/>
  <c r="V34" i="19"/>
  <c r="U34" i="19"/>
  <c r="W34" i="19"/>
  <c r="X33" i="19"/>
  <c r="D35" i="19"/>
  <c r="C35" i="19"/>
  <c r="E35" i="19"/>
  <c r="D36" i="19"/>
  <c r="C36" i="19"/>
  <c r="E36" i="19"/>
  <c r="G35" i="19"/>
  <c r="F35" i="19"/>
  <c r="H35" i="19"/>
  <c r="G36" i="19"/>
  <c r="F36" i="19"/>
  <c r="H36" i="19"/>
  <c r="J35" i="19"/>
  <c r="I35" i="19"/>
  <c r="K35" i="19"/>
  <c r="J36" i="19"/>
  <c r="I36" i="19"/>
  <c r="K36" i="19"/>
  <c r="M35" i="19"/>
  <c r="L35" i="19"/>
  <c r="N35" i="19"/>
  <c r="M36" i="19"/>
  <c r="L36" i="19"/>
  <c r="N36" i="19"/>
  <c r="P35" i="19"/>
  <c r="O35" i="19"/>
  <c r="Q35" i="19"/>
  <c r="P36" i="19"/>
  <c r="O36" i="19"/>
  <c r="Q36" i="19"/>
  <c r="S35" i="19"/>
  <c r="R35" i="19"/>
  <c r="T35" i="19"/>
  <c r="S36" i="19"/>
  <c r="R36" i="19"/>
  <c r="T36" i="19"/>
  <c r="V35" i="19"/>
  <c r="U35" i="19"/>
  <c r="W35" i="19"/>
  <c r="V36" i="19"/>
  <c r="U36" i="19"/>
  <c r="W36" i="19"/>
  <c r="X35" i="19"/>
  <c r="X37" i="19"/>
  <c r="B35" i="19"/>
  <c r="A35" i="19"/>
  <c r="B33" i="19"/>
  <c r="A33" i="19"/>
  <c r="B31" i="19"/>
  <c r="A31" i="19"/>
  <c r="B29" i="19"/>
  <c r="A29" i="19"/>
  <c r="B27" i="19"/>
  <c r="A27" i="19"/>
  <c r="B25" i="19"/>
  <c r="A25" i="19"/>
  <c r="B23" i="19"/>
  <c r="A23" i="19"/>
  <c r="B21" i="19"/>
  <c r="A21" i="19"/>
  <c r="B19" i="19"/>
  <c r="A19" i="19"/>
  <c r="B17" i="19"/>
  <c r="A17" i="19"/>
  <c r="B15" i="19"/>
  <c r="A15" i="19"/>
  <c r="B13" i="19"/>
  <c r="A13" i="19"/>
  <c r="B11" i="19"/>
  <c r="A11" i="19"/>
  <c r="B9" i="19"/>
  <c r="A9" i="19"/>
  <c r="B7" i="19"/>
  <c r="A7" i="19"/>
  <c r="C4" i="19"/>
  <c r="F4" i="19"/>
  <c r="I4" i="19"/>
  <c r="L4" i="19"/>
  <c r="O4" i="19"/>
  <c r="R4" i="19"/>
  <c r="U4" i="19"/>
  <c r="F2" i="19"/>
  <c r="AI7" i="5"/>
  <c r="AI8" i="5"/>
  <c r="AJ7" i="5"/>
  <c r="AK7" i="5"/>
  <c r="AL7" i="5"/>
  <c r="AI9" i="5"/>
  <c r="AI10" i="5"/>
  <c r="AJ9" i="5"/>
  <c r="AK9" i="5"/>
  <c r="AL9" i="5"/>
  <c r="AI11" i="5"/>
  <c r="AI12" i="5"/>
  <c r="AJ11" i="5"/>
  <c r="AK11" i="5"/>
  <c r="AL11" i="5"/>
  <c r="AI13" i="5"/>
  <c r="AI14" i="5"/>
  <c r="AJ13" i="5"/>
  <c r="AK13" i="5"/>
  <c r="AL13" i="5"/>
  <c r="AI15" i="5"/>
  <c r="AI16" i="5"/>
  <c r="AJ15" i="5"/>
  <c r="AK15" i="5"/>
  <c r="AL15" i="5"/>
  <c r="AI17" i="5"/>
  <c r="AI18" i="5"/>
  <c r="AJ17" i="5"/>
  <c r="AK17" i="5"/>
  <c r="AL17" i="5"/>
  <c r="AI19" i="5"/>
  <c r="AI20" i="5"/>
  <c r="AJ19" i="5"/>
  <c r="AK19" i="5"/>
  <c r="AL19" i="5"/>
  <c r="AI21" i="5"/>
  <c r="AI22" i="5"/>
  <c r="AJ21" i="5"/>
  <c r="AK21" i="5"/>
  <c r="AL21" i="5"/>
  <c r="AI23" i="5"/>
  <c r="AI24" i="5"/>
  <c r="AJ23" i="5"/>
  <c r="AK23" i="5"/>
  <c r="AL23" i="5"/>
  <c r="AI25" i="5"/>
  <c r="AI26" i="5"/>
  <c r="AJ25" i="5"/>
  <c r="AK25" i="5"/>
  <c r="AL25" i="5"/>
  <c r="AI27" i="5"/>
  <c r="AI28" i="5"/>
  <c r="AJ27" i="5"/>
  <c r="AK27" i="5"/>
  <c r="AL27" i="5"/>
  <c r="AI29" i="5"/>
  <c r="AI30" i="5"/>
  <c r="AJ29" i="5"/>
  <c r="AK29" i="5"/>
  <c r="AL29" i="5"/>
  <c r="AI31" i="5"/>
  <c r="AI32" i="5"/>
  <c r="AJ31" i="5"/>
  <c r="AK31" i="5"/>
  <c r="AL31" i="5"/>
  <c r="AI33" i="5"/>
  <c r="AI34" i="5"/>
  <c r="AJ33" i="5"/>
  <c r="AK33" i="5"/>
  <c r="AL33" i="5"/>
  <c r="AI35" i="5"/>
  <c r="AI36" i="5"/>
  <c r="AJ35" i="5"/>
  <c r="AK35" i="5"/>
  <c r="AL35" i="5"/>
  <c r="AC7" i="5"/>
  <c r="AC8" i="5"/>
  <c r="AD7" i="5"/>
  <c r="AE7" i="5"/>
  <c r="AF7" i="5"/>
  <c r="AC9" i="5"/>
  <c r="AC10" i="5"/>
  <c r="AD9" i="5"/>
  <c r="AE9" i="5"/>
  <c r="AF9" i="5"/>
  <c r="AC11" i="5"/>
  <c r="AC12" i="5"/>
  <c r="AD11" i="5"/>
  <c r="AE11" i="5"/>
  <c r="AF11" i="5"/>
  <c r="AC13" i="5"/>
  <c r="AC14" i="5"/>
  <c r="AD13" i="5"/>
  <c r="AE13" i="5"/>
  <c r="AF13" i="5"/>
  <c r="AC15" i="5"/>
  <c r="AC16" i="5"/>
  <c r="AD15" i="5"/>
  <c r="AE15" i="5"/>
  <c r="AF15" i="5"/>
  <c r="AC17" i="5"/>
  <c r="AC18" i="5"/>
  <c r="AD17" i="5"/>
  <c r="AE17" i="5"/>
  <c r="AF17" i="5"/>
  <c r="AC19" i="5"/>
  <c r="AC20" i="5"/>
  <c r="AD19" i="5"/>
  <c r="AE19" i="5"/>
  <c r="AF19" i="5"/>
  <c r="AC21" i="5"/>
  <c r="AC22" i="5"/>
  <c r="AD21" i="5"/>
  <c r="AE21" i="5"/>
  <c r="AF21" i="5"/>
  <c r="AC23" i="5"/>
  <c r="AC24" i="5"/>
  <c r="AD23" i="5"/>
  <c r="AE23" i="5"/>
  <c r="AF23" i="5"/>
  <c r="AC25" i="5"/>
  <c r="AC26" i="5"/>
  <c r="AD25" i="5"/>
  <c r="AE25" i="5"/>
  <c r="AF25" i="5"/>
  <c r="AC27" i="5"/>
  <c r="AC28" i="5"/>
  <c r="AD27" i="5"/>
  <c r="AE27" i="5"/>
  <c r="AF27" i="5"/>
  <c r="AC29" i="5"/>
  <c r="AC30" i="5"/>
  <c r="AD29" i="5"/>
  <c r="AE29" i="5"/>
  <c r="AF29" i="5"/>
  <c r="AC31" i="5"/>
  <c r="AC32" i="5"/>
  <c r="AD31" i="5"/>
  <c r="AE31" i="5"/>
  <c r="AF31" i="5"/>
  <c r="AC33" i="5"/>
  <c r="AC34" i="5"/>
  <c r="AD33" i="5"/>
  <c r="AE33" i="5"/>
  <c r="AF33" i="5"/>
  <c r="AC35" i="5"/>
  <c r="AC36" i="5"/>
  <c r="AD35" i="5"/>
  <c r="AE35" i="5"/>
  <c r="AF35" i="5"/>
  <c r="W7" i="5"/>
  <c r="W8" i="5"/>
  <c r="X7" i="5"/>
  <c r="Y7" i="5"/>
  <c r="Z7" i="5"/>
  <c r="W9" i="5"/>
  <c r="W10" i="5"/>
  <c r="X9" i="5"/>
  <c r="Y9" i="5"/>
  <c r="Z9" i="5"/>
  <c r="W11" i="5"/>
  <c r="W12" i="5"/>
  <c r="X11" i="5"/>
  <c r="Y11" i="5"/>
  <c r="Z11" i="5"/>
  <c r="W13" i="5"/>
  <c r="W14" i="5"/>
  <c r="X13" i="5"/>
  <c r="Y13" i="5"/>
  <c r="Z13" i="5"/>
  <c r="W15" i="5"/>
  <c r="W16" i="5"/>
  <c r="X15" i="5"/>
  <c r="Y15" i="5"/>
  <c r="Z15" i="5"/>
  <c r="W17" i="5"/>
  <c r="W18" i="5"/>
  <c r="X17" i="5"/>
  <c r="Y17" i="5"/>
  <c r="Z17" i="5"/>
  <c r="W19" i="5"/>
  <c r="W20" i="5"/>
  <c r="X19" i="5"/>
  <c r="Y19" i="5"/>
  <c r="Z19" i="5"/>
  <c r="W21" i="5"/>
  <c r="W22" i="5"/>
  <c r="X21" i="5"/>
  <c r="Y21" i="5"/>
  <c r="Z21" i="5"/>
  <c r="W23" i="5"/>
  <c r="W24" i="5"/>
  <c r="X23" i="5"/>
  <c r="Y23" i="5"/>
  <c r="Z23" i="5"/>
  <c r="W25" i="5"/>
  <c r="W26" i="5"/>
  <c r="X25" i="5"/>
  <c r="Y25" i="5"/>
  <c r="Z25" i="5"/>
  <c r="W27" i="5"/>
  <c r="W28" i="5"/>
  <c r="X27" i="5"/>
  <c r="Y27" i="5"/>
  <c r="Z27" i="5"/>
  <c r="W29" i="5"/>
  <c r="W30" i="5"/>
  <c r="X29" i="5"/>
  <c r="Y29" i="5"/>
  <c r="Z29" i="5"/>
  <c r="W31" i="5"/>
  <c r="W32" i="5"/>
  <c r="X31" i="5"/>
  <c r="Y31" i="5"/>
  <c r="Z31" i="5"/>
  <c r="W33" i="5"/>
  <c r="W34" i="5"/>
  <c r="X33" i="5"/>
  <c r="Y33" i="5"/>
  <c r="Z33" i="5"/>
  <c r="W35" i="5"/>
  <c r="W36" i="5"/>
  <c r="X35" i="5"/>
  <c r="Y35" i="5"/>
  <c r="Z35" i="5"/>
  <c r="Q7" i="5"/>
  <c r="Q8" i="5"/>
  <c r="R7" i="5"/>
  <c r="S7" i="5"/>
  <c r="T7" i="5"/>
  <c r="Q9" i="5"/>
  <c r="Q10" i="5"/>
  <c r="R9" i="5"/>
  <c r="S9" i="5"/>
  <c r="T9" i="5"/>
  <c r="Q11" i="5"/>
  <c r="Q12" i="5"/>
  <c r="R11" i="5"/>
  <c r="S11" i="5"/>
  <c r="T11" i="5"/>
  <c r="Q13" i="5"/>
  <c r="Q14" i="5"/>
  <c r="R13" i="5"/>
  <c r="S13" i="5"/>
  <c r="T13" i="5"/>
  <c r="Q15" i="5"/>
  <c r="Q16" i="5"/>
  <c r="R15" i="5"/>
  <c r="S15" i="5"/>
  <c r="T15" i="5"/>
  <c r="Q17" i="5"/>
  <c r="Q18" i="5"/>
  <c r="R17" i="5"/>
  <c r="S17" i="5"/>
  <c r="T17" i="5"/>
  <c r="Q19" i="5"/>
  <c r="Q20" i="5"/>
  <c r="R19" i="5"/>
  <c r="S19" i="5"/>
  <c r="T19" i="5"/>
  <c r="Q21" i="5"/>
  <c r="Q22" i="5"/>
  <c r="R21" i="5"/>
  <c r="S21" i="5"/>
  <c r="T21" i="5"/>
  <c r="Q23" i="5"/>
  <c r="Q24" i="5"/>
  <c r="R23" i="5"/>
  <c r="S23" i="5"/>
  <c r="T23" i="5"/>
  <c r="Q25" i="5"/>
  <c r="Q26" i="5"/>
  <c r="R25" i="5"/>
  <c r="S25" i="5"/>
  <c r="T25" i="5"/>
  <c r="Q27" i="5"/>
  <c r="Q28" i="5"/>
  <c r="R27" i="5"/>
  <c r="S27" i="5"/>
  <c r="T27" i="5"/>
  <c r="Q29" i="5"/>
  <c r="Q30" i="5"/>
  <c r="R29" i="5"/>
  <c r="S29" i="5"/>
  <c r="T29" i="5"/>
  <c r="Q31" i="5"/>
  <c r="Q32" i="5"/>
  <c r="R31" i="5"/>
  <c r="S31" i="5"/>
  <c r="T31" i="5"/>
  <c r="Q33" i="5"/>
  <c r="Q34" i="5"/>
  <c r="R33" i="5"/>
  <c r="S33" i="5"/>
  <c r="T33" i="5"/>
  <c r="Q35" i="5"/>
  <c r="Q36" i="5"/>
  <c r="R35" i="5"/>
  <c r="S35" i="5"/>
  <c r="T35" i="5"/>
  <c r="K7" i="5"/>
  <c r="K8" i="5"/>
  <c r="L7" i="5"/>
  <c r="M7" i="5"/>
  <c r="N7" i="5"/>
  <c r="K9" i="5"/>
  <c r="K10" i="5"/>
  <c r="L9" i="5"/>
  <c r="M9" i="5"/>
  <c r="N9" i="5"/>
  <c r="K11" i="5"/>
  <c r="K12" i="5"/>
  <c r="L11" i="5"/>
  <c r="M11" i="5"/>
  <c r="N11" i="5"/>
  <c r="K13" i="5"/>
  <c r="K14" i="5"/>
  <c r="L13" i="5"/>
  <c r="M13" i="5"/>
  <c r="N13" i="5"/>
  <c r="K15" i="5"/>
  <c r="K16" i="5"/>
  <c r="L15" i="5"/>
  <c r="M15" i="5"/>
  <c r="N15" i="5"/>
  <c r="K17" i="5"/>
  <c r="K18" i="5"/>
  <c r="L17" i="5"/>
  <c r="M17" i="5"/>
  <c r="N17" i="5"/>
  <c r="K19" i="5"/>
  <c r="K20" i="5"/>
  <c r="L19" i="5"/>
  <c r="M19" i="5"/>
  <c r="N19" i="5"/>
  <c r="K21" i="5"/>
  <c r="K22" i="5"/>
  <c r="L21" i="5"/>
  <c r="M21" i="5"/>
  <c r="N21" i="5"/>
  <c r="K23" i="5"/>
  <c r="K24" i="5"/>
  <c r="L23" i="5"/>
  <c r="M23" i="5"/>
  <c r="N23" i="5"/>
  <c r="K25" i="5"/>
  <c r="K26" i="5"/>
  <c r="L25" i="5"/>
  <c r="M25" i="5"/>
  <c r="N25" i="5"/>
  <c r="K27" i="5"/>
  <c r="K28" i="5"/>
  <c r="L27" i="5"/>
  <c r="M27" i="5"/>
  <c r="N27" i="5"/>
  <c r="K29" i="5"/>
  <c r="K30" i="5"/>
  <c r="L29" i="5"/>
  <c r="M29" i="5"/>
  <c r="N29" i="5"/>
  <c r="K31" i="5"/>
  <c r="K32" i="5"/>
  <c r="L31" i="5"/>
  <c r="M31" i="5"/>
  <c r="N31" i="5"/>
  <c r="K33" i="5"/>
  <c r="K34" i="5"/>
  <c r="L33" i="5"/>
  <c r="M33" i="5"/>
  <c r="N33" i="5"/>
  <c r="K35" i="5"/>
  <c r="K36" i="5"/>
  <c r="L35" i="5"/>
  <c r="M35" i="5"/>
  <c r="N35" i="5"/>
  <c r="E7" i="5"/>
  <c r="E8" i="5"/>
  <c r="F7" i="5"/>
  <c r="G7" i="5"/>
  <c r="H7" i="5"/>
  <c r="E9" i="5"/>
  <c r="E10" i="5"/>
  <c r="F9" i="5"/>
  <c r="G9" i="5"/>
  <c r="H9" i="5"/>
  <c r="E11" i="5"/>
  <c r="E12" i="5"/>
  <c r="F11" i="5"/>
  <c r="G11" i="5"/>
  <c r="H11" i="5"/>
  <c r="E13" i="5"/>
  <c r="E14" i="5"/>
  <c r="F13" i="5"/>
  <c r="G13" i="5"/>
  <c r="H13" i="5"/>
  <c r="E15" i="5"/>
  <c r="E16" i="5"/>
  <c r="F15" i="5"/>
  <c r="G15" i="5"/>
  <c r="H15" i="5"/>
  <c r="E17" i="5"/>
  <c r="E18" i="5"/>
  <c r="F17" i="5"/>
  <c r="G17" i="5"/>
  <c r="H17" i="5"/>
  <c r="E19" i="5"/>
  <c r="E20" i="5"/>
  <c r="F19" i="5"/>
  <c r="G19" i="5"/>
  <c r="H19" i="5"/>
  <c r="E21" i="5"/>
  <c r="E22" i="5"/>
  <c r="F21" i="5"/>
  <c r="G21" i="5"/>
  <c r="H21" i="5"/>
  <c r="E23" i="5"/>
  <c r="E24" i="5"/>
  <c r="F23" i="5"/>
  <c r="G23" i="5"/>
  <c r="H23" i="5"/>
  <c r="E25" i="5"/>
  <c r="E26" i="5"/>
  <c r="F25" i="5"/>
  <c r="G25" i="5"/>
  <c r="H25" i="5"/>
  <c r="E27" i="5"/>
  <c r="E28" i="5"/>
  <c r="F27" i="5"/>
  <c r="G27" i="5"/>
  <c r="H27" i="5"/>
  <c r="E29" i="5"/>
  <c r="E30" i="5"/>
  <c r="F29" i="5"/>
  <c r="G29" i="5"/>
  <c r="H29" i="5"/>
  <c r="E31" i="5"/>
  <c r="E32" i="5"/>
  <c r="F31" i="5"/>
  <c r="G31" i="5"/>
  <c r="H31" i="5"/>
  <c r="E33" i="5"/>
  <c r="E34" i="5"/>
  <c r="F33" i="5"/>
  <c r="G33" i="5"/>
  <c r="H33" i="5"/>
  <c r="E35" i="5"/>
  <c r="E36" i="5"/>
  <c r="F35" i="5"/>
  <c r="G35" i="5"/>
  <c r="H35" i="5"/>
  <c r="AO36" i="5"/>
  <c r="AO35" i="5"/>
  <c r="AS35" i="5"/>
  <c r="AR35" i="5"/>
  <c r="AQ35" i="5"/>
  <c r="AP35" i="5"/>
  <c r="AO34" i="5"/>
  <c r="AO33" i="5"/>
  <c r="AS33" i="5"/>
  <c r="AR33" i="5"/>
  <c r="AQ33" i="5"/>
  <c r="AP33" i="5"/>
  <c r="AO32" i="5"/>
  <c r="AO31" i="5"/>
  <c r="AS31" i="5"/>
  <c r="AR31" i="5"/>
  <c r="AQ31" i="5"/>
  <c r="AP31" i="5"/>
  <c r="AO30" i="5"/>
  <c r="AO29" i="5"/>
  <c r="AS29" i="5"/>
  <c r="AR29" i="5"/>
  <c r="AQ29" i="5"/>
  <c r="AP29" i="5"/>
  <c r="AO28" i="5"/>
  <c r="AO27" i="5"/>
  <c r="AS27" i="5"/>
  <c r="AR27" i="5"/>
  <c r="AQ27" i="5"/>
  <c r="AP27" i="5"/>
  <c r="AO26" i="5"/>
  <c r="AO25" i="5"/>
  <c r="AS25" i="5"/>
  <c r="AR25" i="5"/>
  <c r="AQ25" i="5"/>
  <c r="AP25" i="5"/>
  <c r="AO24" i="5"/>
  <c r="AO23" i="5"/>
  <c r="AS23" i="5"/>
  <c r="AR23" i="5"/>
  <c r="AQ23" i="5"/>
  <c r="AP23" i="5"/>
  <c r="AO22" i="5"/>
  <c r="AO21" i="5"/>
  <c r="AS21" i="5"/>
  <c r="AR21" i="5"/>
  <c r="AQ21" i="5"/>
  <c r="AP21" i="5"/>
  <c r="AO20" i="5"/>
  <c r="AO19" i="5"/>
  <c r="AS19" i="5"/>
  <c r="AR19" i="5"/>
  <c r="AQ19" i="5"/>
  <c r="AP19" i="5"/>
  <c r="AO18" i="5"/>
  <c r="AO17" i="5"/>
  <c r="AS17" i="5"/>
  <c r="AR17" i="5"/>
  <c r="AQ17" i="5"/>
  <c r="AP17" i="5"/>
  <c r="AO16" i="5"/>
  <c r="AO15" i="5"/>
  <c r="AS15" i="5"/>
  <c r="AR15" i="5"/>
  <c r="AQ15" i="5"/>
  <c r="AP15" i="5"/>
  <c r="AO14" i="5"/>
  <c r="AO13" i="5"/>
  <c r="AS13" i="5"/>
  <c r="AR13" i="5"/>
  <c r="AQ13" i="5"/>
  <c r="AP13" i="5"/>
  <c r="AO12" i="5"/>
  <c r="AO11" i="5"/>
  <c r="AS11" i="5"/>
  <c r="AR11" i="5"/>
  <c r="AQ11" i="5"/>
  <c r="AP11" i="5"/>
  <c r="AO10" i="5"/>
  <c r="AO9" i="5"/>
  <c r="AS9" i="5"/>
  <c r="AR9" i="5"/>
  <c r="AQ9" i="5"/>
  <c r="AP9" i="5"/>
  <c r="AO8" i="5"/>
  <c r="AO7" i="5"/>
  <c r="AS7" i="5"/>
  <c r="AR7" i="5"/>
  <c r="AQ7" i="5"/>
  <c r="AP7" i="5"/>
  <c r="B3" i="7"/>
  <c r="C3" i="7"/>
  <c r="C2" i="1"/>
  <c r="F2" i="1"/>
  <c r="V36" i="1"/>
  <c r="U36" i="1"/>
  <c r="V35" i="1"/>
  <c r="U35" i="1"/>
  <c r="V34" i="1"/>
  <c r="U34" i="1"/>
  <c r="V33" i="1"/>
  <c r="U33" i="1"/>
  <c r="V32" i="1"/>
  <c r="U32" i="1"/>
  <c r="V31" i="1"/>
  <c r="U31" i="1"/>
  <c r="V30" i="1"/>
  <c r="U30" i="1"/>
  <c r="V29" i="1"/>
  <c r="U29" i="1"/>
  <c r="V28" i="1"/>
  <c r="U28" i="1"/>
  <c r="V27" i="1"/>
  <c r="U27" i="1"/>
  <c r="V26" i="1"/>
  <c r="U26" i="1"/>
  <c r="V25" i="1"/>
  <c r="U25" i="1"/>
  <c r="V24" i="1"/>
  <c r="U24" i="1"/>
  <c r="V23" i="1"/>
  <c r="U23" i="1"/>
  <c r="V22" i="1"/>
  <c r="U22" i="1"/>
  <c r="V21" i="1"/>
  <c r="U21" i="1"/>
  <c r="V20" i="1"/>
  <c r="U20" i="1"/>
  <c r="V19" i="1"/>
  <c r="U19" i="1"/>
  <c r="V18" i="1"/>
  <c r="U18" i="1"/>
  <c r="V17" i="1"/>
  <c r="U17" i="1"/>
  <c r="V16" i="1"/>
  <c r="U16" i="1"/>
  <c r="V15" i="1"/>
  <c r="U15" i="1"/>
  <c r="V14" i="1"/>
  <c r="U14" i="1"/>
  <c r="V13" i="1"/>
  <c r="U13" i="1"/>
  <c r="V12" i="1"/>
  <c r="U12" i="1"/>
  <c r="V11" i="1"/>
  <c r="U11" i="1"/>
  <c r="V10" i="1"/>
  <c r="U10" i="1"/>
  <c r="V9" i="1"/>
  <c r="U9" i="1"/>
  <c r="V8" i="1"/>
  <c r="U8" i="1"/>
  <c r="V7" i="1"/>
  <c r="U7" i="1"/>
  <c r="S36" i="1"/>
  <c r="R36" i="1"/>
  <c r="S35" i="1"/>
  <c r="R35" i="1"/>
  <c r="S34" i="1"/>
  <c r="R34" i="1"/>
  <c r="S33" i="1"/>
  <c r="R33" i="1"/>
  <c r="S32" i="1"/>
  <c r="R32" i="1"/>
  <c r="S31" i="1"/>
  <c r="R31" i="1"/>
  <c r="S30" i="1"/>
  <c r="R30" i="1"/>
  <c r="S29" i="1"/>
  <c r="R29" i="1"/>
  <c r="S28" i="1"/>
  <c r="R28" i="1"/>
  <c r="S27" i="1"/>
  <c r="R27" i="1"/>
  <c r="S26" i="1"/>
  <c r="R26" i="1"/>
  <c r="S25" i="1"/>
  <c r="R25" i="1"/>
  <c r="S24" i="1"/>
  <c r="R24" i="1"/>
  <c r="S23" i="1"/>
  <c r="R23" i="1"/>
  <c r="S22" i="1"/>
  <c r="R22" i="1"/>
  <c r="S21" i="1"/>
  <c r="R21" i="1"/>
  <c r="S20" i="1"/>
  <c r="R20" i="1"/>
  <c r="S19" i="1"/>
  <c r="R19" i="1"/>
  <c r="S18" i="1"/>
  <c r="R18" i="1"/>
  <c r="S17" i="1"/>
  <c r="R17" i="1"/>
  <c r="S16" i="1"/>
  <c r="R16" i="1"/>
  <c r="S15" i="1"/>
  <c r="R15" i="1"/>
  <c r="S14" i="1"/>
  <c r="R14" i="1"/>
  <c r="S13" i="1"/>
  <c r="R13" i="1"/>
  <c r="S12" i="1"/>
  <c r="R12" i="1"/>
  <c r="S11" i="1"/>
  <c r="R11" i="1"/>
  <c r="S10" i="1"/>
  <c r="R10" i="1"/>
  <c r="S9" i="1"/>
  <c r="R9" i="1"/>
  <c r="S8" i="1"/>
  <c r="R8" i="1"/>
  <c r="S7" i="1"/>
  <c r="R7" i="1"/>
  <c r="P36" i="1"/>
  <c r="O36" i="1"/>
  <c r="P35" i="1"/>
  <c r="O35" i="1"/>
  <c r="P34" i="1"/>
  <c r="O34" i="1"/>
  <c r="P33" i="1"/>
  <c r="O33" i="1"/>
  <c r="P32" i="1"/>
  <c r="O32" i="1"/>
  <c r="P31" i="1"/>
  <c r="O31" i="1"/>
  <c r="P30" i="1"/>
  <c r="O30" i="1"/>
  <c r="P29" i="1"/>
  <c r="O29" i="1"/>
  <c r="P28" i="1"/>
  <c r="O28" i="1"/>
  <c r="P27" i="1"/>
  <c r="O27" i="1"/>
  <c r="P26" i="1"/>
  <c r="O26" i="1"/>
  <c r="P25" i="1"/>
  <c r="O25" i="1"/>
  <c r="P24" i="1"/>
  <c r="O24" i="1"/>
  <c r="P23" i="1"/>
  <c r="O23" i="1"/>
  <c r="P22" i="1"/>
  <c r="O22" i="1"/>
  <c r="P21" i="1"/>
  <c r="O21" i="1"/>
  <c r="P20" i="1"/>
  <c r="O20" i="1"/>
  <c r="P19" i="1"/>
  <c r="O19" i="1"/>
  <c r="P18" i="1"/>
  <c r="O18" i="1"/>
  <c r="P17" i="1"/>
  <c r="O17" i="1"/>
  <c r="P16" i="1"/>
  <c r="O16" i="1"/>
  <c r="P15" i="1"/>
  <c r="O15" i="1"/>
  <c r="P14" i="1"/>
  <c r="O14" i="1"/>
  <c r="P13" i="1"/>
  <c r="O13" i="1"/>
  <c r="P12" i="1"/>
  <c r="O12" i="1"/>
  <c r="P11" i="1"/>
  <c r="O11" i="1"/>
  <c r="P10" i="1"/>
  <c r="O10" i="1"/>
  <c r="P9" i="1"/>
  <c r="O9" i="1"/>
  <c r="P8" i="1"/>
  <c r="O8" i="1"/>
  <c r="P7" i="1"/>
  <c r="O7" i="1"/>
  <c r="M36" i="1"/>
  <c r="L36" i="1"/>
  <c r="M35" i="1"/>
  <c r="L35" i="1"/>
  <c r="M34" i="1"/>
  <c r="L34" i="1"/>
  <c r="M33" i="1"/>
  <c r="L33" i="1"/>
  <c r="M32" i="1"/>
  <c r="L32" i="1"/>
  <c r="M31" i="1"/>
  <c r="L31" i="1"/>
  <c r="M30" i="1"/>
  <c r="L30" i="1"/>
  <c r="M29" i="1"/>
  <c r="L29" i="1"/>
  <c r="M28" i="1"/>
  <c r="L28" i="1"/>
  <c r="M27" i="1"/>
  <c r="L27" i="1"/>
  <c r="M26" i="1"/>
  <c r="L26" i="1"/>
  <c r="M25" i="1"/>
  <c r="L25" i="1"/>
  <c r="M24" i="1"/>
  <c r="L24" i="1"/>
  <c r="M23" i="1"/>
  <c r="L23" i="1"/>
  <c r="M22" i="1"/>
  <c r="L22" i="1"/>
  <c r="M21" i="1"/>
  <c r="L21" i="1"/>
  <c r="M20" i="1"/>
  <c r="L20" i="1"/>
  <c r="M19" i="1"/>
  <c r="L19" i="1"/>
  <c r="M18" i="1"/>
  <c r="L18" i="1"/>
  <c r="M17" i="1"/>
  <c r="L17" i="1"/>
  <c r="M16" i="1"/>
  <c r="L16" i="1"/>
  <c r="M15" i="1"/>
  <c r="L15" i="1"/>
  <c r="M14" i="1"/>
  <c r="L14" i="1"/>
  <c r="M13" i="1"/>
  <c r="L13" i="1"/>
  <c r="M12" i="1"/>
  <c r="L12" i="1"/>
  <c r="M11" i="1"/>
  <c r="L11" i="1"/>
  <c r="M10" i="1"/>
  <c r="L10" i="1"/>
  <c r="M9" i="1"/>
  <c r="L9" i="1"/>
  <c r="M8" i="1"/>
  <c r="L8" i="1"/>
  <c r="M7" i="1"/>
  <c r="L7" i="1"/>
  <c r="J36" i="1"/>
  <c r="I36" i="1"/>
  <c r="J35" i="1"/>
  <c r="I35" i="1"/>
  <c r="J34" i="1"/>
  <c r="I34" i="1"/>
  <c r="J33" i="1"/>
  <c r="I33" i="1"/>
  <c r="J32" i="1"/>
  <c r="I32" i="1"/>
  <c r="J31" i="1"/>
  <c r="I31" i="1"/>
  <c r="J30" i="1"/>
  <c r="I30" i="1"/>
  <c r="J29" i="1"/>
  <c r="I29" i="1"/>
  <c r="J28" i="1"/>
  <c r="I28" i="1"/>
  <c r="J27" i="1"/>
  <c r="I27" i="1"/>
  <c r="J26" i="1"/>
  <c r="I26" i="1"/>
  <c r="J25" i="1"/>
  <c r="I25" i="1"/>
  <c r="J24" i="1"/>
  <c r="I24" i="1"/>
  <c r="J23" i="1"/>
  <c r="I23" i="1"/>
  <c r="J22" i="1"/>
  <c r="I22" i="1"/>
  <c r="J21" i="1"/>
  <c r="I21" i="1"/>
  <c r="J20" i="1"/>
  <c r="I20" i="1"/>
  <c r="J19" i="1"/>
  <c r="I19" i="1"/>
  <c r="J18" i="1"/>
  <c r="I18" i="1"/>
  <c r="J17" i="1"/>
  <c r="I17" i="1"/>
  <c r="J16" i="1"/>
  <c r="I16" i="1"/>
  <c r="J15" i="1"/>
  <c r="I15" i="1"/>
  <c r="J14" i="1"/>
  <c r="I14" i="1"/>
  <c r="J13" i="1"/>
  <c r="I13" i="1"/>
  <c r="J12" i="1"/>
  <c r="I12" i="1"/>
  <c r="J11" i="1"/>
  <c r="I11" i="1"/>
  <c r="J10" i="1"/>
  <c r="I10" i="1"/>
  <c r="J9" i="1"/>
  <c r="I9" i="1"/>
  <c r="J8" i="1"/>
  <c r="I8" i="1"/>
  <c r="J7" i="1"/>
  <c r="I7" i="1"/>
  <c r="G36" i="1"/>
  <c r="F36" i="1"/>
  <c r="G35" i="1"/>
  <c r="F35" i="1"/>
  <c r="G34" i="1"/>
  <c r="F34" i="1"/>
  <c r="G33" i="1"/>
  <c r="F33" i="1"/>
  <c r="G32" i="1"/>
  <c r="F32" i="1"/>
  <c r="G31" i="1"/>
  <c r="F31" i="1"/>
  <c r="G30" i="1"/>
  <c r="F30" i="1"/>
  <c r="G29" i="1"/>
  <c r="F29" i="1"/>
  <c r="G28" i="1"/>
  <c r="F28" i="1"/>
  <c r="G27" i="1"/>
  <c r="F27" i="1"/>
  <c r="G26" i="1"/>
  <c r="F26" i="1"/>
  <c r="G25" i="1"/>
  <c r="F25" i="1"/>
  <c r="G24" i="1"/>
  <c r="F24" i="1"/>
  <c r="G23" i="1"/>
  <c r="F23" i="1"/>
  <c r="G22" i="1"/>
  <c r="F22" i="1"/>
  <c r="G21" i="1"/>
  <c r="F21" i="1"/>
  <c r="G20" i="1"/>
  <c r="F20" i="1"/>
  <c r="G19" i="1"/>
  <c r="F19" i="1"/>
  <c r="G18" i="1"/>
  <c r="F18" i="1"/>
  <c r="G17" i="1"/>
  <c r="F17" i="1"/>
  <c r="G16" i="1"/>
  <c r="F16" i="1"/>
  <c r="G15" i="1"/>
  <c r="F15" i="1"/>
  <c r="G14" i="1"/>
  <c r="F14" i="1"/>
  <c r="G13" i="1"/>
  <c r="F13" i="1"/>
  <c r="G12" i="1"/>
  <c r="F12" i="1"/>
  <c r="G11" i="1"/>
  <c r="F11" i="1"/>
  <c r="G10" i="1"/>
  <c r="F10" i="1"/>
  <c r="G9" i="1"/>
  <c r="F9" i="1"/>
  <c r="G8" i="1"/>
  <c r="F8" i="1"/>
  <c r="G7" i="1"/>
  <c r="F7" i="1"/>
  <c r="C9" i="1"/>
  <c r="D9" i="1"/>
  <c r="C10" i="1"/>
  <c r="D10" i="1"/>
  <c r="C11" i="1"/>
  <c r="D11" i="1"/>
  <c r="C12" i="1"/>
  <c r="D12" i="1"/>
  <c r="C13" i="1"/>
  <c r="D13" i="1"/>
  <c r="C14" i="1"/>
  <c r="D14" i="1"/>
  <c r="C15" i="1"/>
  <c r="D15" i="1"/>
  <c r="C16" i="1"/>
  <c r="D16" i="1"/>
  <c r="C17" i="1"/>
  <c r="D17" i="1"/>
  <c r="C18" i="1"/>
  <c r="D18" i="1"/>
  <c r="C19" i="1"/>
  <c r="D19" i="1"/>
  <c r="C20" i="1"/>
  <c r="D20" i="1"/>
  <c r="C21" i="1"/>
  <c r="D21" i="1"/>
  <c r="C22" i="1"/>
  <c r="D22" i="1"/>
  <c r="C23" i="1"/>
  <c r="D23" i="1"/>
  <c r="C24" i="1"/>
  <c r="D24" i="1"/>
  <c r="C25" i="1"/>
  <c r="D25" i="1"/>
  <c r="C26" i="1"/>
  <c r="D26" i="1"/>
  <c r="C27" i="1"/>
  <c r="D27" i="1"/>
  <c r="C28" i="1"/>
  <c r="D28" i="1"/>
  <c r="C29" i="1"/>
  <c r="D29" i="1"/>
  <c r="C30" i="1"/>
  <c r="D30" i="1"/>
  <c r="C31" i="1"/>
  <c r="D31" i="1"/>
  <c r="C32" i="1"/>
  <c r="D32" i="1"/>
  <c r="C33" i="1"/>
  <c r="D33" i="1"/>
  <c r="C34" i="1"/>
  <c r="D34" i="1"/>
  <c r="C35" i="1"/>
  <c r="D35" i="1"/>
  <c r="C36" i="1"/>
  <c r="D36" i="1"/>
  <c r="D8" i="1"/>
  <c r="C8" i="1"/>
  <c r="D7" i="1"/>
  <c r="C7" i="1"/>
  <c r="AS37" i="5"/>
  <c r="B35" i="5"/>
  <c r="A35" i="5"/>
  <c r="B33" i="5"/>
  <c r="A33" i="5"/>
  <c r="B31" i="5"/>
  <c r="A31" i="5"/>
  <c r="B29" i="5"/>
  <c r="A29" i="5"/>
  <c r="B27" i="5"/>
  <c r="A27" i="5"/>
  <c r="B25" i="5"/>
  <c r="A25" i="5"/>
  <c r="B23" i="5"/>
  <c r="A23" i="5"/>
  <c r="B21" i="5"/>
  <c r="A21" i="5"/>
  <c r="B19" i="5"/>
  <c r="A19" i="5"/>
  <c r="B17" i="5"/>
  <c r="A17" i="5"/>
  <c r="B15" i="5"/>
  <c r="A15" i="5"/>
  <c r="B13" i="5"/>
  <c r="A13" i="5"/>
  <c r="B11" i="5"/>
  <c r="A11" i="5"/>
  <c r="B9" i="5"/>
  <c r="A9" i="5"/>
  <c r="B7" i="5"/>
  <c r="A7" i="5"/>
  <c r="C4" i="5"/>
  <c r="I4" i="5"/>
  <c r="O4" i="5"/>
  <c r="U4" i="5"/>
  <c r="AA4" i="5"/>
  <c r="AG4" i="5"/>
  <c r="AM4" i="5"/>
  <c r="I2" i="5"/>
  <c r="H7" i="1"/>
  <c r="H8" i="1"/>
  <c r="E7" i="1"/>
  <c r="E8" i="1"/>
  <c r="E9" i="1"/>
  <c r="E10" i="1"/>
  <c r="Q10" i="1"/>
  <c r="Q9" i="1"/>
  <c r="K8" i="4"/>
  <c r="N8" i="4"/>
  <c r="Q8" i="4"/>
  <c r="T8" i="4"/>
  <c r="K9" i="4"/>
  <c r="N9" i="4"/>
  <c r="Q9" i="4"/>
  <c r="T9" i="4"/>
  <c r="E33" i="1"/>
  <c r="E34" i="1"/>
  <c r="H33" i="1"/>
  <c r="H34" i="1"/>
  <c r="K33" i="1"/>
  <c r="K34" i="1"/>
  <c r="N33" i="1"/>
  <c r="N34" i="1"/>
  <c r="Q33" i="1"/>
  <c r="Q34" i="1"/>
  <c r="T33" i="1"/>
  <c r="T34" i="1"/>
  <c r="W33" i="1"/>
  <c r="W34" i="1"/>
  <c r="X33" i="1"/>
  <c r="E35" i="1"/>
  <c r="E36" i="1"/>
  <c r="H35" i="1"/>
  <c r="H36" i="1"/>
  <c r="K35" i="1"/>
  <c r="K36" i="1"/>
  <c r="N35" i="1"/>
  <c r="N36" i="1"/>
  <c r="Q35" i="1"/>
  <c r="Q36" i="1"/>
  <c r="T35" i="1"/>
  <c r="T36" i="1"/>
  <c r="W35" i="1"/>
  <c r="W36" i="1"/>
  <c r="X35" i="1"/>
  <c r="K7" i="1"/>
  <c r="K8" i="1"/>
  <c r="Q7" i="1"/>
  <c r="Q8" i="1"/>
  <c r="T7" i="1"/>
  <c r="N7" i="1"/>
  <c r="N8" i="1"/>
  <c r="T8" i="1"/>
  <c r="W7" i="1"/>
  <c r="W8" i="1"/>
  <c r="X7" i="1"/>
  <c r="H9" i="1"/>
  <c r="H10" i="1"/>
  <c r="K9" i="1"/>
  <c r="K10" i="1"/>
  <c r="N9" i="1"/>
  <c r="N10" i="1"/>
  <c r="T9" i="1"/>
  <c r="T10" i="1"/>
  <c r="W9" i="1"/>
  <c r="W10" i="1"/>
  <c r="X9" i="1"/>
  <c r="E11" i="1"/>
  <c r="E12" i="1"/>
  <c r="H11" i="1"/>
  <c r="H12" i="1"/>
  <c r="K11" i="1"/>
  <c r="K12" i="1"/>
  <c r="N11" i="1"/>
  <c r="N12" i="1"/>
  <c r="Q11" i="1"/>
  <c r="Q12" i="1"/>
  <c r="T11" i="1"/>
  <c r="T12" i="1"/>
  <c r="W11" i="1"/>
  <c r="W12" i="1"/>
  <c r="X11" i="1"/>
  <c r="E13" i="1"/>
  <c r="E14" i="1"/>
  <c r="H13" i="1"/>
  <c r="H14" i="1"/>
  <c r="K13" i="1"/>
  <c r="K14" i="1"/>
  <c r="N13" i="1"/>
  <c r="N14" i="1"/>
  <c r="Q13" i="1"/>
  <c r="Q14" i="1"/>
  <c r="T13" i="1"/>
  <c r="T14" i="1"/>
  <c r="W13" i="1"/>
  <c r="W14" i="1"/>
  <c r="X13" i="1"/>
  <c r="E15" i="1"/>
  <c r="E16" i="1"/>
  <c r="H15" i="1"/>
  <c r="H16" i="1"/>
  <c r="K15" i="1"/>
  <c r="K16" i="1"/>
  <c r="N15" i="1"/>
  <c r="N16" i="1"/>
  <c r="Q15" i="1"/>
  <c r="Q16" i="1"/>
  <c r="T15" i="1"/>
  <c r="T16" i="1"/>
  <c r="W15" i="1"/>
  <c r="W16" i="1"/>
  <c r="X15" i="1"/>
  <c r="E17" i="1"/>
  <c r="E18" i="1"/>
  <c r="H17" i="1"/>
  <c r="H18" i="1"/>
  <c r="K17" i="1"/>
  <c r="K18" i="1"/>
  <c r="N17" i="1"/>
  <c r="N18" i="1"/>
  <c r="Q17" i="1"/>
  <c r="Q18" i="1"/>
  <c r="T17" i="1"/>
  <c r="T18" i="1"/>
  <c r="W17" i="1"/>
  <c r="W18" i="1"/>
  <c r="X17" i="1"/>
  <c r="E19" i="1"/>
  <c r="E20" i="1"/>
  <c r="H19" i="1"/>
  <c r="H20" i="1"/>
  <c r="K19" i="1"/>
  <c r="K20" i="1"/>
  <c r="N19" i="1"/>
  <c r="N20" i="1"/>
  <c r="Q19" i="1"/>
  <c r="Q20" i="1"/>
  <c r="T19" i="1"/>
  <c r="T20" i="1"/>
  <c r="W19" i="1"/>
  <c r="W20" i="1"/>
  <c r="X19" i="1"/>
  <c r="E21" i="1"/>
  <c r="E22" i="1"/>
  <c r="H21" i="1"/>
  <c r="H22" i="1"/>
  <c r="K21" i="1"/>
  <c r="K22" i="1"/>
  <c r="N21" i="1"/>
  <c r="N22" i="1"/>
  <c r="Q21" i="1"/>
  <c r="Q22" i="1"/>
  <c r="T21" i="1"/>
  <c r="T22" i="1"/>
  <c r="W21" i="1"/>
  <c r="W22" i="1"/>
  <c r="X21" i="1"/>
  <c r="E23" i="1"/>
  <c r="E24" i="1"/>
  <c r="H23" i="1"/>
  <c r="H24" i="1"/>
  <c r="K23" i="1"/>
  <c r="K24" i="1"/>
  <c r="N23" i="1"/>
  <c r="N24" i="1"/>
  <c r="Q23" i="1"/>
  <c r="Q24" i="1"/>
  <c r="T23" i="1"/>
  <c r="T24" i="1"/>
  <c r="W23" i="1"/>
  <c r="W24" i="1"/>
  <c r="X23" i="1"/>
  <c r="E25" i="1"/>
  <c r="E26" i="1"/>
  <c r="H25" i="1"/>
  <c r="H26" i="1"/>
  <c r="K25" i="1"/>
  <c r="K26" i="1"/>
  <c r="N25" i="1"/>
  <c r="N26" i="1"/>
  <c r="Q25" i="1"/>
  <c r="Q26" i="1"/>
  <c r="T25" i="1"/>
  <c r="T26" i="1"/>
  <c r="W25" i="1"/>
  <c r="W26" i="1"/>
  <c r="X25" i="1"/>
  <c r="E27" i="1"/>
  <c r="E28" i="1"/>
  <c r="H27" i="1"/>
  <c r="H28" i="1"/>
  <c r="K27" i="1"/>
  <c r="K28" i="1"/>
  <c r="N27" i="1"/>
  <c r="N28" i="1"/>
  <c r="Q27" i="1"/>
  <c r="Q28" i="1"/>
  <c r="T27" i="1"/>
  <c r="T28" i="1"/>
  <c r="W27" i="1"/>
  <c r="W28" i="1"/>
  <c r="X27" i="1"/>
  <c r="E29" i="1"/>
  <c r="E30" i="1"/>
  <c r="H29" i="1"/>
  <c r="H30" i="1"/>
  <c r="K29" i="1"/>
  <c r="K30" i="1"/>
  <c r="N29" i="1"/>
  <c r="N30" i="1"/>
  <c r="Q29" i="1"/>
  <c r="Q30" i="1"/>
  <c r="T29" i="1"/>
  <c r="T30" i="1"/>
  <c r="W29" i="1"/>
  <c r="W30" i="1"/>
  <c r="X29" i="1"/>
  <c r="E31" i="1"/>
  <c r="E32" i="1"/>
  <c r="H31" i="1"/>
  <c r="H32" i="1"/>
  <c r="K31" i="1"/>
  <c r="K32" i="1"/>
  <c r="N31" i="1"/>
  <c r="N32" i="1"/>
  <c r="Q31" i="1"/>
  <c r="Q32" i="1"/>
  <c r="T31" i="1"/>
  <c r="T32" i="1"/>
  <c r="W31" i="1"/>
  <c r="W32" i="1"/>
  <c r="X31" i="1"/>
  <c r="X37" i="1"/>
  <c r="A25" i="1"/>
  <c r="B25" i="1"/>
  <c r="A27" i="1"/>
  <c r="B27" i="1"/>
  <c r="A29" i="1"/>
  <c r="B29" i="1"/>
  <c r="A31" i="1"/>
  <c r="B31" i="1"/>
  <c r="A33" i="1"/>
  <c r="B33" i="1"/>
  <c r="A35" i="1"/>
  <c r="B35" i="1"/>
  <c r="A23" i="1"/>
  <c r="B23" i="1"/>
  <c r="A21" i="1"/>
  <c r="B21" i="1"/>
  <c r="A9" i="1"/>
  <c r="B9" i="1"/>
  <c r="A11" i="1"/>
  <c r="B11" i="1"/>
  <c r="A13" i="1"/>
  <c r="B13" i="1"/>
  <c r="A15" i="1"/>
  <c r="B15" i="1"/>
  <c r="A17" i="1"/>
  <c r="B17" i="1"/>
  <c r="A19" i="1"/>
  <c r="B19" i="1"/>
  <c r="B7" i="1"/>
  <c r="A7" i="1"/>
  <c r="W8" i="4"/>
  <c r="W9" i="4"/>
  <c r="X8" i="4"/>
  <c r="X11" i="4"/>
  <c r="X14" i="4"/>
  <c r="X17" i="4"/>
  <c r="X20" i="4"/>
  <c r="E23" i="4"/>
  <c r="E24" i="4"/>
  <c r="H23" i="4"/>
  <c r="H24" i="4"/>
  <c r="K23" i="4"/>
  <c r="K24" i="4"/>
  <c r="N23" i="4"/>
  <c r="N24" i="4"/>
  <c r="Q23" i="4"/>
  <c r="Q24" i="4"/>
  <c r="T23" i="4"/>
  <c r="T24" i="4"/>
  <c r="W23" i="4"/>
  <c r="W24" i="4"/>
  <c r="X23" i="4"/>
  <c r="X25" i="4"/>
  <c r="C4" i="1"/>
  <c r="F4" i="1"/>
  <c r="I4" i="1"/>
  <c r="L4" i="1"/>
  <c r="O4" i="1"/>
  <c r="R4" i="1"/>
  <c r="U4" i="1"/>
  <c r="B4" i="7"/>
  <c r="B5" i="7"/>
  <c r="B6" i="7"/>
  <c r="B7" i="7"/>
  <c r="B8" i="7"/>
  <c r="D3" i="7"/>
  <c r="C4" i="7"/>
  <c r="C5" i="7"/>
  <c r="C6" i="7"/>
  <c r="C7" i="7"/>
  <c r="E3" i="7"/>
  <c r="D4" i="7"/>
  <c r="D5" i="7"/>
  <c r="D6" i="7"/>
  <c r="D7" i="7"/>
  <c r="E4" i="7"/>
  <c r="E5" i="7"/>
  <c r="E6" i="7"/>
  <c r="E7" i="7"/>
  <c r="F3" i="7"/>
  <c r="F4" i="7"/>
  <c r="F5" i="7"/>
  <c r="F6" i="7"/>
  <c r="F7" i="7"/>
  <c r="F8" i="7"/>
  <c r="G3" i="7"/>
  <c r="H3" i="7"/>
  <c r="G4" i="7"/>
  <c r="G5" i="7"/>
  <c r="G6" i="7"/>
  <c r="G7" i="7"/>
  <c r="I3" i="7"/>
  <c r="H4" i="7"/>
  <c r="H5" i="7"/>
  <c r="H6" i="7"/>
  <c r="H7" i="7"/>
  <c r="H8" i="7"/>
  <c r="I4" i="7"/>
  <c r="I5" i="7"/>
  <c r="I6" i="7"/>
  <c r="I7" i="7"/>
  <c r="J3" i="7"/>
  <c r="J4" i="7"/>
  <c r="J5" i="7"/>
  <c r="J6" i="7"/>
  <c r="J7" i="7"/>
  <c r="K3" i="7"/>
  <c r="L3" i="7"/>
  <c r="K4" i="7"/>
  <c r="K5" i="7"/>
  <c r="K6" i="7"/>
  <c r="K7" i="7"/>
  <c r="K8" i="7"/>
  <c r="M3" i="7"/>
  <c r="M4" i="7"/>
  <c r="M5" i="7"/>
  <c r="M6" i="7"/>
  <c r="M7" i="7"/>
  <c r="L4" i="7"/>
  <c r="L5" i="7"/>
  <c r="L6" i="7"/>
  <c r="L7" i="7"/>
</calcChain>
</file>

<file path=xl/sharedStrings.xml><?xml version="1.0" encoding="utf-8"?>
<sst xmlns="http://schemas.openxmlformats.org/spreadsheetml/2006/main" count="243" uniqueCount="67">
  <si>
    <t>Date du</t>
  </si>
  <si>
    <t>Au</t>
  </si>
  <si>
    <t>TOTAL SEMAINE</t>
  </si>
  <si>
    <t>matin</t>
  </si>
  <si>
    <t>nb 
heures</t>
  </si>
  <si>
    <t>nb
heures</t>
  </si>
  <si>
    <t>nb heures</t>
  </si>
  <si>
    <t>soir</t>
  </si>
  <si>
    <t>FLORIAN</t>
  </si>
  <si>
    <t>MATHIEU</t>
  </si>
  <si>
    <t>JUNIOR</t>
  </si>
  <si>
    <t>REMY</t>
  </si>
  <si>
    <t>AUDREY</t>
  </si>
  <si>
    <t>GILDAS</t>
  </si>
  <si>
    <t>ROXANNE</t>
  </si>
  <si>
    <t>Total hebdomadaire</t>
  </si>
  <si>
    <t>Horaire début service matin/midi</t>
  </si>
  <si>
    <t>Horaire fin service midi</t>
  </si>
  <si>
    <t>Horaire début service soir</t>
  </si>
  <si>
    <t>Horaire fin service soir</t>
  </si>
  <si>
    <t xml:space="preserve"> </t>
  </si>
  <si>
    <t xml:space="preserve">  </t>
  </si>
  <si>
    <r>
      <rPr>
        <b/>
        <sz val="11"/>
        <color theme="1"/>
        <rFont val="Calibri"/>
        <family val="2"/>
        <scheme val="minor"/>
      </rPr>
      <t>YABIO GARET</t>
    </r>
    <r>
      <rPr>
        <sz val="11"/>
        <color theme="1"/>
        <rFont val="Calibri"/>
        <family val="2"/>
        <scheme val="minor"/>
      </rPr>
      <t xml:space="preserve"> </t>
    </r>
  </si>
  <si>
    <t>Nom</t>
  </si>
  <si>
    <t>Prénom</t>
  </si>
  <si>
    <t>Mois</t>
  </si>
  <si>
    <t>Lundi</t>
  </si>
  <si>
    <t>Mardi</t>
  </si>
  <si>
    <t>Mercredi</t>
  </si>
  <si>
    <t>Jeudi</t>
  </si>
  <si>
    <t>Vendredi</t>
  </si>
  <si>
    <t>Samedi</t>
  </si>
  <si>
    <t>Dimanche</t>
  </si>
  <si>
    <t>Semaine 1</t>
  </si>
  <si>
    <t>Semaine 2</t>
  </si>
  <si>
    <t>Semaine 3</t>
  </si>
  <si>
    <t>Semaine 4</t>
  </si>
  <si>
    <t>Semaine 5</t>
  </si>
  <si>
    <t>Semaine 6</t>
  </si>
  <si>
    <t>Total mensuel</t>
  </si>
  <si>
    <t>Signature</t>
  </si>
  <si>
    <t>Année</t>
  </si>
  <si>
    <t>Janvier</t>
  </si>
  <si>
    <t>Février</t>
  </si>
  <si>
    <t>Mars</t>
  </si>
  <si>
    <t>Avril</t>
  </si>
  <si>
    <t>Mai</t>
  </si>
  <si>
    <t>Juin</t>
  </si>
  <si>
    <t>Juillet</t>
  </si>
  <si>
    <t>Août</t>
  </si>
  <si>
    <t>Septembre</t>
  </si>
  <si>
    <t>Octobre</t>
  </si>
  <si>
    <t>Novembre</t>
  </si>
  <si>
    <t>Décembre</t>
  </si>
  <si>
    <t>Un service dure au mnimum 3h</t>
  </si>
  <si>
    <t>La durée de repos entre 2 jours est d'au moins 11h</t>
  </si>
  <si>
    <t>L'amplitude horaire entre le début et la fin de la journée ne peut excéder 13h</t>
  </si>
  <si>
    <t xml:space="preserve">Une journée de travail ne peut excéder 10h </t>
  </si>
  <si>
    <t>Nom_1</t>
  </si>
  <si>
    <t>Nom_2</t>
  </si>
  <si>
    <t>Nom_3</t>
  </si>
  <si>
    <t>Nom_4</t>
  </si>
  <si>
    <t>Nom_5</t>
  </si>
  <si>
    <t>Nom_6</t>
  </si>
  <si>
    <t>Nom_7</t>
  </si>
  <si>
    <t>Date</t>
  </si>
  <si>
    <t>Nom_1 FLORIAN</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</si>
</sst>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dddd\ dd\ mmm"/>
    <numFmt numFmtId="165" formatCode="h:mm;@"/>
    <numFmt numFmtId="166" formatCode="[h]:mm"/>
    <numFmt numFmtId="167" formatCode="mmmm"/>
    <numFmt numFmtId="168" formatCode="yyyy"/>
    <numFmt numFmtId="169" formatCode="dd\ mmmm"/>
  </numFmts>
  <fonts count="14">
    <font>
      <sz val="11"/>
      <color theme="1"/>
      <name val="Calibri"/>
      <family val="2"/>
      <scheme val="minor"/>
    </font>
    <font>
      <b/>
      <sz val="11"/>
      <color theme="1"/>
      <name val="Calibri"/>
      <family val="2"/>
      <scheme val="minor"/>
    </font>
    <font>
      <b/>
      <sz val="14"/>
      <color theme="1"/>
      <name val="Calibri"/>
      <family val="2"/>
      <scheme val="minor"/>
    </font>
    <font>
      <b/>
      <sz val="16"/>
      <color theme="1"/>
      <name val="Calibri"/>
      <family val="2"/>
      <scheme val="minor"/>
    </font>
    <font>
      <b/>
      <sz val="12"/>
      <color theme="0"/>
      <name val="Calibri"/>
      <family val="2"/>
      <scheme val="minor"/>
    </font>
    <font>
      <b/>
      <sz val="26"/>
      <color theme="1"/>
      <name val="TYPOGRAPH PRO"/>
    </font>
    <font>
      <b/>
      <sz val="20"/>
      <color theme="1"/>
      <name val="TYPOGRAPH PRO"/>
    </font>
    <font>
      <b/>
      <sz val="11"/>
      <color theme="0"/>
      <name val="Calibri"/>
      <family val="2"/>
      <scheme val="minor"/>
    </font>
    <font>
      <sz val="11"/>
      <color rgb="FFFF0000"/>
      <name val="Calibri"/>
      <family val="2"/>
      <scheme val="minor"/>
    </font>
    <font>
      <sz val="11"/>
      <color theme="0"/>
      <name val="Calibri"/>
      <family val="2"/>
      <scheme val="minor"/>
    </font>
    <font>
      <sz val="11"/>
      <color rgb="FFFF0066"/>
      <name val="Calibri"/>
      <family val="2"/>
      <scheme val="minor"/>
    </font>
    <font>
      <sz val="11"/>
      <color rgb="FFFFC000"/>
      <name val="Calibri"/>
      <family val="2"/>
      <scheme val="minor"/>
    </font>
    <font>
      <sz val="11"/>
      <color rgb="FF7030A0"/>
      <name val="Calibri"/>
      <family val="2"/>
      <scheme val="minor"/>
    </font>
    <font>
      <sz val="14"/>
      <color theme="1"/>
      <name val="Calibri"/>
      <family val="2"/>
      <scheme val="minor"/>
    </font>
  </fonts>
  <fills count="14">
    <fill>
      <patternFill patternType="none"/>
    </fill>
    <fill>
      <patternFill patternType="gray125"/>
    </fill>
    <fill>
      <patternFill patternType="solid">
        <fgColor theme="8" tint="0.59999389629810485"/>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FFC000"/>
        <bgColor indexed="64"/>
      </patternFill>
    </fill>
    <fill>
      <patternFill patternType="solid">
        <fgColor rgb="FF7030A0"/>
        <bgColor indexed="64"/>
      </patternFill>
    </fill>
    <fill>
      <patternFill patternType="solid">
        <fgColor rgb="FFC00000"/>
        <bgColor indexed="64"/>
      </patternFill>
    </fill>
    <fill>
      <patternFill patternType="solid">
        <fgColor theme="0"/>
        <bgColor indexed="64"/>
      </patternFill>
    </fill>
    <fill>
      <patternFill patternType="solid">
        <fgColor rgb="FFFF0066"/>
        <bgColor indexed="64"/>
      </patternFill>
    </fill>
    <fill>
      <patternFill patternType="solid">
        <fgColor rgb="FFB4C6E7"/>
        <bgColor indexed="64"/>
      </patternFill>
    </fill>
  </fills>
  <borders count="55">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medium">
        <color auto="1"/>
      </left>
      <right/>
      <top style="medium">
        <color auto="1"/>
      </top>
      <bottom style="thin">
        <color auto="1"/>
      </bottom>
      <diagonal/>
    </border>
    <border>
      <left style="medium">
        <color auto="1"/>
      </left>
      <right/>
      <top/>
      <bottom style="thin">
        <color auto="1"/>
      </bottom>
      <diagonal/>
    </border>
    <border>
      <left style="medium">
        <color auto="1"/>
      </left>
      <right style="thin">
        <color auto="1"/>
      </right>
      <top/>
      <bottom style="thin">
        <color indexed="64"/>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indexed="64"/>
      </left>
      <right style="medium">
        <color indexed="64"/>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diagonal/>
    </border>
    <border>
      <left/>
      <right style="thin">
        <color auto="1"/>
      </right>
      <top/>
      <bottom style="thin">
        <color auto="1"/>
      </bottom>
      <diagonal/>
    </border>
    <border>
      <left style="thin">
        <color auto="1"/>
      </left>
      <right style="medium">
        <color auto="1"/>
      </right>
      <top/>
      <bottom/>
      <diagonal/>
    </border>
    <border>
      <left style="medium">
        <color auto="1"/>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right style="thin">
        <color auto="1"/>
      </right>
      <top style="thin">
        <color auto="1"/>
      </top>
      <bottom/>
      <diagonal/>
    </border>
    <border>
      <left style="medium">
        <color indexed="64"/>
      </left>
      <right style="medium">
        <color indexed="64"/>
      </right>
      <top style="thin">
        <color auto="1"/>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top style="thin">
        <color auto="1"/>
      </top>
      <bottom style="medium">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indexed="64"/>
      </right>
      <top style="thin">
        <color indexed="64"/>
      </top>
      <bottom style="medium">
        <color indexed="64"/>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auto="1"/>
      </left>
      <right/>
      <top style="medium">
        <color auto="1"/>
      </top>
      <bottom/>
      <diagonal/>
    </border>
    <border>
      <left style="medium">
        <color auto="1"/>
      </left>
      <right/>
      <top/>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style="medium">
        <color indexed="64"/>
      </top>
      <bottom/>
      <diagonal/>
    </border>
    <border>
      <left/>
      <right style="thin">
        <color auto="1"/>
      </right>
      <top style="medium">
        <color indexed="64"/>
      </top>
      <bottom style="thin">
        <color auto="1"/>
      </bottom>
      <diagonal/>
    </border>
    <border>
      <left style="thin">
        <color auto="1"/>
      </left>
      <right style="medium">
        <color auto="1"/>
      </right>
      <top/>
      <bottom style="medium">
        <color indexed="64"/>
      </bottom>
      <diagonal/>
    </border>
    <border>
      <left/>
      <right style="thin">
        <color auto="1"/>
      </right>
      <top style="thin">
        <color auto="1"/>
      </top>
      <bottom style="medium">
        <color indexed="64"/>
      </bottom>
      <diagonal/>
    </border>
    <border>
      <left/>
      <right style="medium">
        <color auto="1"/>
      </right>
      <top style="medium">
        <color auto="1"/>
      </top>
      <bottom/>
      <diagonal/>
    </border>
    <border>
      <left/>
      <right style="medium">
        <color indexed="64"/>
      </right>
      <top/>
      <bottom/>
      <diagonal/>
    </border>
    <border>
      <left/>
      <right/>
      <top style="medium">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medium">
        <color indexed="64"/>
      </left>
      <right style="medium">
        <color indexed="64"/>
      </right>
      <top style="thin">
        <color auto="1"/>
      </top>
      <bottom style="thin">
        <color indexed="64"/>
      </bottom>
      <diagonal/>
    </border>
    <border>
      <left/>
      <right style="medium">
        <color indexed="64"/>
      </right>
      <top style="thin">
        <color auto="1"/>
      </top>
      <bottom style="thin">
        <color indexed="64"/>
      </bottom>
      <diagonal/>
    </border>
  </borders>
  <cellStyleXfs count="1">
    <xf numFmtId="0" fontId="0" fillId="0" borderId="0"/>
  </cellStyleXfs>
  <cellXfs count="173">
    <xf numFmtId="0" fontId="0" fillId="0" borderId="0" xfId="0"/>
    <xf numFmtId="0" fontId="0" fillId="0" borderId="0" xfId="0" applyAlignment="1">
      <alignment horizontal="center"/>
    </xf>
    <xf numFmtId="20" fontId="0" fillId="0" borderId="0" xfId="0" applyNumberFormat="1" applyAlignment="1">
      <alignment horizontal="center"/>
    </xf>
    <xf numFmtId="0" fontId="0" fillId="0" borderId="0" xfId="0" applyFont="1" applyAlignment="1" applyProtection="1">
      <alignment vertical="center"/>
    </xf>
    <xf numFmtId="0" fontId="0" fillId="0" borderId="0" xfId="0" applyFont="1" applyProtection="1"/>
    <xf numFmtId="0" fontId="1" fillId="0" borderId="1" xfId="0" applyFont="1" applyBorder="1" applyAlignment="1" applyProtection="1">
      <alignment vertical="center"/>
    </xf>
    <xf numFmtId="0" fontId="0" fillId="0" borderId="4" xfId="0" applyFont="1" applyBorder="1" applyAlignment="1" applyProtection="1">
      <alignment vertical="center"/>
    </xf>
    <xf numFmtId="0" fontId="0" fillId="0" borderId="0" xfId="0" applyFont="1" applyProtection="1">
      <protection locked="0"/>
    </xf>
    <xf numFmtId="0" fontId="0" fillId="0" borderId="5" xfId="0" applyFont="1" applyBorder="1" applyAlignment="1" applyProtection="1">
      <alignment vertical="center"/>
    </xf>
    <xf numFmtId="0" fontId="0" fillId="0" borderId="6" xfId="0" applyFont="1" applyBorder="1" applyAlignment="1" applyProtection="1">
      <alignment vertical="center"/>
    </xf>
    <xf numFmtId="0" fontId="0" fillId="0" borderId="13" xfId="0" applyFont="1" applyBorder="1" applyAlignment="1" applyProtection="1">
      <alignment vertical="center"/>
    </xf>
    <xf numFmtId="0" fontId="0" fillId="0" borderId="19" xfId="0" applyFont="1" applyBorder="1" applyAlignment="1" applyProtection="1">
      <alignment horizontal="center" vertical="center"/>
    </xf>
    <xf numFmtId="165" fontId="0" fillId="2" borderId="24" xfId="0" applyNumberFormat="1" applyFont="1" applyFill="1" applyBorder="1" applyAlignment="1" applyProtection="1">
      <alignment horizontal="center" vertical="center"/>
      <protection locked="0"/>
    </xf>
    <xf numFmtId="165" fontId="0" fillId="2" borderId="25" xfId="0" applyNumberFormat="1" applyFont="1" applyFill="1" applyBorder="1" applyAlignment="1" applyProtection="1">
      <alignment horizontal="center" vertical="center"/>
      <protection locked="0"/>
    </xf>
    <xf numFmtId="165" fontId="0" fillId="0" borderId="26" xfId="0" applyNumberFormat="1" applyFont="1" applyFill="1" applyBorder="1" applyAlignment="1" applyProtection="1">
      <alignment horizontal="center" vertical="center"/>
    </xf>
    <xf numFmtId="165" fontId="0" fillId="3" borderId="28" xfId="0" applyNumberFormat="1" applyFont="1" applyFill="1" applyBorder="1" applyAlignment="1" applyProtection="1">
      <alignment horizontal="center" vertical="center"/>
      <protection locked="0"/>
    </xf>
    <xf numFmtId="165" fontId="0" fillId="3" borderId="29" xfId="0" applyNumberFormat="1" applyFont="1" applyFill="1" applyBorder="1" applyAlignment="1" applyProtection="1">
      <alignment horizontal="center" vertical="center"/>
      <protection locked="0"/>
    </xf>
    <xf numFmtId="165" fontId="0" fillId="0" borderId="30" xfId="0" applyNumberFormat="1" applyFont="1" applyFill="1" applyBorder="1" applyAlignment="1" applyProtection="1">
      <alignment horizontal="center" vertical="center"/>
    </xf>
    <xf numFmtId="0" fontId="0" fillId="0" borderId="0" xfId="0" applyFont="1" applyAlignment="1" applyProtection="1">
      <alignment vertical="center"/>
      <protection locked="0"/>
    </xf>
    <xf numFmtId="166" fontId="0" fillId="0" borderId="35" xfId="0" applyNumberFormat="1" applyFont="1" applyFill="1" applyBorder="1" applyAlignment="1" applyProtection="1">
      <alignment horizontal="center" vertical="center"/>
    </xf>
    <xf numFmtId="0" fontId="0" fillId="0" borderId="0" xfId="0" applyAlignment="1">
      <alignment vertical="center"/>
    </xf>
    <xf numFmtId="0" fontId="0" fillId="0" borderId="0" xfId="0" applyAlignment="1">
      <alignment horizontal="center" vertical="center"/>
    </xf>
    <xf numFmtId="0" fontId="0" fillId="4" borderId="15" xfId="0" applyFill="1" applyBorder="1" applyAlignment="1">
      <alignment horizontal="center" vertical="center"/>
    </xf>
    <xf numFmtId="0" fontId="0" fillId="4" borderId="15" xfId="0" applyFill="1" applyBorder="1" applyAlignment="1">
      <alignment vertical="center"/>
    </xf>
    <xf numFmtId="0" fontId="2" fillId="5" borderId="1" xfId="0" applyFont="1" applyFill="1" applyBorder="1" applyAlignment="1" applyProtection="1">
      <alignment vertical="center"/>
    </xf>
    <xf numFmtId="0" fontId="0" fillId="0" borderId="38" xfId="0" applyFont="1" applyBorder="1" applyAlignment="1" applyProtection="1">
      <alignment vertical="center"/>
    </xf>
    <xf numFmtId="0" fontId="0" fillId="0" borderId="39" xfId="0" applyFont="1" applyBorder="1" applyAlignment="1" applyProtection="1">
      <alignment vertical="center"/>
    </xf>
    <xf numFmtId="0" fontId="0" fillId="0" borderId="27" xfId="0" applyFont="1" applyBorder="1" applyAlignment="1" applyProtection="1">
      <alignment horizontal="center" vertical="center"/>
    </xf>
    <xf numFmtId="0" fontId="0" fillId="0" borderId="47" xfId="0" applyFont="1" applyBorder="1" applyAlignment="1" applyProtection="1">
      <alignment horizontal="center" vertical="center" wrapText="1"/>
    </xf>
    <xf numFmtId="166" fontId="0" fillId="0" borderId="47" xfId="0" applyNumberFormat="1" applyFont="1" applyBorder="1" applyAlignment="1" applyProtection="1">
      <alignment horizontal="center" vertical="center"/>
    </xf>
    <xf numFmtId="165" fontId="1" fillId="6" borderId="40" xfId="0" applyNumberFormat="1" applyFont="1" applyFill="1" applyBorder="1" applyAlignment="1" applyProtection="1">
      <alignment horizontal="center" vertical="center"/>
      <protection locked="0"/>
    </xf>
    <xf numFmtId="165" fontId="1" fillId="6" borderId="41" xfId="0" applyNumberFormat="1" applyFont="1" applyFill="1" applyBorder="1" applyAlignment="1" applyProtection="1">
      <alignment horizontal="center" vertical="center"/>
      <protection locked="0"/>
    </xf>
    <xf numFmtId="165" fontId="1" fillId="6" borderId="18" xfId="0" applyNumberFormat="1" applyFont="1" applyFill="1" applyBorder="1" applyAlignment="1" applyProtection="1">
      <alignment horizontal="center" vertical="center"/>
    </xf>
    <xf numFmtId="165" fontId="0" fillId="0" borderId="18" xfId="0" applyNumberFormat="1" applyFont="1" applyFill="1" applyBorder="1" applyAlignment="1" applyProtection="1">
      <alignment horizontal="center" vertical="center"/>
    </xf>
    <xf numFmtId="166" fontId="0" fillId="0" borderId="37" xfId="0" applyNumberFormat="1" applyFont="1" applyBorder="1" applyAlignment="1" applyProtection="1">
      <alignment horizontal="center" vertical="center"/>
    </xf>
    <xf numFmtId="0" fontId="0" fillId="0" borderId="2" xfId="0" applyFont="1" applyBorder="1" applyAlignment="1" applyProtection="1">
      <alignment vertical="center"/>
    </xf>
    <xf numFmtId="14" fontId="0" fillId="0" borderId="0" xfId="0" applyNumberFormat="1" applyFont="1" applyProtection="1">
      <protection locked="0"/>
    </xf>
    <xf numFmtId="169" fontId="0" fillId="0" borderId="0" xfId="0" applyNumberFormat="1" applyAlignment="1">
      <alignment horizontal="center" vertical="center"/>
    </xf>
    <xf numFmtId="169" fontId="0" fillId="0" borderId="15" xfId="0" applyNumberFormat="1" applyBorder="1" applyAlignment="1">
      <alignment horizontal="center" vertical="center"/>
    </xf>
    <xf numFmtId="167" fontId="4" fillId="10" borderId="15" xfId="0" applyNumberFormat="1" applyFont="1" applyFill="1" applyBorder="1" applyAlignment="1">
      <alignment horizontal="center" vertical="center"/>
    </xf>
    <xf numFmtId="167" fontId="0" fillId="0" borderId="0" xfId="0" applyNumberFormat="1" applyAlignment="1">
      <alignment horizontal="center" vertical="center"/>
    </xf>
    <xf numFmtId="0" fontId="0" fillId="0" borderId="0" xfId="0" applyFont="1" applyFill="1" applyAlignment="1" applyProtection="1">
      <alignment vertical="center"/>
    </xf>
    <xf numFmtId="0" fontId="0" fillId="0" borderId="0" xfId="0" applyFont="1" applyFill="1" applyAlignment="1" applyProtection="1">
      <alignment vertical="center"/>
      <protection locked="0"/>
    </xf>
    <xf numFmtId="20" fontId="12" fillId="11" borderId="33" xfId="0" applyNumberFormat="1" applyFont="1" applyFill="1" applyBorder="1" applyAlignment="1" applyProtection="1">
      <alignment vertical="center"/>
      <protection locked="0"/>
    </xf>
    <xf numFmtId="0" fontId="0" fillId="11" borderId="34" xfId="0" applyFont="1" applyFill="1" applyBorder="1" applyAlignment="1" applyProtection="1">
      <alignment vertical="center"/>
      <protection locked="0"/>
    </xf>
    <xf numFmtId="20" fontId="12" fillId="9" borderId="35" xfId="0" applyNumberFormat="1" applyFont="1" applyFill="1" applyBorder="1" applyAlignment="1" applyProtection="1">
      <alignment vertical="center"/>
      <protection locked="0"/>
    </xf>
    <xf numFmtId="20" fontId="8" fillId="7" borderId="12" xfId="0" applyNumberFormat="1" applyFont="1" applyFill="1" applyBorder="1" applyAlignment="1" applyProtection="1">
      <alignment vertical="center"/>
      <protection locked="0"/>
    </xf>
    <xf numFmtId="20" fontId="8" fillId="11" borderId="10" xfId="0" applyNumberFormat="1" applyFont="1" applyFill="1" applyBorder="1" applyAlignment="1" applyProtection="1">
      <alignment vertical="center"/>
      <protection locked="0"/>
    </xf>
    <xf numFmtId="0" fontId="0" fillId="11" borderId="11" xfId="0" applyFont="1" applyFill="1" applyBorder="1" applyAlignment="1" applyProtection="1">
      <alignment vertical="center"/>
      <protection locked="0"/>
    </xf>
    <xf numFmtId="20" fontId="10" fillId="12" borderId="53" xfId="0" applyNumberFormat="1" applyFont="1" applyFill="1" applyBorder="1" applyAlignment="1" applyProtection="1">
      <alignment vertical="center"/>
      <protection locked="0"/>
    </xf>
    <xf numFmtId="20" fontId="10" fillId="11" borderId="50" xfId="0" applyNumberFormat="1" applyFont="1" applyFill="1" applyBorder="1" applyAlignment="1" applyProtection="1">
      <alignment vertical="center"/>
      <protection locked="0"/>
    </xf>
    <xf numFmtId="0" fontId="0" fillId="11" borderId="54" xfId="0" applyFont="1" applyFill="1" applyBorder="1" applyAlignment="1" applyProtection="1">
      <alignment vertical="center"/>
      <protection locked="0"/>
    </xf>
    <xf numFmtId="20" fontId="11" fillId="8" borderId="53" xfId="0" applyNumberFormat="1" applyFont="1" applyFill="1" applyBorder="1" applyAlignment="1" applyProtection="1">
      <alignment vertical="center"/>
      <protection locked="0"/>
    </xf>
    <xf numFmtId="20" fontId="11" fillId="11" borderId="50" xfId="0" applyNumberFormat="1" applyFont="1" applyFill="1" applyBorder="1" applyAlignment="1" applyProtection="1">
      <alignment vertical="center"/>
      <protection locked="0"/>
    </xf>
    <xf numFmtId="0" fontId="9" fillId="0" borderId="0" xfId="0" applyFont="1" applyAlignment="1" applyProtection="1">
      <alignment vertical="center"/>
    </xf>
    <xf numFmtId="165" fontId="0" fillId="13" borderId="24" xfId="0" applyNumberFormat="1" applyFont="1" applyFill="1" applyBorder="1" applyAlignment="1" applyProtection="1">
      <alignment horizontal="center" vertical="center"/>
      <protection locked="0"/>
    </xf>
    <xf numFmtId="16" fontId="0" fillId="0" borderId="0" xfId="0" applyNumberFormat="1" applyFont="1" applyProtection="1"/>
    <xf numFmtId="14" fontId="0" fillId="0" borderId="0" xfId="0" applyNumberFormat="1" applyAlignment="1">
      <alignment vertical="center"/>
    </xf>
    <xf numFmtId="167" fontId="2" fillId="5" borderId="49" xfId="0" applyNumberFormat="1" applyFont="1" applyFill="1" applyBorder="1" applyAlignment="1" applyProtection="1">
      <alignment vertical="center"/>
      <protection locked="0"/>
    </xf>
    <xf numFmtId="167" fontId="2" fillId="5" borderId="51" xfId="0" applyNumberFormat="1" applyFont="1" applyFill="1" applyBorder="1" applyAlignment="1" applyProtection="1">
      <alignment vertical="center"/>
      <protection locked="0"/>
    </xf>
    <xf numFmtId="167" fontId="2" fillId="5" borderId="50" xfId="0" applyNumberFormat="1" applyFont="1" applyFill="1" applyBorder="1" applyAlignment="1" applyProtection="1">
      <alignment vertical="center"/>
      <protection locked="0"/>
    </xf>
    <xf numFmtId="14" fontId="13" fillId="13" borderId="0" xfId="0" applyNumberFormat="1" applyFont="1" applyFill="1" applyAlignment="1">
      <alignment horizontal="center" vertical="center"/>
    </xf>
    <xf numFmtId="0" fontId="6" fillId="0" borderId="0" xfId="0" applyFont="1" applyAlignment="1">
      <alignment horizontal="center" vertical="center"/>
    </xf>
    <xf numFmtId="0" fontId="6" fillId="0" borderId="52" xfId="0" applyFont="1" applyBorder="1" applyAlignment="1">
      <alignment horizontal="center" vertical="center"/>
    </xf>
    <xf numFmtId="168" fontId="5" fillId="0" borderId="0" xfId="0" applyNumberFormat="1" applyFont="1" applyAlignment="1">
      <alignment horizontal="center" vertical="center"/>
    </xf>
    <xf numFmtId="168" fontId="5" fillId="0" borderId="52" xfId="0" applyNumberFormat="1" applyFont="1" applyBorder="1" applyAlignment="1">
      <alignment horizontal="center" vertical="center"/>
    </xf>
    <xf numFmtId="165" fontId="9" fillId="0" borderId="39" xfId="0" applyNumberFormat="1" applyFont="1" applyFill="1" applyBorder="1" applyAlignment="1" applyProtection="1">
      <alignment horizontal="center" vertical="center"/>
    </xf>
    <xf numFmtId="165" fontId="9" fillId="0" borderId="32" xfId="0" applyNumberFormat="1" applyFont="1" applyFill="1" applyBorder="1" applyAlignment="1" applyProtection="1">
      <alignment horizontal="center" vertical="center"/>
    </xf>
    <xf numFmtId="164" fontId="1" fillId="0" borderId="38" xfId="0" applyNumberFormat="1" applyFont="1" applyBorder="1" applyAlignment="1" applyProtection="1">
      <alignment horizontal="center" vertical="center" wrapText="1"/>
    </xf>
    <xf numFmtId="164" fontId="1" fillId="0" borderId="48" xfId="0" applyNumberFormat="1" applyFont="1" applyBorder="1" applyAlignment="1" applyProtection="1">
      <alignment horizontal="center" vertical="center" wrapText="1"/>
    </xf>
    <xf numFmtId="164" fontId="1" fillId="0" borderId="46" xfId="0" applyNumberFormat="1" applyFont="1" applyBorder="1" applyAlignment="1" applyProtection="1">
      <alignment horizontal="center" vertical="center" wrapText="1"/>
    </xf>
    <xf numFmtId="164" fontId="1" fillId="0" borderId="39" xfId="0" applyNumberFormat="1" applyFont="1" applyBorder="1" applyAlignment="1" applyProtection="1">
      <alignment horizontal="center" vertical="center" wrapText="1"/>
    </xf>
    <xf numFmtId="164" fontId="1" fillId="0" borderId="0" xfId="0" applyNumberFormat="1" applyFont="1" applyBorder="1" applyAlignment="1" applyProtection="1">
      <alignment horizontal="center" vertical="center" wrapText="1"/>
    </xf>
    <xf numFmtId="164" fontId="1" fillId="0" borderId="47" xfId="0" applyNumberFormat="1" applyFont="1" applyBorder="1" applyAlignment="1" applyProtection="1">
      <alignment horizontal="center" vertical="center" wrapText="1"/>
    </xf>
    <xf numFmtId="164" fontId="1" fillId="0" borderId="32" xfId="0" applyNumberFormat="1" applyFont="1" applyBorder="1" applyAlignment="1" applyProtection="1">
      <alignment horizontal="center" vertical="center" wrapText="1"/>
    </xf>
    <xf numFmtId="164" fontId="1" fillId="0" borderId="33" xfId="0" applyNumberFormat="1" applyFont="1" applyBorder="1" applyAlignment="1" applyProtection="1">
      <alignment horizontal="center" vertical="center" wrapText="1"/>
    </xf>
    <xf numFmtId="164" fontId="1" fillId="0" borderId="34" xfId="0" applyNumberFormat="1" applyFont="1" applyBorder="1" applyAlignment="1" applyProtection="1">
      <alignment horizontal="center" vertical="center" wrapText="1"/>
    </xf>
    <xf numFmtId="164" fontId="7" fillId="0" borderId="38" xfId="0" applyNumberFormat="1" applyFont="1" applyBorder="1" applyAlignment="1" applyProtection="1">
      <alignment horizontal="center" vertical="center" wrapText="1"/>
    </xf>
    <xf numFmtId="164" fontId="7" fillId="0" borderId="48" xfId="0" applyNumberFormat="1" applyFont="1" applyBorder="1" applyAlignment="1" applyProtection="1">
      <alignment horizontal="center" vertical="center" wrapText="1"/>
    </xf>
    <xf numFmtId="164" fontId="7" fillId="0" borderId="46" xfId="0" applyNumberFormat="1" applyFont="1" applyBorder="1" applyAlignment="1" applyProtection="1">
      <alignment horizontal="center" vertical="center" wrapText="1"/>
    </xf>
    <xf numFmtId="164" fontId="7" fillId="0" borderId="39" xfId="0" applyNumberFormat="1" applyFont="1" applyBorder="1" applyAlignment="1" applyProtection="1">
      <alignment horizontal="center" vertical="center" wrapText="1"/>
    </xf>
    <xf numFmtId="164" fontId="7" fillId="0" borderId="0" xfId="0" applyNumberFormat="1" applyFont="1" applyBorder="1" applyAlignment="1" applyProtection="1">
      <alignment horizontal="center" vertical="center" wrapText="1"/>
    </xf>
    <xf numFmtId="164" fontId="7" fillId="0" borderId="47" xfId="0" applyNumberFormat="1" applyFont="1" applyBorder="1" applyAlignment="1" applyProtection="1">
      <alignment horizontal="center" vertical="center" wrapText="1"/>
    </xf>
    <xf numFmtId="164" fontId="7" fillId="0" borderId="32" xfId="0" applyNumberFormat="1" applyFont="1" applyBorder="1" applyAlignment="1" applyProtection="1">
      <alignment horizontal="center" vertical="center" wrapText="1"/>
    </xf>
    <xf numFmtId="164" fontId="7" fillId="0" borderId="33" xfId="0" applyNumberFormat="1" applyFont="1" applyBorder="1" applyAlignment="1" applyProtection="1">
      <alignment horizontal="center" vertical="center" wrapText="1"/>
    </xf>
    <xf numFmtId="164" fontId="7" fillId="0" borderId="34" xfId="0" applyNumberFormat="1" applyFont="1" applyBorder="1" applyAlignment="1" applyProtection="1">
      <alignment horizontal="center" vertical="center" wrapText="1"/>
    </xf>
    <xf numFmtId="165" fontId="9" fillId="0" borderId="0" xfId="0" applyNumberFormat="1" applyFont="1" applyFill="1" applyBorder="1" applyAlignment="1" applyProtection="1">
      <alignment horizontal="center" vertical="center"/>
    </xf>
    <xf numFmtId="165" fontId="9" fillId="0" borderId="33" xfId="0" applyNumberFormat="1" applyFont="1" applyFill="1" applyBorder="1" applyAlignment="1" applyProtection="1">
      <alignment horizontal="center" vertical="center"/>
    </xf>
    <xf numFmtId="165" fontId="9" fillId="0" borderId="47" xfId="0" applyNumberFormat="1" applyFont="1" applyFill="1" applyBorder="1" applyAlignment="1" applyProtection="1">
      <alignment horizontal="center" vertical="center"/>
    </xf>
    <xf numFmtId="165" fontId="9" fillId="0" borderId="34" xfId="0" applyNumberFormat="1" applyFont="1" applyFill="1" applyBorder="1" applyAlignment="1" applyProtection="1">
      <alignment horizontal="center" vertical="center"/>
    </xf>
    <xf numFmtId="165" fontId="9" fillId="0" borderId="38" xfId="0" applyNumberFormat="1" applyFont="1" applyFill="1" applyBorder="1" applyAlignment="1" applyProtection="1">
      <alignment horizontal="center" vertical="center"/>
    </xf>
    <xf numFmtId="165" fontId="9" fillId="0" borderId="48" xfId="0" applyNumberFormat="1" applyFont="1" applyFill="1" applyBorder="1" applyAlignment="1" applyProtection="1">
      <alignment horizontal="center" vertical="center"/>
    </xf>
    <xf numFmtId="165" fontId="9" fillId="0" borderId="46" xfId="0" applyNumberFormat="1" applyFont="1" applyFill="1" applyBorder="1" applyAlignment="1" applyProtection="1">
      <alignment horizontal="center" vertical="center"/>
    </xf>
    <xf numFmtId="2" fontId="0" fillId="0" borderId="5" xfId="0" applyNumberFormat="1" applyFont="1" applyBorder="1" applyAlignment="1" applyProtection="1">
      <alignment horizontal="center" vertical="center"/>
      <protection locked="0"/>
    </xf>
    <xf numFmtId="2" fontId="0" fillId="0" borderId="27" xfId="0" applyNumberFormat="1" applyFont="1" applyBorder="1" applyAlignment="1" applyProtection="1">
      <alignment horizontal="center" vertical="center"/>
      <protection locked="0"/>
    </xf>
    <xf numFmtId="166" fontId="0" fillId="0" borderId="12" xfId="0" applyNumberFormat="1" applyFont="1" applyBorder="1" applyAlignment="1" applyProtection="1">
      <alignment horizontal="center" vertical="center"/>
    </xf>
    <xf numFmtId="166" fontId="0" fillId="0" borderId="23" xfId="0" applyNumberFormat="1" applyFont="1" applyBorder="1" applyAlignment="1" applyProtection="1">
      <alignment horizontal="center" vertical="center"/>
    </xf>
    <xf numFmtId="0" fontId="0" fillId="0" borderId="32" xfId="0" applyFont="1" applyFill="1" applyBorder="1" applyAlignment="1" applyProtection="1">
      <alignment horizontal="center" vertical="center"/>
    </xf>
    <xf numFmtId="0" fontId="0" fillId="0" borderId="33" xfId="0" applyFont="1" applyFill="1" applyBorder="1" applyAlignment="1" applyProtection="1">
      <alignment horizontal="center" vertical="center"/>
    </xf>
    <xf numFmtId="0" fontId="0" fillId="0" borderId="34" xfId="0" applyFont="1" applyFill="1" applyBorder="1" applyAlignment="1" applyProtection="1">
      <alignment horizontal="center" vertical="center"/>
    </xf>
    <xf numFmtId="166" fontId="0" fillId="0" borderId="11" xfId="0" applyNumberFormat="1" applyFont="1" applyBorder="1" applyAlignment="1" applyProtection="1">
      <alignment horizontal="center" vertical="center"/>
    </xf>
    <xf numFmtId="166" fontId="0" fillId="0" borderId="31" xfId="0" applyNumberFormat="1" applyFont="1" applyBorder="1" applyAlignment="1" applyProtection="1">
      <alignment horizontal="center" vertical="center"/>
    </xf>
    <xf numFmtId="0" fontId="0" fillId="0" borderId="16" xfId="0" applyFont="1" applyBorder="1" applyAlignment="1" applyProtection="1">
      <alignment horizontal="center" vertical="center" wrapText="1"/>
    </xf>
    <xf numFmtId="0" fontId="0" fillId="0" borderId="18" xfId="0" applyFont="1" applyBorder="1" applyAlignment="1" applyProtection="1">
      <alignment horizontal="center" vertical="center"/>
    </xf>
    <xf numFmtId="0" fontId="0" fillId="3" borderId="20" xfId="0" applyFont="1" applyFill="1" applyBorder="1" applyAlignment="1" applyProtection="1">
      <alignment horizontal="center" vertical="center"/>
    </xf>
    <xf numFmtId="0" fontId="0" fillId="3" borderId="21" xfId="0" applyFont="1" applyFill="1" applyBorder="1" applyAlignment="1" applyProtection="1">
      <alignment horizontal="center" vertical="center"/>
    </xf>
    <xf numFmtId="0" fontId="0" fillId="3" borderId="22" xfId="0" applyFont="1" applyFill="1" applyBorder="1" applyAlignment="1" applyProtection="1">
      <alignment horizontal="center" vertical="center"/>
    </xf>
    <xf numFmtId="0" fontId="0" fillId="2" borderId="14" xfId="0" applyFont="1" applyFill="1" applyBorder="1" applyAlignment="1" applyProtection="1">
      <alignment horizontal="center" vertical="center"/>
    </xf>
    <xf numFmtId="0" fontId="0" fillId="2" borderId="15" xfId="0" applyFont="1" applyFill="1" applyBorder="1" applyAlignment="1" applyProtection="1">
      <alignment horizontal="center" vertical="center"/>
    </xf>
    <xf numFmtId="0" fontId="0" fillId="2" borderId="17" xfId="0" applyFont="1" applyFill="1" applyBorder="1" applyAlignment="1" applyProtection="1">
      <alignment horizontal="center" vertical="center"/>
    </xf>
    <xf numFmtId="0" fontId="0" fillId="2" borderId="8" xfId="0" applyFont="1" applyFill="1" applyBorder="1" applyAlignment="1" applyProtection="1">
      <alignment horizontal="center" vertical="center"/>
    </xf>
    <xf numFmtId="0" fontId="0" fillId="0" borderId="1" xfId="0" applyFont="1" applyBorder="1" applyAlignment="1" applyProtection="1">
      <alignment horizontal="center" vertical="center"/>
      <protection locked="0"/>
    </xf>
    <xf numFmtId="0" fontId="0" fillId="0" borderId="2" xfId="0" applyFont="1" applyBorder="1" applyAlignment="1" applyProtection="1">
      <alignment horizontal="center" vertical="center"/>
      <protection locked="0"/>
    </xf>
    <xf numFmtId="0" fontId="0" fillId="0" borderId="3" xfId="0" applyFont="1" applyBorder="1" applyAlignment="1" applyProtection="1">
      <alignment horizontal="center" vertical="center"/>
      <protection locked="0"/>
    </xf>
    <xf numFmtId="14" fontId="0" fillId="0" borderId="1" xfId="0" applyNumberFormat="1" applyFont="1" applyBorder="1" applyAlignment="1" applyProtection="1">
      <alignment horizontal="center" vertical="center"/>
      <protection locked="0"/>
    </xf>
    <xf numFmtId="14" fontId="0" fillId="0" borderId="2" xfId="0" applyNumberFormat="1" applyFont="1" applyBorder="1" applyAlignment="1" applyProtection="1">
      <alignment horizontal="center" vertical="center"/>
    </xf>
    <xf numFmtId="0" fontId="0" fillId="0" borderId="3" xfId="0" applyFont="1" applyBorder="1" applyAlignment="1" applyProtection="1">
      <alignment horizontal="center" vertical="center"/>
    </xf>
    <xf numFmtId="0" fontId="0" fillId="0" borderId="2" xfId="0" applyFont="1" applyBorder="1" applyAlignment="1" applyProtection="1">
      <alignment horizontal="center" vertical="center"/>
    </xf>
    <xf numFmtId="0" fontId="1" fillId="0" borderId="1" xfId="0" applyFont="1" applyBorder="1" applyAlignment="1" applyProtection="1">
      <alignment horizontal="center" vertical="center"/>
    </xf>
    <xf numFmtId="0" fontId="1" fillId="0" borderId="2" xfId="0" applyFont="1" applyBorder="1" applyAlignment="1" applyProtection="1">
      <alignment horizontal="center" vertical="center"/>
    </xf>
    <xf numFmtId="0" fontId="1" fillId="0" borderId="3" xfId="0" applyFont="1" applyBorder="1" applyAlignment="1" applyProtection="1">
      <alignment horizontal="center" vertical="center"/>
    </xf>
    <xf numFmtId="164" fontId="1" fillId="0" borderId="7" xfId="0" applyNumberFormat="1" applyFont="1" applyBorder="1" applyAlignment="1" applyProtection="1">
      <alignment horizontal="center" vertical="center"/>
    </xf>
    <xf numFmtId="164" fontId="1" fillId="0" borderId="8" xfId="0" applyNumberFormat="1" applyFont="1" applyBorder="1" applyAlignment="1" applyProtection="1">
      <alignment horizontal="center" vertical="center"/>
    </xf>
    <xf numFmtId="164" fontId="1" fillId="0" borderId="9" xfId="0" applyNumberFormat="1" applyFont="1" applyBorder="1" applyAlignment="1" applyProtection="1">
      <alignment horizontal="center" vertical="center"/>
    </xf>
    <xf numFmtId="164" fontId="1" fillId="0" borderId="5" xfId="0" applyNumberFormat="1" applyFont="1" applyBorder="1" applyAlignment="1" applyProtection="1">
      <alignment horizontal="center" vertical="center"/>
    </xf>
    <xf numFmtId="164" fontId="1" fillId="0" borderId="10" xfId="0" applyNumberFormat="1" applyFont="1" applyBorder="1" applyAlignment="1" applyProtection="1">
      <alignment horizontal="center" vertical="center"/>
    </xf>
    <xf numFmtId="164" fontId="1" fillId="0" borderId="11" xfId="0" applyNumberFormat="1" applyFont="1" applyBorder="1" applyAlignment="1" applyProtection="1">
      <alignment horizontal="center" vertical="center"/>
    </xf>
    <xf numFmtId="0" fontId="0" fillId="0" borderId="36" xfId="0" applyFont="1" applyBorder="1" applyAlignment="1" applyProtection="1">
      <alignment horizontal="center" vertical="center" wrapText="1"/>
    </xf>
    <xf numFmtId="0" fontId="0" fillId="0" borderId="37" xfId="0" applyFont="1" applyBorder="1" applyAlignment="1" applyProtection="1">
      <alignment horizontal="center" vertical="center" wrapText="1"/>
    </xf>
    <xf numFmtId="0" fontId="0" fillId="0" borderId="35" xfId="0" applyFont="1" applyBorder="1" applyAlignment="1" applyProtection="1">
      <alignment horizontal="center" vertical="center" wrapText="1"/>
    </xf>
    <xf numFmtId="20" fontId="0" fillId="0" borderId="16" xfId="0" applyNumberFormat="1" applyFont="1" applyBorder="1" applyAlignment="1" applyProtection="1">
      <alignment horizontal="center" vertical="center" wrapText="1"/>
    </xf>
    <xf numFmtId="20" fontId="0" fillId="0" borderId="18" xfId="0" applyNumberFormat="1" applyFont="1" applyBorder="1" applyAlignment="1" applyProtection="1">
      <alignment horizontal="center" vertical="center"/>
    </xf>
    <xf numFmtId="0" fontId="0" fillId="0" borderId="18" xfId="0" applyFont="1" applyBorder="1" applyAlignment="1" applyProtection="1">
      <alignment horizontal="center" vertical="center" wrapText="1"/>
    </xf>
    <xf numFmtId="0" fontId="0" fillId="0" borderId="21" xfId="0" applyBorder="1" applyAlignment="1">
      <alignment horizontal="center" vertical="center"/>
    </xf>
    <xf numFmtId="0" fontId="0" fillId="0" borderId="8" xfId="0" applyBorder="1" applyAlignment="1">
      <alignment horizontal="center" vertical="center"/>
    </xf>
    <xf numFmtId="0" fontId="0" fillId="0" borderId="21" xfId="0" applyFont="1" applyBorder="1" applyAlignment="1" applyProtection="1">
      <alignment horizontal="center" vertical="center"/>
      <protection locked="0"/>
    </xf>
    <xf numFmtId="0" fontId="0" fillId="0" borderId="8" xfId="0" applyFont="1" applyBorder="1" applyAlignment="1" applyProtection="1">
      <alignment horizontal="center" vertical="center"/>
      <protection locked="0"/>
    </xf>
    <xf numFmtId="2" fontId="0" fillId="0" borderId="21" xfId="0" applyNumberFormat="1" applyFont="1" applyBorder="1" applyAlignment="1" applyProtection="1">
      <alignment horizontal="center" vertical="center"/>
      <protection locked="0"/>
    </xf>
    <xf numFmtId="2" fontId="0" fillId="0" borderId="8" xfId="0" applyNumberFormat="1" applyFont="1" applyBorder="1" applyAlignment="1" applyProtection="1">
      <alignment horizontal="center" vertical="center"/>
      <protection locked="0"/>
    </xf>
    <xf numFmtId="167" fontId="2" fillId="5" borderId="38" xfId="0" applyNumberFormat="1" applyFont="1" applyFill="1" applyBorder="1" applyAlignment="1" applyProtection="1">
      <alignment horizontal="center" vertical="center"/>
      <protection locked="0"/>
    </xf>
    <xf numFmtId="167" fontId="2" fillId="5" borderId="48" xfId="0" applyNumberFormat="1" applyFont="1" applyFill="1" applyBorder="1" applyAlignment="1" applyProtection="1">
      <alignment horizontal="center" vertical="center"/>
      <protection locked="0"/>
    </xf>
    <xf numFmtId="167" fontId="2" fillId="5" borderId="46" xfId="0" applyNumberFormat="1" applyFont="1" applyFill="1" applyBorder="1" applyAlignment="1" applyProtection="1">
      <alignment horizontal="center" vertical="center"/>
      <protection locked="0"/>
    </xf>
    <xf numFmtId="164" fontId="1" fillId="0" borderId="40" xfId="0" applyNumberFormat="1" applyFont="1" applyBorder="1" applyAlignment="1" applyProtection="1">
      <alignment horizontal="center" vertical="center"/>
    </xf>
    <xf numFmtId="164" fontId="1" fillId="0" borderId="41" xfId="0" applyNumberFormat="1" applyFont="1" applyBorder="1" applyAlignment="1" applyProtection="1">
      <alignment horizontal="center" vertical="center"/>
    </xf>
    <xf numFmtId="164" fontId="1" fillId="0" borderId="18" xfId="0" applyNumberFormat="1" applyFont="1" applyBorder="1" applyAlignment="1" applyProtection="1">
      <alignment horizontal="center" vertical="center"/>
    </xf>
    <xf numFmtId="0" fontId="0" fillId="2" borderId="24" xfId="0" applyFont="1" applyFill="1" applyBorder="1" applyAlignment="1" applyProtection="1">
      <alignment horizontal="center" vertical="center"/>
    </xf>
    <xf numFmtId="0" fontId="0" fillId="2" borderId="25" xfId="0" applyFont="1" applyFill="1" applyBorder="1" applyAlignment="1" applyProtection="1">
      <alignment horizontal="center" vertical="center"/>
    </xf>
    <xf numFmtId="0" fontId="0" fillId="0" borderId="42" xfId="0" applyFont="1" applyBorder="1" applyAlignment="1" applyProtection="1">
      <alignment horizontal="center" vertical="center" wrapText="1"/>
    </xf>
    <xf numFmtId="0" fontId="0" fillId="0" borderId="44" xfId="0" applyFont="1" applyBorder="1" applyAlignment="1" applyProtection="1">
      <alignment horizontal="center" vertical="center"/>
    </xf>
    <xf numFmtId="0" fontId="0" fillId="3" borderId="28" xfId="0" applyFont="1" applyFill="1" applyBorder="1" applyAlignment="1" applyProtection="1">
      <alignment horizontal="center" vertical="center"/>
    </xf>
    <xf numFmtId="0" fontId="0" fillId="3" borderId="29" xfId="0" applyFont="1" applyFill="1" applyBorder="1" applyAlignment="1" applyProtection="1">
      <alignment horizontal="center" vertical="center"/>
    </xf>
    <xf numFmtId="0" fontId="0" fillId="0" borderId="44" xfId="0" applyFont="1" applyBorder="1" applyAlignment="1" applyProtection="1">
      <alignment horizontal="center" vertical="center" wrapText="1"/>
    </xf>
    <xf numFmtId="0" fontId="0" fillId="3" borderId="45" xfId="0" applyFont="1" applyFill="1" applyBorder="1" applyAlignment="1" applyProtection="1">
      <alignment horizontal="center" vertical="center"/>
    </xf>
    <xf numFmtId="164" fontId="1" fillId="6" borderId="1" xfId="0" applyNumberFormat="1" applyFont="1" applyFill="1" applyBorder="1" applyAlignment="1" applyProtection="1">
      <alignment horizontal="center" vertical="center"/>
    </xf>
    <xf numFmtId="164" fontId="1" fillId="6" borderId="2" xfId="0" applyNumberFormat="1" applyFont="1" applyFill="1" applyBorder="1" applyAlignment="1" applyProtection="1">
      <alignment horizontal="center" vertical="center"/>
    </xf>
    <xf numFmtId="164" fontId="1" fillId="6" borderId="3" xfId="0" applyNumberFormat="1" applyFont="1" applyFill="1" applyBorder="1" applyAlignment="1" applyProtection="1">
      <alignment horizontal="center" vertical="center"/>
    </xf>
    <xf numFmtId="0" fontId="0" fillId="2" borderId="43" xfId="0" applyFont="1" applyFill="1" applyBorder="1" applyAlignment="1" applyProtection="1">
      <alignment horizontal="center" vertical="center"/>
    </xf>
    <xf numFmtId="2" fontId="0" fillId="0" borderId="38" xfId="0" applyNumberFormat="1" applyFont="1" applyBorder="1" applyAlignment="1" applyProtection="1">
      <alignment horizontal="center" vertical="center"/>
      <protection locked="0"/>
    </xf>
    <xf numFmtId="2" fontId="0" fillId="0" borderId="46" xfId="0" applyNumberFormat="1" applyFont="1" applyBorder="1" applyAlignment="1" applyProtection="1">
      <alignment horizontal="center" vertical="center"/>
      <protection locked="0"/>
    </xf>
    <xf numFmtId="2" fontId="0" fillId="0" borderId="39" xfId="0" applyNumberFormat="1" applyFont="1" applyBorder="1" applyAlignment="1" applyProtection="1">
      <alignment horizontal="center" vertical="center"/>
      <protection locked="0"/>
    </xf>
    <xf numFmtId="2" fontId="0" fillId="0" borderId="47" xfId="0" applyNumberFormat="1" applyFont="1" applyBorder="1" applyAlignment="1" applyProtection="1">
      <alignment horizontal="center" vertical="center"/>
      <protection locked="0"/>
    </xf>
    <xf numFmtId="2" fontId="0" fillId="0" borderId="32" xfId="0" applyNumberFormat="1" applyFont="1" applyBorder="1" applyAlignment="1" applyProtection="1">
      <alignment horizontal="center" vertical="center"/>
      <protection locked="0"/>
    </xf>
    <xf numFmtId="2" fontId="0" fillId="0" borderId="34" xfId="0" applyNumberFormat="1" applyFont="1" applyBorder="1" applyAlignment="1" applyProtection="1">
      <alignment horizontal="center" vertical="center"/>
      <protection locked="0"/>
    </xf>
    <xf numFmtId="0" fontId="1" fillId="6" borderId="2" xfId="0" applyFont="1" applyFill="1" applyBorder="1" applyAlignment="1" applyProtection="1">
      <alignment horizontal="center" vertical="center"/>
    </xf>
    <xf numFmtId="0" fontId="1" fillId="6" borderId="3" xfId="0" applyFont="1" applyFill="1" applyBorder="1" applyAlignment="1" applyProtection="1">
      <alignment horizontal="center" vertical="center"/>
    </xf>
    <xf numFmtId="166" fontId="0" fillId="0" borderId="36" xfId="0" applyNumberFormat="1" applyFont="1" applyBorder="1" applyAlignment="1" applyProtection="1">
      <alignment horizontal="center" vertical="center"/>
    </xf>
    <xf numFmtId="166" fontId="0" fillId="0" borderId="35" xfId="0" applyNumberFormat="1" applyFont="1" applyBorder="1" applyAlignment="1" applyProtection="1">
      <alignment horizontal="center" vertical="center"/>
    </xf>
    <xf numFmtId="0" fontId="3" fillId="0" borderId="38" xfId="0" applyFont="1" applyBorder="1" applyAlignment="1" applyProtection="1">
      <alignment horizontal="center" vertical="center"/>
      <protection locked="0"/>
    </xf>
    <xf numFmtId="0" fontId="3" fillId="0" borderId="48" xfId="0" applyFont="1" applyBorder="1" applyAlignment="1" applyProtection="1">
      <alignment horizontal="center" vertical="center"/>
      <protection locked="0"/>
    </xf>
    <xf numFmtId="0" fontId="3" fillId="0" borderId="32" xfId="0" applyFont="1" applyBorder="1" applyAlignment="1" applyProtection="1">
      <alignment horizontal="center" vertical="center"/>
      <protection locked="0"/>
    </xf>
    <xf numFmtId="0" fontId="3" fillId="0" borderId="33" xfId="0" applyFont="1" applyBorder="1" applyAlignment="1" applyProtection="1">
      <alignment horizontal="center" vertical="center"/>
      <protection locked="0"/>
    </xf>
    <xf numFmtId="0" fontId="3" fillId="0" borderId="46" xfId="0" applyFont="1" applyBorder="1" applyAlignment="1" applyProtection="1">
      <alignment horizontal="center" vertical="center"/>
      <protection locked="0"/>
    </xf>
    <xf numFmtId="0" fontId="3" fillId="0" borderId="34" xfId="0" applyFont="1" applyBorder="1" applyAlignment="1" applyProtection="1">
      <alignment horizontal="center" vertical="center"/>
      <protection locked="0"/>
    </xf>
  </cellXfs>
  <cellStyles count="1">
    <cellStyle name="Normal" xfId="0" builtinId="0"/>
  </cellStyles>
  <dxfs count="37">
    <dxf>
      <numFmt numFmtId="170" formatCode="\ "/>
    </dxf>
    <dxf>
      <numFmt numFmtId="170" formatCode="\ "/>
    </dxf>
    <dxf>
      <numFmt numFmtId="170" formatCode="\ "/>
    </dxf>
    <dxf>
      <numFmt numFmtId="170" formatCode="\ "/>
    </dxf>
    <dxf>
      <numFmt numFmtId="170" formatCode="\ "/>
    </dxf>
    <dxf>
      <numFmt numFmtId="170" formatCode="\ "/>
    </dxf>
    <dxf>
      <numFmt numFmtId="170" formatCode="\ "/>
    </dxf>
    <dxf>
      <numFmt numFmtId="170" formatCode="\ "/>
    </dxf>
    <dxf>
      <numFmt numFmtId="170" formatCode="\ "/>
    </dxf>
    <dxf>
      <numFmt numFmtId="171" formatCode="\-"/>
      <fill>
        <patternFill>
          <bgColor theme="0"/>
        </patternFill>
      </fill>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1" formatCode="\-"/>
    </dxf>
    <dxf>
      <numFmt numFmtId="170" formatCode="\ "/>
    </dxf>
    <dxf>
      <numFmt numFmtId="171" formatCode="\-"/>
      <fill>
        <patternFill>
          <bgColor theme="0"/>
        </patternFill>
      </fill>
    </dxf>
    <dxf>
      <numFmt numFmtId="170" formatCode="\ "/>
    </dxf>
    <dxf>
      <numFmt numFmtId="171" formatCode="\-"/>
      <fill>
        <patternFill>
          <bgColor theme="0"/>
        </patternFill>
      </fill>
    </dxf>
    <dxf>
      <numFmt numFmtId="170" formatCode="\ "/>
    </dxf>
    <dxf>
      <numFmt numFmtId="171" formatCode="\-"/>
      <fill>
        <patternFill>
          <bgColor theme="0"/>
        </patternFill>
      </fill>
    </dxf>
    <dxf>
      <numFmt numFmtId="170" formatCode="\ "/>
    </dxf>
    <dxf>
      <numFmt numFmtId="171" formatCode="\-"/>
      <fill>
        <patternFill>
          <bgColor theme="0"/>
        </patternFill>
      </fill>
    </dxf>
    <dxf>
      <numFmt numFmtId="170" formatCode="\ "/>
    </dxf>
    <dxf>
      <numFmt numFmtId="171" formatCode="\-"/>
      <fill>
        <patternFill>
          <bgColor theme="0"/>
        </patternFill>
      </fill>
    </dxf>
    <dxf>
      <fill>
        <patternFill>
          <bgColor rgb="FFFF0000"/>
        </patternFill>
      </fill>
    </dxf>
    <dxf>
      <font>
        <color rgb="FF7030A0"/>
      </font>
      <fill>
        <patternFill>
          <bgColor rgb="FF7030A0"/>
        </patternFill>
      </fill>
    </dxf>
    <dxf>
      <font>
        <color rgb="FFFF0066"/>
      </font>
      <fill>
        <patternFill>
          <bgColor rgb="FFFF0066"/>
        </patternFill>
      </fill>
    </dxf>
    <dxf>
      <font>
        <color rgb="FFFFC000"/>
      </font>
      <fill>
        <patternFill>
          <bgColor rgb="FFFFC000"/>
        </patternFill>
      </fill>
    </dxf>
    <dxf>
      <numFmt numFmtId="171" formatCode="\-"/>
      <fill>
        <patternFill>
          <bgColor theme="0"/>
        </patternFill>
      </fill>
    </dxf>
    <dxf>
      <fill>
        <patternFill patternType="lightUp"/>
      </fill>
    </dxf>
  </dxfs>
  <tableStyles count="0" defaultTableStyle="TableStyleMedium2" defaultPivotStyle="PivotStyleLight16"/>
  <colors>
    <mruColors>
      <color rgb="FFB4C6E7"/>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13607</xdr:colOff>
      <xdr:row>4</xdr:row>
      <xdr:rowOff>244928</xdr:rowOff>
    </xdr:from>
    <xdr:to>
      <xdr:col>11</xdr:col>
      <xdr:colOff>299357</xdr:colOff>
      <xdr:row>16</xdr:row>
      <xdr:rowOff>68036</xdr:rowOff>
    </xdr:to>
    <xdr:sp macro="" textlink="">
      <xdr:nvSpPr>
        <xdr:cNvPr id="2" name="ZoneTexte 1"/>
        <xdr:cNvSpPr txBox="1"/>
      </xdr:nvSpPr>
      <xdr:spPr>
        <a:xfrm>
          <a:off x="5796643" y="1279071"/>
          <a:ext cx="4095750" cy="2925536"/>
        </a:xfrm>
        <a:prstGeom prst="snip2DiagRect">
          <a:avLst/>
        </a:prstGeom>
        <a:ln/>
      </xdr:spPr>
      <xdr:style>
        <a:lnRef idx="1">
          <a:schemeClr val="accent4"/>
        </a:lnRef>
        <a:fillRef idx="2">
          <a:schemeClr val="accent4"/>
        </a:fillRef>
        <a:effectRef idx="1">
          <a:schemeClr val="accent4"/>
        </a:effectRef>
        <a:fontRef idx="minor">
          <a:schemeClr val="dk1"/>
        </a:fontRef>
      </xdr:style>
      <xdr:txBody>
        <a:bodyPr vertOverflow="clip" horzOverflow="clip" wrap="square" rtlCol="0" anchor="t"/>
        <a:lstStyle/>
        <a:p>
          <a:r>
            <a:rPr lang="fr-FR" sz="1600">
              <a:solidFill>
                <a:schemeClr val="accent2">
                  <a:lumMod val="50000"/>
                </a:schemeClr>
              </a:solidFill>
            </a:rPr>
            <a:t>Un double-clic sur la ligne</a:t>
          </a:r>
          <a:r>
            <a:rPr lang="fr-FR" sz="1600" baseline="0">
              <a:solidFill>
                <a:schemeClr val="accent2">
                  <a:lumMod val="50000"/>
                </a:schemeClr>
              </a:solidFill>
            </a:rPr>
            <a:t> d'un nom, dans le tableau, a pour effet d'activer la feuille d'heures de ce nom pour le mois dont la date est indiquée en E3 (Il n'y a pas de données pour le mois en cours ...)</a:t>
          </a:r>
        </a:p>
        <a:p>
          <a:endParaRPr lang="fr-FR" sz="1600" baseline="0">
            <a:solidFill>
              <a:schemeClr val="accent2">
                <a:lumMod val="50000"/>
              </a:schemeClr>
            </a:solidFill>
          </a:endParaRPr>
        </a:p>
        <a:p>
          <a:r>
            <a:rPr lang="fr-FR" sz="1600" baseline="0">
              <a:solidFill>
                <a:schemeClr val="accent2">
                  <a:lumMod val="50000"/>
                </a:schemeClr>
              </a:solidFill>
            </a:rPr>
            <a:t>A noter aussi que cela ne marche que pour Florian car il n'y a de feuille d'heures que pour lui...</a:t>
          </a:r>
          <a:endParaRPr lang="fr-FR" sz="1600">
            <a:solidFill>
              <a:schemeClr val="accent2">
                <a:lumMod val="50000"/>
              </a:schemeClr>
            </a:solidFil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UDREY~1/AppData/Local/Temp/YABIO%20MARRONNIERS-%20planning%2008-05-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Audrey%20Pouliquen/OneDrive/Stage%20Yabio/Develloppeur/Dossier%20Intranet/Planning.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Robert/AppData/Local/Temp/Planning%20mensue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s"/>
      <sheetName val="Liste déroulante"/>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m"/>
      <sheetName val="calendrier"/>
      <sheetName val="Edition de plannings"/>
      <sheetName val="Plannings"/>
      <sheetName val="Planning mensuel"/>
      <sheetName val="Liste déroulante"/>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nings"/>
      <sheetName val="Feuil1"/>
      <sheetName val="Liste déroulante"/>
    </sheetNames>
    <sheetDataSet>
      <sheetData sheetId="0"/>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B1:M11"/>
  <sheetViews>
    <sheetView workbookViewId="0">
      <selection activeCell="G7" sqref="G7"/>
    </sheetView>
  </sheetViews>
  <sheetFormatPr baseColWidth="10" defaultRowHeight="29.25" customHeight="1"/>
  <cols>
    <col min="1" max="1" width="11.42578125" style="21"/>
    <col min="2" max="2" width="11.42578125" style="21" customWidth="1"/>
    <col min="3" max="8" width="11.5703125" style="21" bestFit="1" customWidth="1"/>
    <col min="9" max="10" width="13.140625" style="21" bestFit="1" customWidth="1"/>
    <col min="11" max="12" width="12.5703125" style="21" bestFit="1" customWidth="1"/>
    <col min="13" max="13" width="12.42578125" style="21" bestFit="1" customWidth="1"/>
    <col min="14" max="16384" width="11.42578125" style="21"/>
  </cols>
  <sheetData>
    <row r="1" spans="2:13" ht="29.25" customHeight="1">
      <c r="B1" s="62" t="s">
        <v>41</v>
      </c>
      <c r="C1" s="62"/>
      <c r="D1" s="64">
        <v>42736</v>
      </c>
      <c r="E1" s="64"/>
      <c r="F1" s="64"/>
      <c r="G1" s="64"/>
      <c r="H1" s="64"/>
      <c r="I1" s="64"/>
      <c r="J1" s="64"/>
      <c r="K1" s="64"/>
      <c r="L1" s="64"/>
      <c r="M1" s="64"/>
    </row>
    <row r="2" spans="2:13" ht="29.25" customHeight="1">
      <c r="B2" s="63"/>
      <c r="C2" s="63"/>
      <c r="D2" s="65"/>
      <c r="E2" s="65"/>
      <c r="F2" s="65"/>
      <c r="G2" s="65"/>
      <c r="H2" s="65"/>
      <c r="I2" s="65"/>
      <c r="J2" s="65"/>
      <c r="K2" s="65"/>
      <c r="L2" s="65"/>
      <c r="M2" s="65"/>
    </row>
    <row r="3" spans="2:13" ht="29.25" customHeight="1">
      <c r="B3" s="39">
        <f>DATE(YEAR($D$1),MONTH($D$1),1)</f>
        <v>42736</v>
      </c>
      <c r="C3" s="39">
        <f t="shared" ref="C3:M3" si="0">DATE(YEAR($D$1),MONTH(B3)+1,1)</f>
        <v>42767</v>
      </c>
      <c r="D3" s="39">
        <f t="shared" si="0"/>
        <v>42795</v>
      </c>
      <c r="E3" s="39">
        <f t="shared" si="0"/>
        <v>42826</v>
      </c>
      <c r="F3" s="39">
        <f t="shared" si="0"/>
        <v>42856</v>
      </c>
      <c r="G3" s="39">
        <f t="shared" si="0"/>
        <v>42887</v>
      </c>
      <c r="H3" s="39">
        <f t="shared" si="0"/>
        <v>42917</v>
      </c>
      <c r="I3" s="39">
        <f t="shared" si="0"/>
        <v>42948</v>
      </c>
      <c r="J3" s="39">
        <f t="shared" si="0"/>
        <v>42979</v>
      </c>
      <c r="K3" s="39">
        <f t="shared" si="0"/>
        <v>43009</v>
      </c>
      <c r="L3" s="39">
        <f t="shared" si="0"/>
        <v>43040</v>
      </c>
      <c r="M3" s="39">
        <f t="shared" si="0"/>
        <v>43070</v>
      </c>
    </row>
    <row r="4" spans="2:13" ht="29.25" customHeight="1">
      <c r="B4" s="38">
        <f>B3+6-MOD(B3+4,7)</f>
        <v>42737</v>
      </c>
      <c r="C4" s="38">
        <f>C3+6-MOD(C3+4,7)</f>
        <v>42772</v>
      </c>
      <c r="D4" s="38">
        <f t="shared" ref="D4:M4" si="1">D3+6-MOD(D3+4,7)</f>
        <v>42800</v>
      </c>
      <c r="E4" s="38">
        <f t="shared" si="1"/>
        <v>42828</v>
      </c>
      <c r="F4" s="38">
        <f t="shared" si="1"/>
        <v>42856</v>
      </c>
      <c r="G4" s="38">
        <f t="shared" si="1"/>
        <v>42891</v>
      </c>
      <c r="H4" s="38">
        <f t="shared" si="1"/>
        <v>42919</v>
      </c>
      <c r="I4" s="38">
        <f t="shared" si="1"/>
        <v>42954</v>
      </c>
      <c r="J4" s="38">
        <f t="shared" si="1"/>
        <v>42982</v>
      </c>
      <c r="K4" s="38">
        <f t="shared" si="1"/>
        <v>43010</v>
      </c>
      <c r="L4" s="38">
        <f t="shared" si="1"/>
        <v>43045</v>
      </c>
      <c r="M4" s="38">
        <f t="shared" si="1"/>
        <v>43073</v>
      </c>
    </row>
    <row r="5" spans="2:13" ht="29.25" customHeight="1">
      <c r="B5" s="38">
        <f>B4+7</f>
        <v>42744</v>
      </c>
      <c r="C5" s="38">
        <f t="shared" ref="C5:M8" si="2">C4+7</f>
        <v>42779</v>
      </c>
      <c r="D5" s="38">
        <f t="shared" si="2"/>
        <v>42807</v>
      </c>
      <c r="E5" s="38">
        <f t="shared" si="2"/>
        <v>42835</v>
      </c>
      <c r="F5" s="38">
        <f t="shared" si="2"/>
        <v>42863</v>
      </c>
      <c r="G5" s="38">
        <f t="shared" si="2"/>
        <v>42898</v>
      </c>
      <c r="H5" s="38">
        <f t="shared" si="2"/>
        <v>42926</v>
      </c>
      <c r="I5" s="38">
        <f t="shared" si="2"/>
        <v>42961</v>
      </c>
      <c r="J5" s="38">
        <f t="shared" si="2"/>
        <v>42989</v>
      </c>
      <c r="K5" s="38">
        <f t="shared" si="2"/>
        <v>43017</v>
      </c>
      <c r="L5" s="38">
        <f t="shared" si="2"/>
        <v>43052</v>
      </c>
      <c r="M5" s="38">
        <f t="shared" si="2"/>
        <v>43080</v>
      </c>
    </row>
    <row r="6" spans="2:13" ht="29.25" customHeight="1">
      <c r="B6" s="38">
        <f t="shared" ref="B6:B8" si="3">B5+7</f>
        <v>42751</v>
      </c>
      <c r="C6" s="38">
        <f t="shared" si="2"/>
        <v>42786</v>
      </c>
      <c r="D6" s="38">
        <f t="shared" si="2"/>
        <v>42814</v>
      </c>
      <c r="E6" s="38">
        <f t="shared" si="2"/>
        <v>42842</v>
      </c>
      <c r="F6" s="38">
        <f t="shared" si="2"/>
        <v>42870</v>
      </c>
      <c r="G6" s="38">
        <f t="shared" si="2"/>
        <v>42905</v>
      </c>
      <c r="H6" s="38">
        <f t="shared" si="2"/>
        <v>42933</v>
      </c>
      <c r="I6" s="38">
        <f t="shared" si="2"/>
        <v>42968</v>
      </c>
      <c r="J6" s="38">
        <f t="shared" si="2"/>
        <v>42996</v>
      </c>
      <c r="K6" s="38">
        <f t="shared" si="2"/>
        <v>43024</v>
      </c>
      <c r="L6" s="38">
        <f t="shared" si="2"/>
        <v>43059</v>
      </c>
      <c r="M6" s="38">
        <f t="shared" si="2"/>
        <v>43087</v>
      </c>
    </row>
    <row r="7" spans="2:13" ht="29.25" customHeight="1">
      <c r="B7" s="38">
        <f t="shared" si="3"/>
        <v>42758</v>
      </c>
      <c r="C7" s="38">
        <f t="shared" si="2"/>
        <v>42793</v>
      </c>
      <c r="D7" s="38">
        <f t="shared" si="2"/>
        <v>42821</v>
      </c>
      <c r="E7" s="38">
        <f t="shared" si="2"/>
        <v>42849</v>
      </c>
      <c r="F7" s="38">
        <f t="shared" si="2"/>
        <v>42877</v>
      </c>
      <c r="G7" s="38">
        <f t="shared" si="2"/>
        <v>42912</v>
      </c>
      <c r="H7" s="38">
        <f t="shared" si="2"/>
        <v>42940</v>
      </c>
      <c r="I7" s="38">
        <f t="shared" si="2"/>
        <v>42975</v>
      </c>
      <c r="J7" s="38">
        <f t="shared" si="2"/>
        <v>43003</v>
      </c>
      <c r="K7" s="38">
        <f t="shared" si="2"/>
        <v>43031</v>
      </c>
      <c r="L7" s="38">
        <f t="shared" si="2"/>
        <v>43066</v>
      </c>
      <c r="M7" s="38">
        <f t="shared" si="2"/>
        <v>43094</v>
      </c>
    </row>
    <row r="8" spans="2:13" ht="29.25" customHeight="1">
      <c r="B8" s="38">
        <f t="shared" si="3"/>
        <v>42765</v>
      </c>
      <c r="C8" s="38"/>
      <c r="D8" s="38"/>
      <c r="E8" s="38"/>
      <c r="F8" s="38">
        <f t="shared" si="2"/>
        <v>42884</v>
      </c>
      <c r="G8" s="38"/>
      <c r="H8" s="38">
        <f t="shared" si="2"/>
        <v>42947</v>
      </c>
      <c r="I8" s="38"/>
      <c r="J8" s="38"/>
      <c r="K8" s="38">
        <f t="shared" si="2"/>
        <v>43038</v>
      </c>
      <c r="L8" s="38"/>
      <c r="M8" s="38"/>
    </row>
    <row r="9" spans="2:13" ht="29.25" customHeight="1">
      <c r="B9" s="37"/>
      <c r="C9" s="37"/>
      <c r="D9" s="37"/>
      <c r="E9" s="37"/>
      <c r="F9" s="37"/>
      <c r="G9" s="37"/>
      <c r="H9" s="37"/>
      <c r="I9" s="37"/>
      <c r="J9" s="37"/>
      <c r="K9" s="37"/>
      <c r="L9" s="37"/>
      <c r="M9" s="37"/>
    </row>
    <row r="11" spans="2:13" ht="29.25" customHeight="1">
      <c r="E11" s="40"/>
    </row>
  </sheetData>
  <mergeCells count="2">
    <mergeCell ref="B1:C2"/>
    <mergeCell ref="D1:M2"/>
  </mergeCells>
  <conditionalFormatting sqref="B4:M8">
    <cfRule type="cellIs" dxfId="36" priority="1" operator="lessThanOrEqual">
      <formula>TODAY()</formula>
    </cfRule>
    <cfRule type="cellIs" priority="2" operator="lessThanOrEqual">
      <formula>"A"</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AW37"/>
  <sheetViews>
    <sheetView zoomScale="55" zoomScaleNormal="55" zoomScaleSheetLayoutView="55" workbookViewId="0">
      <selection activeCell="AW26" sqref="AW26"/>
    </sheetView>
  </sheetViews>
  <sheetFormatPr baseColWidth="10" defaultRowHeight="15"/>
  <cols>
    <col min="1" max="2" width="12.7109375" style="18" customWidth="1"/>
    <col min="3" max="4" width="9.42578125" style="18" customWidth="1"/>
    <col min="5" max="5" width="10.42578125" style="18" customWidth="1"/>
    <col min="6" max="8" width="1.7109375" style="18" customWidth="1"/>
    <col min="9" max="11" width="9.42578125" style="18" customWidth="1"/>
    <col min="12" max="14" width="1.7109375" style="18" customWidth="1"/>
    <col min="15" max="17" width="9.42578125" style="18" customWidth="1"/>
    <col min="18" max="20" width="1.7109375" style="18" customWidth="1"/>
    <col min="21" max="23" width="9.42578125" style="18" customWidth="1"/>
    <col min="24" max="26" width="1.7109375" style="18" customWidth="1"/>
    <col min="27" max="29" width="9.42578125" style="18" customWidth="1"/>
    <col min="30" max="32" width="1.7109375" style="18" customWidth="1"/>
    <col min="33" max="35" width="9.42578125" style="18" customWidth="1"/>
    <col min="36" max="38" width="1.7109375" style="18" customWidth="1"/>
    <col min="39" max="41" width="9.42578125" style="18" customWidth="1"/>
    <col min="42" max="44" width="1.7109375" style="18" customWidth="1"/>
    <col min="45" max="45" width="14.28515625" style="18" customWidth="1"/>
    <col min="46" max="46" width="6" style="18" customWidth="1"/>
    <col min="47" max="47" width="9.7109375" style="18" customWidth="1"/>
    <col min="48" max="48" width="2.140625" style="42" customWidth="1"/>
    <col min="49" max="49" width="75.5703125" style="18" customWidth="1"/>
    <col min="50" max="16384" width="11.42578125" style="18"/>
  </cols>
  <sheetData>
    <row r="1" spans="1:49" s="3" customFormat="1" ht="18.75" customHeight="1" thickBot="1">
      <c r="B1" s="111"/>
      <c r="C1" s="112"/>
      <c r="D1" s="112"/>
      <c r="E1" s="112"/>
      <c r="F1" s="112"/>
      <c r="G1" s="112"/>
      <c r="H1" s="112"/>
      <c r="I1" s="112"/>
      <c r="J1" s="112"/>
      <c r="K1" s="112"/>
      <c r="L1" s="112"/>
      <c r="M1" s="112"/>
      <c r="N1" s="112"/>
      <c r="O1" s="112"/>
      <c r="P1" s="112"/>
      <c r="Q1" s="112"/>
      <c r="R1" s="112"/>
      <c r="S1" s="112"/>
      <c r="T1" s="112"/>
      <c r="U1" s="112"/>
      <c r="V1" s="112"/>
      <c r="W1" s="112"/>
      <c r="X1" s="112"/>
      <c r="Y1" s="112"/>
      <c r="Z1" s="112"/>
      <c r="AA1" s="112"/>
      <c r="AB1" s="112"/>
      <c r="AC1" s="112"/>
      <c r="AD1" s="112"/>
      <c r="AE1" s="112"/>
      <c r="AF1" s="112"/>
      <c r="AG1" s="112"/>
      <c r="AH1" s="112"/>
      <c r="AI1" s="112"/>
      <c r="AJ1" s="112"/>
      <c r="AK1" s="112"/>
      <c r="AL1" s="112"/>
      <c r="AM1" s="112"/>
      <c r="AN1" s="112"/>
      <c r="AO1" s="112"/>
      <c r="AP1" s="112"/>
      <c r="AQ1" s="112"/>
      <c r="AR1" s="112"/>
      <c r="AS1" s="113"/>
      <c r="AV1" s="41"/>
    </row>
    <row r="2" spans="1:49" ht="18.75" customHeight="1" thickBot="1">
      <c r="A2" s="3"/>
      <c r="B2" s="5" t="s">
        <v>0</v>
      </c>
      <c r="C2" s="114">
        <v>42821</v>
      </c>
      <c r="D2" s="113"/>
      <c r="E2" s="6" t="s">
        <v>1</v>
      </c>
      <c r="F2" s="35"/>
      <c r="G2" s="35"/>
      <c r="H2" s="35"/>
      <c r="I2" s="115">
        <f>C2+6</f>
        <v>42827</v>
      </c>
      <c r="J2" s="116"/>
      <c r="K2" s="117" t="s">
        <v>21</v>
      </c>
      <c r="L2" s="117"/>
      <c r="M2" s="117"/>
      <c r="N2" s="117"/>
      <c r="O2" s="117"/>
      <c r="P2" s="117"/>
      <c r="Q2" s="117"/>
      <c r="R2" s="117"/>
      <c r="S2" s="117"/>
      <c r="T2" s="117"/>
      <c r="U2" s="117"/>
      <c r="V2" s="117"/>
      <c r="W2" s="117"/>
      <c r="X2" s="117"/>
      <c r="Y2" s="117"/>
      <c r="Z2" s="117"/>
      <c r="AA2" s="117"/>
      <c r="AB2" s="117"/>
      <c r="AC2" s="117"/>
      <c r="AD2" s="117"/>
      <c r="AE2" s="117"/>
      <c r="AF2" s="117"/>
      <c r="AG2" s="117"/>
      <c r="AH2" s="117"/>
      <c r="AI2" s="117"/>
      <c r="AJ2" s="117"/>
      <c r="AK2" s="117"/>
      <c r="AL2" s="117"/>
      <c r="AM2" s="117"/>
      <c r="AN2" s="117"/>
      <c r="AO2" s="117"/>
      <c r="AP2" s="117"/>
      <c r="AQ2" s="117"/>
      <c r="AR2" s="117"/>
      <c r="AS2" s="116"/>
    </row>
    <row r="3" spans="1:49" s="3" customFormat="1" ht="18.75" customHeight="1" thickBot="1">
      <c r="B3" s="118" t="s">
        <v>20</v>
      </c>
      <c r="C3" s="119"/>
      <c r="D3" s="119"/>
      <c r="E3" s="119"/>
      <c r="F3" s="119"/>
      <c r="G3" s="119"/>
      <c r="H3" s="119"/>
      <c r="I3" s="119"/>
      <c r="J3" s="119"/>
      <c r="K3" s="119"/>
      <c r="L3" s="119"/>
      <c r="M3" s="119"/>
      <c r="N3" s="119"/>
      <c r="O3" s="119"/>
      <c r="P3" s="119"/>
      <c r="Q3" s="119"/>
      <c r="R3" s="119"/>
      <c r="S3" s="119"/>
      <c r="T3" s="119"/>
      <c r="U3" s="119"/>
      <c r="V3" s="119"/>
      <c r="W3" s="119"/>
      <c r="X3" s="119"/>
      <c r="Y3" s="119"/>
      <c r="Z3" s="119"/>
      <c r="AA3" s="119"/>
      <c r="AB3" s="119"/>
      <c r="AC3" s="119"/>
      <c r="AD3" s="119"/>
      <c r="AE3" s="119"/>
      <c r="AF3" s="119"/>
      <c r="AG3" s="119"/>
      <c r="AH3" s="119"/>
      <c r="AI3" s="119"/>
      <c r="AJ3" s="119"/>
      <c r="AK3" s="119"/>
      <c r="AL3" s="119"/>
      <c r="AM3" s="119"/>
      <c r="AN3" s="119"/>
      <c r="AO3" s="119"/>
      <c r="AP3" s="119"/>
      <c r="AQ3" s="119"/>
      <c r="AR3" s="119"/>
      <c r="AS3" s="120"/>
      <c r="AV3" s="41"/>
    </row>
    <row r="4" spans="1:49" s="3" customFormat="1" ht="18.75" customHeight="1">
      <c r="A4" s="8"/>
      <c r="B4" s="9"/>
      <c r="C4" s="121">
        <f>C2</f>
        <v>42821</v>
      </c>
      <c r="D4" s="122"/>
      <c r="E4" s="123"/>
      <c r="F4" s="77"/>
      <c r="G4" s="78"/>
      <c r="H4" s="79"/>
      <c r="I4" s="124">
        <f>C4+1</f>
        <v>42822</v>
      </c>
      <c r="J4" s="125"/>
      <c r="K4" s="126"/>
      <c r="L4" s="68"/>
      <c r="M4" s="69"/>
      <c r="N4" s="70"/>
      <c r="O4" s="124">
        <f>I4+1</f>
        <v>42823</v>
      </c>
      <c r="P4" s="125"/>
      <c r="Q4" s="126"/>
      <c r="R4" s="68"/>
      <c r="S4" s="69"/>
      <c r="T4" s="70"/>
      <c r="U4" s="124">
        <f>O4+1</f>
        <v>42824</v>
      </c>
      <c r="V4" s="125"/>
      <c r="W4" s="126"/>
      <c r="X4" s="68"/>
      <c r="Y4" s="69"/>
      <c r="Z4" s="70"/>
      <c r="AA4" s="124">
        <f>U4+1</f>
        <v>42825</v>
      </c>
      <c r="AB4" s="125"/>
      <c r="AC4" s="126"/>
      <c r="AD4" s="68"/>
      <c r="AE4" s="69"/>
      <c r="AF4" s="70"/>
      <c r="AG4" s="124">
        <f>AA4+1</f>
        <v>42826</v>
      </c>
      <c r="AH4" s="125"/>
      <c r="AI4" s="126"/>
      <c r="AJ4" s="68"/>
      <c r="AK4" s="69"/>
      <c r="AL4" s="69"/>
      <c r="AM4" s="124">
        <f>AG4+1</f>
        <v>42827</v>
      </c>
      <c r="AN4" s="125"/>
      <c r="AO4" s="126"/>
      <c r="AP4" s="68"/>
      <c r="AQ4" s="69"/>
      <c r="AR4" s="70"/>
      <c r="AS4" s="127" t="s">
        <v>2</v>
      </c>
      <c r="AV4" s="41"/>
    </row>
    <row r="5" spans="1:49" s="3" customFormat="1" ht="18.75" customHeight="1">
      <c r="A5" s="10"/>
      <c r="B5" s="10"/>
      <c r="C5" s="107" t="s">
        <v>3</v>
      </c>
      <c r="D5" s="108"/>
      <c r="E5" s="130" t="s">
        <v>4</v>
      </c>
      <c r="F5" s="80"/>
      <c r="G5" s="81"/>
      <c r="H5" s="82"/>
      <c r="I5" s="107" t="s">
        <v>3</v>
      </c>
      <c r="J5" s="108"/>
      <c r="K5" s="102" t="s">
        <v>4</v>
      </c>
      <c r="L5" s="71"/>
      <c r="M5" s="72"/>
      <c r="N5" s="73"/>
      <c r="O5" s="107" t="s">
        <v>3</v>
      </c>
      <c r="P5" s="108"/>
      <c r="Q5" s="102" t="s">
        <v>4</v>
      </c>
      <c r="R5" s="71"/>
      <c r="S5" s="72"/>
      <c r="T5" s="73"/>
      <c r="U5" s="107" t="s">
        <v>3</v>
      </c>
      <c r="V5" s="108"/>
      <c r="W5" s="102" t="s">
        <v>4</v>
      </c>
      <c r="X5" s="71"/>
      <c r="Y5" s="72"/>
      <c r="Z5" s="73"/>
      <c r="AA5" s="107" t="s">
        <v>3</v>
      </c>
      <c r="AB5" s="108"/>
      <c r="AC5" s="102" t="s">
        <v>4</v>
      </c>
      <c r="AD5" s="71"/>
      <c r="AE5" s="72"/>
      <c r="AF5" s="73"/>
      <c r="AG5" s="107" t="s">
        <v>3</v>
      </c>
      <c r="AH5" s="108"/>
      <c r="AI5" s="102" t="s">
        <v>4</v>
      </c>
      <c r="AJ5" s="71"/>
      <c r="AK5" s="72"/>
      <c r="AL5" s="72"/>
      <c r="AM5" s="109" t="s">
        <v>3</v>
      </c>
      <c r="AN5" s="110"/>
      <c r="AO5" s="102" t="s">
        <v>4</v>
      </c>
      <c r="AP5" s="71"/>
      <c r="AQ5" s="72"/>
      <c r="AR5" s="73"/>
      <c r="AS5" s="128"/>
      <c r="AV5" s="41"/>
    </row>
    <row r="6" spans="1:49" s="3" customFormat="1" ht="18.75" customHeight="1" thickBot="1">
      <c r="A6" s="11"/>
      <c r="B6" s="11"/>
      <c r="C6" s="104" t="s">
        <v>7</v>
      </c>
      <c r="D6" s="105"/>
      <c r="E6" s="131"/>
      <c r="F6" s="83"/>
      <c r="G6" s="84"/>
      <c r="H6" s="85"/>
      <c r="I6" s="104" t="s">
        <v>7</v>
      </c>
      <c r="J6" s="105"/>
      <c r="K6" s="103"/>
      <c r="L6" s="74"/>
      <c r="M6" s="75"/>
      <c r="N6" s="76"/>
      <c r="O6" s="104" t="s">
        <v>7</v>
      </c>
      <c r="P6" s="105"/>
      <c r="Q6" s="103"/>
      <c r="R6" s="74"/>
      <c r="S6" s="75"/>
      <c r="T6" s="76"/>
      <c r="U6" s="104" t="s">
        <v>7</v>
      </c>
      <c r="V6" s="105"/>
      <c r="W6" s="103"/>
      <c r="X6" s="74"/>
      <c r="Y6" s="75"/>
      <c r="Z6" s="76"/>
      <c r="AA6" s="104" t="s">
        <v>7</v>
      </c>
      <c r="AB6" s="105"/>
      <c r="AC6" s="103"/>
      <c r="AD6" s="74"/>
      <c r="AE6" s="75"/>
      <c r="AF6" s="76"/>
      <c r="AG6" s="104" t="s">
        <v>7</v>
      </c>
      <c r="AH6" s="105"/>
      <c r="AI6" s="103"/>
      <c r="AJ6" s="74"/>
      <c r="AK6" s="75"/>
      <c r="AL6" s="75"/>
      <c r="AM6" s="106" t="s">
        <v>7</v>
      </c>
      <c r="AN6" s="105"/>
      <c r="AO6" s="103"/>
      <c r="AP6" s="74"/>
      <c r="AQ6" s="75"/>
      <c r="AR6" s="76"/>
      <c r="AS6" s="129"/>
      <c r="AV6" s="41"/>
    </row>
    <row r="7" spans="1:49" ht="18.75" customHeight="1">
      <c r="A7" s="93" t="str">
        <f>Nom!B2</f>
        <v>FLORIAN</v>
      </c>
      <c r="B7" s="93" t="str">
        <f>Nom!C2</f>
        <v>Nom_1</v>
      </c>
      <c r="C7" s="12"/>
      <c r="D7" s="13"/>
      <c r="E7" s="14">
        <f>D7-C7</f>
        <v>0</v>
      </c>
      <c r="F7" s="90">
        <f>E7+E8</f>
        <v>0</v>
      </c>
      <c r="G7" s="91">
        <f>IF((C7&gt;0),D8-C7,D8-C8)</f>
        <v>0</v>
      </c>
      <c r="H7" s="92">
        <f>IF(AND(I7&gt;0,D8&gt;0),(I7-D8+IF(D8&gt;I7,1)),)</f>
        <v>0</v>
      </c>
      <c r="I7" s="12">
        <v>0.39583333333333298</v>
      </c>
      <c r="J7" s="13">
        <v>0.66666666666666197</v>
      </c>
      <c r="K7" s="14">
        <f>J7-I7</f>
        <v>0.27083333333332898</v>
      </c>
      <c r="L7" s="90">
        <f>K7+K8</f>
        <v>0.29166666666666202</v>
      </c>
      <c r="M7" s="91">
        <f>IF((I7&gt;0),J8-I7,J8-I8)</f>
        <v>0.31249999999999606</v>
      </c>
      <c r="N7" s="92">
        <f>IF(AND(O7&gt;0,J8&gt;0),(O7-J8+IF(J8&gt;O7,1)),)</f>
        <v>0</v>
      </c>
      <c r="O7" s="12"/>
      <c r="P7" s="13"/>
      <c r="Q7" s="14">
        <f>P7-O7</f>
        <v>0</v>
      </c>
      <c r="R7" s="90">
        <f>Q7+Q8</f>
        <v>0.20833333333332993</v>
      </c>
      <c r="S7" s="91">
        <f>IF((O7&gt;0),P8-O7,P8-O8)</f>
        <v>0.20833333333332993</v>
      </c>
      <c r="T7" s="92">
        <f>IF(AND(U7&gt;0,P8&gt;0),(U7-P8+IF(P8&gt;U7,1)),)</f>
        <v>0</v>
      </c>
      <c r="U7" s="12"/>
      <c r="V7" s="13"/>
      <c r="W7" s="14">
        <f>V7-U7</f>
        <v>0</v>
      </c>
      <c r="X7" s="90">
        <f>W7+W8</f>
        <v>0</v>
      </c>
      <c r="Y7" s="91">
        <f>IF((U7&gt;0),V8-U7,V8-U8)</f>
        <v>0</v>
      </c>
      <c r="Z7" s="92">
        <f>IF(AND(AA7&gt;0,V8&gt;0),(AA7-V8+IF(V8&gt;AA7,1)),)</f>
        <v>0</v>
      </c>
      <c r="AA7" s="12"/>
      <c r="AB7" s="13"/>
      <c r="AC7" s="14">
        <f>AB7-AA7</f>
        <v>0</v>
      </c>
      <c r="AD7" s="90">
        <f>AC7+AC8</f>
        <v>0.20833333333332993</v>
      </c>
      <c r="AE7" s="91">
        <f>IF((AA7&gt;0),AB8-AA7,AB8-AA8)</f>
        <v>0.20833333333332993</v>
      </c>
      <c r="AF7" s="92">
        <f>IF(AND(AG7&gt;0,AB8&gt;0),(AG7-AB8+IF(AB8&gt;AG7,1)),)</f>
        <v>0.39583333333334203</v>
      </c>
      <c r="AG7" s="12">
        <v>0.375</v>
      </c>
      <c r="AH7" s="13">
        <v>0.499999999999998</v>
      </c>
      <c r="AI7" s="14">
        <f>AH7-AG7</f>
        <v>0.124999999999998</v>
      </c>
      <c r="AJ7" s="90">
        <f>AI7+AI8</f>
        <v>0.124999999999998</v>
      </c>
      <c r="AK7" s="91">
        <f>IF((AG7&gt;0),AH8-AG7,AH8-AG8)</f>
        <v>-0.375</v>
      </c>
      <c r="AL7" s="92">
        <f>IF(AND(AM7&gt;0,AH8&gt;0),(AM7-AH8+IF(AH8&gt;AM7,1)),)</f>
        <v>0</v>
      </c>
      <c r="AM7" s="12">
        <v>0.45833333333333198</v>
      </c>
      <c r="AN7" s="13">
        <v>0.64583333333332904</v>
      </c>
      <c r="AO7" s="14">
        <f>AN7-AM7</f>
        <v>0.18749999999999706</v>
      </c>
      <c r="AP7" s="90">
        <f>AO7+AO8</f>
        <v>0.41666666666666002</v>
      </c>
      <c r="AQ7" s="91">
        <f>IF((AM7&gt;0),AN8-AM7,AN8-AM8)</f>
        <v>0.52083333333332593</v>
      </c>
      <c r="AR7" s="92">
        <f>IF(AND(AS7&gt;0,AN8&gt;0),(AS7-AN8+IF(AN8&gt;AS7,1)),)</f>
        <v>0.27083333333332205</v>
      </c>
      <c r="AS7" s="100">
        <f>E7+E8+K7+K8+Q7+Q8+W7+W8+AC7+AC8+AI7+AI8+AO7+AO8</f>
        <v>1.24999999999998</v>
      </c>
      <c r="AU7" s="46">
        <v>0.10416666666666667</v>
      </c>
      <c r="AV7" s="47"/>
      <c r="AW7" s="48" t="s">
        <v>54</v>
      </c>
    </row>
    <row r="8" spans="1:49" ht="18.75" customHeight="1" thickBot="1">
      <c r="A8" s="94"/>
      <c r="B8" s="94"/>
      <c r="C8" s="15"/>
      <c r="D8" s="16"/>
      <c r="E8" s="17">
        <f t="shared" ref="E8:E36" si="0">D8-C8</f>
        <v>0</v>
      </c>
      <c r="F8" s="66"/>
      <c r="G8" s="86"/>
      <c r="H8" s="88"/>
      <c r="I8" s="15">
        <v>0.687499999999996</v>
      </c>
      <c r="J8" s="16">
        <v>0.70833333333332904</v>
      </c>
      <c r="K8" s="17">
        <f t="shared" ref="K8:K36" si="1">J8-I8</f>
        <v>2.0833333333333037E-2</v>
      </c>
      <c r="L8" s="66"/>
      <c r="M8" s="86"/>
      <c r="N8" s="88"/>
      <c r="O8" s="15">
        <v>0.77083333333332804</v>
      </c>
      <c r="P8" s="16">
        <v>0.97916666666665797</v>
      </c>
      <c r="Q8" s="17">
        <f t="shared" ref="Q8:Q36" si="2">P8-O8</f>
        <v>0.20833333333332993</v>
      </c>
      <c r="R8" s="66"/>
      <c r="S8" s="86"/>
      <c r="T8" s="88"/>
      <c r="U8" s="15"/>
      <c r="V8" s="16"/>
      <c r="W8" s="17">
        <f t="shared" ref="W8:W36" si="3">V8-U8</f>
        <v>0</v>
      </c>
      <c r="X8" s="66"/>
      <c r="Y8" s="86"/>
      <c r="Z8" s="88"/>
      <c r="AA8" s="15">
        <v>0.77083333333332804</v>
      </c>
      <c r="AB8" s="16">
        <v>0.97916666666665797</v>
      </c>
      <c r="AC8" s="17">
        <f t="shared" ref="AC8:AC36" si="4">AB8-AA8</f>
        <v>0.20833333333332993</v>
      </c>
      <c r="AD8" s="66"/>
      <c r="AE8" s="86"/>
      <c r="AF8" s="88"/>
      <c r="AG8" s="15"/>
      <c r="AH8" s="16"/>
      <c r="AI8" s="17">
        <f t="shared" ref="AI8:AI36" si="5">AH8-AG8</f>
        <v>0</v>
      </c>
      <c r="AJ8" s="66"/>
      <c r="AK8" s="86"/>
      <c r="AL8" s="88"/>
      <c r="AM8" s="15">
        <v>0.749999999999995</v>
      </c>
      <c r="AN8" s="16">
        <v>0.97916666666665797</v>
      </c>
      <c r="AO8" s="17">
        <f t="shared" ref="AO8:AO36" si="6">AN8-AM8</f>
        <v>0.22916666666666297</v>
      </c>
      <c r="AP8" s="66"/>
      <c r="AQ8" s="86"/>
      <c r="AR8" s="88"/>
      <c r="AS8" s="101"/>
      <c r="AU8" s="49">
        <v>0.45833333333333331</v>
      </c>
      <c r="AV8" s="50"/>
      <c r="AW8" s="51" t="s">
        <v>55</v>
      </c>
    </row>
    <row r="9" spans="1:49" ht="18.75" customHeight="1">
      <c r="A9" s="93" t="str">
        <f>Nom!B4</f>
        <v>MATHIEU</v>
      </c>
      <c r="B9" s="93" t="str">
        <f>Nom!C4</f>
        <v>Nom_2</v>
      </c>
      <c r="C9" s="12"/>
      <c r="D9" s="13"/>
      <c r="E9" s="14">
        <f t="shared" si="0"/>
        <v>0</v>
      </c>
      <c r="F9" s="66">
        <f>E9+E10</f>
        <v>0</v>
      </c>
      <c r="G9" s="86">
        <f>IF((C9&gt;0),D10-C9,D10-C10)</f>
        <v>0</v>
      </c>
      <c r="H9" s="88">
        <f>IF(AND(I9&gt;0,D10&gt;0),(I9-D10+IF(D10&gt;I9,1)),)</f>
        <v>0</v>
      </c>
      <c r="I9" s="12"/>
      <c r="J9" s="13"/>
      <c r="K9" s="14">
        <f t="shared" si="1"/>
        <v>0</v>
      </c>
      <c r="L9" s="66">
        <f>K9+K10</f>
        <v>0</v>
      </c>
      <c r="M9" s="86">
        <f>IF((I9&gt;0),J10-I9,J10-I10)</f>
        <v>0</v>
      </c>
      <c r="N9" s="88">
        <f>IF(AND(O9&gt;0,J10&gt;0),(O9-J10+IF(J10&gt;O9,1)),)</f>
        <v>0</v>
      </c>
      <c r="O9" s="12">
        <v>0.33333333333333298</v>
      </c>
      <c r="P9" s="13">
        <v>0.64583333333332904</v>
      </c>
      <c r="Q9" s="14">
        <f t="shared" si="2"/>
        <v>0.31249999999999606</v>
      </c>
      <c r="R9" s="66">
        <f>Q9+Q10</f>
        <v>0.31249999999999606</v>
      </c>
      <c r="S9" s="86">
        <f>IF((O9&gt;0),P10-O9,P10-O10)</f>
        <v>-0.33333333333333298</v>
      </c>
      <c r="T9" s="88">
        <f>IF(AND(U9&gt;0,P10&gt;0),(U9-P10+IF(P10&gt;U9,1)),)</f>
        <v>0</v>
      </c>
      <c r="U9" s="12">
        <v>0.47916666666666502</v>
      </c>
      <c r="V9" s="13">
        <v>0.64583333333332904</v>
      </c>
      <c r="W9" s="14">
        <f t="shared" si="3"/>
        <v>0.16666666666666402</v>
      </c>
      <c r="X9" s="66">
        <f>W9+W10</f>
        <v>0.37499999999999395</v>
      </c>
      <c r="Y9" s="86">
        <f>IF((U9&gt;0),V10-U9,V10-U10)</f>
        <v>0.49999999999999295</v>
      </c>
      <c r="Z9" s="88">
        <f>IF(AND(AA9&gt;0,V10&gt;0),(AA9-V10+IF(V10&gt;AA9,1)),)</f>
        <v>0.47916666666667407</v>
      </c>
      <c r="AA9" s="12">
        <v>0.45833333333333198</v>
      </c>
      <c r="AB9" s="13">
        <v>0.64583333333332904</v>
      </c>
      <c r="AC9" s="14">
        <f t="shared" si="4"/>
        <v>0.18749999999999706</v>
      </c>
      <c r="AD9" s="66">
        <f>AC9+AC10</f>
        <v>0.37499999999999406</v>
      </c>
      <c r="AE9" s="86">
        <f>IF((AA9&gt;0),AB10-AA9,AB10-AA10)</f>
        <v>0.52083333333332593</v>
      </c>
      <c r="AF9" s="88">
        <f>IF(AND(AG9&gt;0,AB10&gt;0),(AG9-AB10+IF(AB10&gt;AG9,1)),)</f>
        <v>0.50000000000000711</v>
      </c>
      <c r="AG9" s="12">
        <v>0.47916666666666502</v>
      </c>
      <c r="AH9" s="13">
        <v>0.64583333333332904</v>
      </c>
      <c r="AI9" s="14">
        <f t="shared" si="5"/>
        <v>0.16666666666666402</v>
      </c>
      <c r="AJ9" s="66">
        <f>AI9+AI10</f>
        <v>0.39583333333332699</v>
      </c>
      <c r="AK9" s="86">
        <f>IF((AG9&gt;0),AH10-AG9,AH10-AG10)</f>
        <v>0.49999999999999295</v>
      </c>
      <c r="AL9" s="88">
        <f>IF(AND(AM9&gt;0,AH10&gt;0),(AM9-AH10+IF(AH10&gt;AM9,1)),)</f>
        <v>0</v>
      </c>
      <c r="AM9" s="12"/>
      <c r="AN9" s="13"/>
      <c r="AO9" s="14">
        <f t="shared" si="6"/>
        <v>0</v>
      </c>
      <c r="AP9" s="66">
        <f>AO9+AO10</f>
        <v>0</v>
      </c>
      <c r="AQ9" s="86">
        <f>IF((AM9&gt;0),AN10-AM9,AN10-AM10)</f>
        <v>0</v>
      </c>
      <c r="AR9" s="88">
        <f>IF(AND(AS9&gt;0,AN10&gt;0),(AS9-AN10+IF(AN10&gt;AS9,1)),)</f>
        <v>0</v>
      </c>
      <c r="AS9" s="100">
        <f>E9+E10+K9+K10+Q9+Q10+W9+W10+AC9+AC10+AI9+AI10+AO9+AO10</f>
        <v>1.4583333333333111</v>
      </c>
      <c r="AU9" s="52">
        <v>0.54166666666666663</v>
      </c>
      <c r="AV9" s="53"/>
      <c r="AW9" s="51" t="s">
        <v>56</v>
      </c>
    </row>
    <row r="10" spans="1:49" ht="18.75" customHeight="1" thickBot="1">
      <c r="A10" s="94"/>
      <c r="B10" s="94"/>
      <c r="C10" s="15"/>
      <c r="D10" s="16"/>
      <c r="E10" s="17">
        <f t="shared" si="0"/>
        <v>0</v>
      </c>
      <c r="F10" s="66"/>
      <c r="G10" s="86"/>
      <c r="H10" s="88"/>
      <c r="I10" s="15"/>
      <c r="J10" s="16"/>
      <c r="K10" s="17">
        <f t="shared" si="1"/>
        <v>0</v>
      </c>
      <c r="L10" s="66"/>
      <c r="M10" s="86"/>
      <c r="N10" s="88"/>
      <c r="O10" s="15"/>
      <c r="P10" s="16"/>
      <c r="Q10" s="17">
        <f t="shared" si="2"/>
        <v>0</v>
      </c>
      <c r="R10" s="66"/>
      <c r="S10" s="86"/>
      <c r="T10" s="88"/>
      <c r="U10" s="15">
        <v>0.77083333333332804</v>
      </c>
      <c r="V10" s="16">
        <v>0.97916666666665797</v>
      </c>
      <c r="W10" s="17">
        <f t="shared" si="3"/>
        <v>0.20833333333332993</v>
      </c>
      <c r="X10" s="66"/>
      <c r="Y10" s="86"/>
      <c r="Z10" s="88"/>
      <c r="AA10" s="15">
        <v>0.79166666666666097</v>
      </c>
      <c r="AB10" s="16">
        <v>0.97916666666665797</v>
      </c>
      <c r="AC10" s="17">
        <f t="shared" si="4"/>
        <v>0.187499999999997</v>
      </c>
      <c r="AD10" s="66"/>
      <c r="AE10" s="86"/>
      <c r="AF10" s="88"/>
      <c r="AG10" s="15">
        <v>0.749999999999995</v>
      </c>
      <c r="AH10" s="16">
        <v>0.97916666666665797</v>
      </c>
      <c r="AI10" s="17">
        <f t="shared" si="5"/>
        <v>0.22916666666666297</v>
      </c>
      <c r="AJ10" s="66"/>
      <c r="AK10" s="86"/>
      <c r="AL10" s="88"/>
      <c r="AM10" s="15"/>
      <c r="AN10" s="16"/>
      <c r="AO10" s="17">
        <f t="shared" si="6"/>
        <v>0</v>
      </c>
      <c r="AP10" s="66"/>
      <c r="AQ10" s="86"/>
      <c r="AR10" s="88"/>
      <c r="AS10" s="101"/>
      <c r="AU10" s="45">
        <v>0.41666666666666669</v>
      </c>
      <c r="AV10" s="43"/>
      <c r="AW10" s="44" t="s">
        <v>57</v>
      </c>
    </row>
    <row r="11" spans="1:49" ht="18.75" customHeight="1">
      <c r="A11" s="93" t="str">
        <f>Nom!B6</f>
        <v>JUNIOR</v>
      </c>
      <c r="B11" s="93" t="str">
        <f>Nom!C6</f>
        <v>Nom_3</v>
      </c>
      <c r="C11" s="12"/>
      <c r="D11" s="13"/>
      <c r="E11" s="14">
        <f t="shared" si="0"/>
        <v>0</v>
      </c>
      <c r="F11" s="66">
        <f>E11+E12</f>
        <v>0</v>
      </c>
      <c r="G11" s="86">
        <f>IF((C11&gt;0),D12-C11,D12-C12)</f>
        <v>0</v>
      </c>
      <c r="H11" s="88">
        <f>IF(AND(I11&gt;0,D12&gt;0),(I11-D12+IF(D12&gt;I11,1)),)</f>
        <v>0</v>
      </c>
      <c r="I11" s="12"/>
      <c r="J11" s="13"/>
      <c r="K11" s="14">
        <f t="shared" si="1"/>
        <v>0</v>
      </c>
      <c r="L11" s="66">
        <f>K11+K12</f>
        <v>0</v>
      </c>
      <c r="M11" s="86">
        <f>IF((I11&gt;0),J12-I11,J12-I12)</f>
        <v>0</v>
      </c>
      <c r="N11" s="88">
        <f>IF(AND(O11&gt;0,J12&gt;0),(O11-J12+IF(J12&gt;O11,1)),)</f>
        <v>0</v>
      </c>
      <c r="O11" s="12"/>
      <c r="P11" s="13"/>
      <c r="Q11" s="14">
        <f t="shared" si="2"/>
        <v>0</v>
      </c>
      <c r="R11" s="66">
        <f>Q11+Q12</f>
        <v>0.22916666666666297</v>
      </c>
      <c r="S11" s="86">
        <f>IF((O11&gt;0),P12-O11,P12-O12)</f>
        <v>0.22916666666666297</v>
      </c>
      <c r="T11" s="88">
        <f>IF(AND(U11&gt;0,P12&gt;0),(U11-P12+IF(P12&gt;U11,1)),)</f>
        <v>0</v>
      </c>
      <c r="U11" s="12"/>
      <c r="V11" s="13"/>
      <c r="W11" s="14">
        <f t="shared" si="3"/>
        <v>0</v>
      </c>
      <c r="X11" s="66">
        <f>W11+W12</f>
        <v>0.22916666666666297</v>
      </c>
      <c r="Y11" s="86">
        <f>IF((U11&gt;0),V12-U11,V12-U12)</f>
        <v>0.22916666666666297</v>
      </c>
      <c r="Z11" s="88">
        <f>IF(AND(AA11&gt;0,V12&gt;0),(AA11-V12+IF(V12&gt;AA11,1)),)</f>
        <v>0</v>
      </c>
      <c r="AA11" s="12"/>
      <c r="AB11" s="13"/>
      <c r="AC11" s="14">
        <f t="shared" si="4"/>
        <v>0</v>
      </c>
      <c r="AD11" s="66">
        <f>AC11+AC12</f>
        <v>0.22916666666666297</v>
      </c>
      <c r="AE11" s="86">
        <f>IF((AA11&gt;0),AB12-AA11,AB12-AA12)</f>
        <v>0.22916666666666297</v>
      </c>
      <c r="AF11" s="88">
        <f>IF(AND(AG11&gt;0,AB12&gt;0),(AG11-AB12+IF(AB12&gt;AG11,1)),)</f>
        <v>0</v>
      </c>
      <c r="AG11" s="12"/>
      <c r="AH11" s="13"/>
      <c r="AI11" s="14">
        <f t="shared" si="5"/>
        <v>0</v>
      </c>
      <c r="AJ11" s="66">
        <f>AI11+AI12</f>
        <v>0.22916666666666297</v>
      </c>
      <c r="AK11" s="86">
        <f>IF((AG11&gt;0),AH12-AG11,AH12-AG12)</f>
        <v>0.22916666666666297</v>
      </c>
      <c r="AL11" s="88">
        <f>IF(AND(AM11&gt;0,AH12&gt;0),(AM11-AH12+IF(AH12&gt;AM11,1)),)</f>
        <v>0.52083333333334003</v>
      </c>
      <c r="AM11" s="12">
        <v>0.499999999999998</v>
      </c>
      <c r="AN11" s="13">
        <v>0.64583333333332904</v>
      </c>
      <c r="AO11" s="14">
        <f t="shared" si="6"/>
        <v>0.14583333333333104</v>
      </c>
      <c r="AP11" s="66">
        <f>AO11+AO12</f>
        <v>0.33333333333332804</v>
      </c>
      <c r="AQ11" s="86">
        <f>IF((AM11&gt;0),AN12-AM11,AN12-AM12)</f>
        <v>0.47916666666665997</v>
      </c>
      <c r="AR11" s="88">
        <f>IF(AND(AS11&gt;0,AN12&gt;0),(AS11-AN12+IF(AN12&gt;AS11,1)),)</f>
        <v>0.27083333333332205</v>
      </c>
      <c r="AS11" s="100">
        <f>E11+E12+K11+K12+Q11+Q12+W11+W12+AC11+AC12+AI11+AI12+AO11+AO12</f>
        <v>1.24999999999998</v>
      </c>
    </row>
    <row r="12" spans="1:49" ht="18.75" customHeight="1" thickBot="1">
      <c r="A12" s="94"/>
      <c r="B12" s="94"/>
      <c r="C12" s="15"/>
      <c r="D12" s="16"/>
      <c r="E12" s="17">
        <f t="shared" si="0"/>
        <v>0</v>
      </c>
      <c r="F12" s="66"/>
      <c r="G12" s="86"/>
      <c r="H12" s="88"/>
      <c r="I12" s="15"/>
      <c r="J12" s="16"/>
      <c r="K12" s="17">
        <f t="shared" si="1"/>
        <v>0</v>
      </c>
      <c r="L12" s="66"/>
      <c r="M12" s="86"/>
      <c r="N12" s="88"/>
      <c r="O12" s="15">
        <v>0.749999999999995</v>
      </c>
      <c r="P12" s="16">
        <v>0.97916666666665797</v>
      </c>
      <c r="Q12" s="17">
        <f t="shared" si="2"/>
        <v>0.22916666666666297</v>
      </c>
      <c r="R12" s="66"/>
      <c r="S12" s="86"/>
      <c r="T12" s="88"/>
      <c r="U12" s="15">
        <v>0.749999999999995</v>
      </c>
      <c r="V12" s="16">
        <v>0.97916666666665797</v>
      </c>
      <c r="W12" s="17">
        <f t="shared" si="3"/>
        <v>0.22916666666666297</v>
      </c>
      <c r="X12" s="66"/>
      <c r="Y12" s="86"/>
      <c r="Z12" s="88"/>
      <c r="AA12" s="15">
        <v>0.749999999999995</v>
      </c>
      <c r="AB12" s="16">
        <v>0.97916666666665797</v>
      </c>
      <c r="AC12" s="17">
        <f t="shared" si="4"/>
        <v>0.22916666666666297</v>
      </c>
      <c r="AD12" s="66"/>
      <c r="AE12" s="86"/>
      <c r="AF12" s="88"/>
      <c r="AG12" s="15">
        <v>0.749999999999995</v>
      </c>
      <c r="AH12" s="16">
        <v>0.97916666666665797</v>
      </c>
      <c r="AI12" s="17">
        <f t="shared" si="5"/>
        <v>0.22916666666666297</v>
      </c>
      <c r="AJ12" s="66"/>
      <c r="AK12" s="86"/>
      <c r="AL12" s="88"/>
      <c r="AM12" s="15">
        <v>0.79166666666666097</v>
      </c>
      <c r="AN12" s="16">
        <v>0.97916666666665797</v>
      </c>
      <c r="AO12" s="17">
        <f t="shared" si="6"/>
        <v>0.187499999999997</v>
      </c>
      <c r="AP12" s="66"/>
      <c r="AQ12" s="86"/>
      <c r="AR12" s="88"/>
      <c r="AS12" s="101"/>
    </row>
    <row r="13" spans="1:49" ht="18.75" customHeight="1">
      <c r="A13" s="93" t="str">
        <f>Nom!B8</f>
        <v>REMY</v>
      </c>
      <c r="B13" s="93" t="str">
        <f>Nom!C8</f>
        <v>Nom_4</v>
      </c>
      <c r="C13" s="12"/>
      <c r="D13" s="13"/>
      <c r="E13" s="14">
        <f t="shared" si="0"/>
        <v>0</v>
      </c>
      <c r="F13" s="66">
        <f>E13+E14</f>
        <v>0</v>
      </c>
      <c r="G13" s="86">
        <f>IF((C13&gt;0),D14-C13,D14-C14)</f>
        <v>0</v>
      </c>
      <c r="H13" s="88">
        <f>IF(AND(I13&gt;0,D14&gt;0),(I13-D14+IF(D14&gt;I13,1)),)</f>
        <v>0</v>
      </c>
      <c r="I13" s="12"/>
      <c r="J13" s="13"/>
      <c r="K13" s="14">
        <f t="shared" si="1"/>
        <v>0</v>
      </c>
      <c r="L13" s="66">
        <f>K13+K14</f>
        <v>0</v>
      </c>
      <c r="M13" s="86">
        <f>IF((I13&gt;0),J14-I13,J14-I14)</f>
        <v>0</v>
      </c>
      <c r="N13" s="88">
        <f>IF(AND(O13&gt;0,J14&gt;0),(O13-J14+IF(J14&gt;O13,1)),)</f>
        <v>0</v>
      </c>
      <c r="O13" s="12"/>
      <c r="P13" s="13"/>
      <c r="Q13" s="14">
        <f t="shared" si="2"/>
        <v>0</v>
      </c>
      <c r="R13" s="66">
        <f>Q13+Q14</f>
        <v>0</v>
      </c>
      <c r="S13" s="86">
        <f>IF((O13&gt;0),P14-O13,P14-O14)</f>
        <v>0</v>
      </c>
      <c r="T13" s="88">
        <f>IF(AND(U13&gt;0,P14&gt;0),(U13-P14+IF(P14&gt;U13,1)),)</f>
        <v>0</v>
      </c>
      <c r="U13" s="12"/>
      <c r="V13" s="13"/>
      <c r="W13" s="14">
        <f t="shared" si="3"/>
        <v>0</v>
      </c>
      <c r="X13" s="66">
        <f>W13+W14</f>
        <v>0</v>
      </c>
      <c r="Y13" s="86">
        <f>IF((U13&gt;0),V14-U13,V14-U14)</f>
        <v>0</v>
      </c>
      <c r="Z13" s="88">
        <f>IF(AND(AA13&gt;0,V14&gt;0),(AA13-V14+IF(V14&gt;AA13,1)),)</f>
        <v>0</v>
      </c>
      <c r="AA13" s="12"/>
      <c r="AB13" s="13"/>
      <c r="AC13" s="14">
        <f t="shared" si="4"/>
        <v>0</v>
      </c>
      <c r="AD13" s="66">
        <f>AC13+AC14</f>
        <v>0</v>
      </c>
      <c r="AE13" s="86">
        <f>IF((AA13&gt;0),AB14-AA13,AB14-AA14)</f>
        <v>0</v>
      </c>
      <c r="AF13" s="88">
        <f>IF(AND(AG13&gt;0,AB14&gt;0),(AG13-AB14+IF(AB14&gt;AG13,1)),)</f>
        <v>0</v>
      </c>
      <c r="AG13" s="12"/>
      <c r="AH13" s="13"/>
      <c r="AI13" s="14">
        <f t="shared" si="5"/>
        <v>0</v>
      </c>
      <c r="AJ13" s="66">
        <f>AI13+AI14</f>
        <v>0</v>
      </c>
      <c r="AK13" s="86">
        <f>IF((AG13&gt;0),AH14-AG13,AH14-AG14)</f>
        <v>0</v>
      </c>
      <c r="AL13" s="88">
        <f>IF(AND(AM13&gt;0,AH14&gt;0),(AM13-AH14+IF(AH14&gt;AM13,1)),)</f>
        <v>0</v>
      </c>
      <c r="AM13" s="12"/>
      <c r="AN13" s="13"/>
      <c r="AO13" s="14">
        <f t="shared" si="6"/>
        <v>0</v>
      </c>
      <c r="AP13" s="66">
        <f>AO13+AO14</f>
        <v>0</v>
      </c>
      <c r="AQ13" s="86">
        <f>IF((AM13&gt;0),AN14-AM13,AN14-AM14)</f>
        <v>0</v>
      </c>
      <c r="AR13" s="88">
        <f>IF(AND(AS13&gt;0,AN14&gt;0),(AS13-AN14+IF(AN14&gt;AS13,1)),)</f>
        <v>0</v>
      </c>
      <c r="AS13" s="100">
        <f>E13+E14+K13+K14+Q13+Q14+W13+W14+AC13+AC14+AI13+AI14+AO13+AO14</f>
        <v>0</v>
      </c>
    </row>
    <row r="14" spans="1:49" ht="18.75" customHeight="1" thickBot="1">
      <c r="A14" s="94"/>
      <c r="B14" s="94"/>
      <c r="C14" s="15"/>
      <c r="D14" s="16"/>
      <c r="E14" s="17">
        <f t="shared" si="0"/>
        <v>0</v>
      </c>
      <c r="F14" s="66"/>
      <c r="G14" s="86"/>
      <c r="H14" s="88"/>
      <c r="I14" s="15"/>
      <c r="J14" s="16"/>
      <c r="K14" s="17">
        <f t="shared" si="1"/>
        <v>0</v>
      </c>
      <c r="L14" s="66"/>
      <c r="M14" s="86"/>
      <c r="N14" s="88"/>
      <c r="O14" s="15"/>
      <c r="P14" s="16"/>
      <c r="Q14" s="17">
        <f t="shared" si="2"/>
        <v>0</v>
      </c>
      <c r="R14" s="66"/>
      <c r="S14" s="86"/>
      <c r="T14" s="88"/>
      <c r="U14" s="15"/>
      <c r="V14" s="16"/>
      <c r="W14" s="17">
        <f t="shared" si="3"/>
        <v>0</v>
      </c>
      <c r="X14" s="66"/>
      <c r="Y14" s="86"/>
      <c r="Z14" s="88"/>
      <c r="AA14" s="15"/>
      <c r="AB14" s="16"/>
      <c r="AC14" s="17">
        <f t="shared" si="4"/>
        <v>0</v>
      </c>
      <c r="AD14" s="66"/>
      <c r="AE14" s="86"/>
      <c r="AF14" s="88"/>
      <c r="AG14" s="15"/>
      <c r="AH14" s="16"/>
      <c r="AI14" s="17">
        <f t="shared" si="5"/>
        <v>0</v>
      </c>
      <c r="AJ14" s="66"/>
      <c r="AK14" s="86"/>
      <c r="AL14" s="88"/>
      <c r="AM14" s="15"/>
      <c r="AN14" s="16"/>
      <c r="AO14" s="17">
        <f t="shared" si="6"/>
        <v>0</v>
      </c>
      <c r="AP14" s="66"/>
      <c r="AQ14" s="86"/>
      <c r="AR14" s="88"/>
      <c r="AS14" s="101"/>
    </row>
    <row r="15" spans="1:49" ht="18.75" customHeight="1">
      <c r="A15" s="93" t="str">
        <f>Nom!B10</f>
        <v>AUDREY</v>
      </c>
      <c r="B15" s="93" t="str">
        <f>Nom!C10</f>
        <v>Nom_5</v>
      </c>
      <c r="C15" s="12"/>
      <c r="D15" s="13"/>
      <c r="E15" s="14">
        <f t="shared" si="0"/>
        <v>0</v>
      </c>
      <c r="F15" s="66">
        <f>E15+E16</f>
        <v>0</v>
      </c>
      <c r="G15" s="86">
        <f>IF((C15&gt;0),D16-C15,D16-C16)</f>
        <v>0</v>
      </c>
      <c r="H15" s="88">
        <f>IF(AND(I15&gt;0,D16&gt;0),(I15-D16+IF(D16&gt;I15,1)),)</f>
        <v>0</v>
      </c>
      <c r="I15" s="12"/>
      <c r="J15" s="13"/>
      <c r="K15" s="14">
        <f t="shared" si="1"/>
        <v>0</v>
      </c>
      <c r="L15" s="66">
        <f>K15+K16</f>
        <v>0.22916666666666297</v>
      </c>
      <c r="M15" s="86">
        <f>IF((I15&gt;0),J16-I15,J16-I16)</f>
        <v>0.22916666666666297</v>
      </c>
      <c r="N15" s="88">
        <f>IF(AND(O15&gt;0,J16&gt;0),(O15-J16+IF(J16&gt;O15,1)),)</f>
        <v>0</v>
      </c>
      <c r="O15" s="12"/>
      <c r="P15" s="13"/>
      <c r="Q15" s="14">
        <f t="shared" si="2"/>
        <v>0</v>
      </c>
      <c r="R15" s="66">
        <f>Q15+Q16</f>
        <v>0</v>
      </c>
      <c r="S15" s="86">
        <f>IF((O15&gt;0),P16-O15,P16-O16)</f>
        <v>0</v>
      </c>
      <c r="T15" s="88">
        <f>IF(AND(U15&gt;0,P16&gt;0),(U15-P16+IF(P16&gt;U15,1)),)</f>
        <v>0</v>
      </c>
      <c r="U15" s="12">
        <v>0.33333333333333298</v>
      </c>
      <c r="V15" s="13">
        <v>0.64583333333332904</v>
      </c>
      <c r="W15" s="14">
        <f t="shared" si="3"/>
        <v>0.31249999999999606</v>
      </c>
      <c r="X15" s="66">
        <f>W15+W16</f>
        <v>0.31249999999999606</v>
      </c>
      <c r="Y15" s="86">
        <f>IF((U15&gt;0),V16-U15,V16-U16)</f>
        <v>-0.33333333333333298</v>
      </c>
      <c r="Z15" s="88">
        <f>IF(AND(AA15&gt;0,V16&gt;0),(AA15-V16+IF(V16&gt;AA15,1)),)</f>
        <v>0</v>
      </c>
      <c r="AA15" s="12"/>
      <c r="AB15" s="13"/>
      <c r="AC15" s="14">
        <f t="shared" si="4"/>
        <v>0</v>
      </c>
      <c r="AD15" s="66">
        <f>AC15+AC16</f>
        <v>0.16666666666666397</v>
      </c>
      <c r="AE15" s="86">
        <f>IF((AA15&gt;0),AB16-AA15,AB16-AA16)</f>
        <v>0.16666666666666397</v>
      </c>
      <c r="AF15" s="88">
        <f>IF(AND(AG15&gt;0,AB16&gt;0),(AG15-AB16+IF(AB16&gt;AG15,1)),)</f>
        <v>0.54166666666667296</v>
      </c>
      <c r="AG15" s="12">
        <v>0.47916666666666502</v>
      </c>
      <c r="AH15" s="13">
        <v>0.64583333333332904</v>
      </c>
      <c r="AI15" s="14">
        <f t="shared" si="5"/>
        <v>0.16666666666666402</v>
      </c>
      <c r="AJ15" s="66">
        <f>AI15+AI16</f>
        <v>0.33333333333332799</v>
      </c>
      <c r="AK15" s="86">
        <f>IF((AG15&gt;0),AH16-AG15,AH16-AG16)</f>
        <v>0.45833333333332699</v>
      </c>
      <c r="AL15" s="88">
        <f>IF(AND(AM15&gt;0,AH16&gt;0),(AM15-AH16+IF(AH16&gt;AM15,1)),)</f>
        <v>0.52083333333333992</v>
      </c>
      <c r="AM15" s="12">
        <v>0.45833333333333198</v>
      </c>
      <c r="AN15" s="13">
        <v>0.64583333333332904</v>
      </c>
      <c r="AO15" s="14">
        <f t="shared" si="6"/>
        <v>0.18749999999999706</v>
      </c>
      <c r="AP15" s="66">
        <f>AO15+AO16</f>
        <v>0.41666666666666002</v>
      </c>
      <c r="AQ15" s="86">
        <f>IF((AM15&gt;0),AN16-AM15,AN16-AM16)</f>
        <v>0.52083333333332593</v>
      </c>
      <c r="AR15" s="88">
        <f>IF(AND(AS15&gt;0,AN16&gt;0),(AS15-AN16+IF(AN16&gt;AS15,1)),)</f>
        <v>0.47916666666665308</v>
      </c>
      <c r="AS15" s="95">
        <f>E15+E16+K15+K16+Q15+Q16+W15+W16+AC15+AC16+AI15+AI16+AO15+AO16</f>
        <v>1.4583333333333111</v>
      </c>
    </row>
    <row r="16" spans="1:49" ht="18.75" customHeight="1" thickBot="1">
      <c r="A16" s="94"/>
      <c r="B16" s="94"/>
      <c r="C16" s="15"/>
      <c r="D16" s="16"/>
      <c r="E16" s="17">
        <f t="shared" si="0"/>
        <v>0</v>
      </c>
      <c r="F16" s="66"/>
      <c r="G16" s="86"/>
      <c r="H16" s="88"/>
      <c r="I16" s="15">
        <v>0.749999999999995</v>
      </c>
      <c r="J16" s="16">
        <v>0.97916666666665797</v>
      </c>
      <c r="K16" s="17">
        <f t="shared" si="1"/>
        <v>0.22916666666666297</v>
      </c>
      <c r="L16" s="66"/>
      <c r="M16" s="86"/>
      <c r="N16" s="88"/>
      <c r="O16" s="15"/>
      <c r="P16" s="16"/>
      <c r="Q16" s="17">
        <f t="shared" si="2"/>
        <v>0</v>
      </c>
      <c r="R16" s="66"/>
      <c r="S16" s="86"/>
      <c r="T16" s="88"/>
      <c r="U16" s="15"/>
      <c r="V16" s="16"/>
      <c r="W16" s="17">
        <f t="shared" si="3"/>
        <v>0</v>
      </c>
      <c r="X16" s="66"/>
      <c r="Y16" s="86"/>
      <c r="Z16" s="88"/>
      <c r="AA16" s="15">
        <v>0.77083333333332804</v>
      </c>
      <c r="AB16" s="16">
        <v>0.93749999999999201</v>
      </c>
      <c r="AC16" s="17">
        <f t="shared" si="4"/>
        <v>0.16666666666666397</v>
      </c>
      <c r="AD16" s="66"/>
      <c r="AE16" s="86"/>
      <c r="AF16" s="88"/>
      <c r="AG16" s="15">
        <v>0.77083333333332804</v>
      </c>
      <c r="AH16" s="16">
        <v>0.93749999999999201</v>
      </c>
      <c r="AI16" s="17">
        <f t="shared" si="5"/>
        <v>0.16666666666666397</v>
      </c>
      <c r="AJ16" s="66"/>
      <c r="AK16" s="86"/>
      <c r="AL16" s="88"/>
      <c r="AM16" s="15">
        <v>0.749999999999995</v>
      </c>
      <c r="AN16" s="16">
        <v>0.97916666666665797</v>
      </c>
      <c r="AO16" s="17">
        <f t="shared" si="6"/>
        <v>0.22916666666666297</v>
      </c>
      <c r="AP16" s="66"/>
      <c r="AQ16" s="86"/>
      <c r="AR16" s="88"/>
      <c r="AS16" s="96"/>
    </row>
    <row r="17" spans="1:45" ht="18.75" customHeight="1">
      <c r="A17" s="93" t="str">
        <f>Nom!B12</f>
        <v>GILDAS</v>
      </c>
      <c r="B17" s="93" t="str">
        <f>Nom!C12</f>
        <v>Nom_6</v>
      </c>
      <c r="C17" s="12"/>
      <c r="D17" s="13"/>
      <c r="E17" s="14">
        <f t="shared" si="0"/>
        <v>0</v>
      </c>
      <c r="F17" s="66">
        <f>E17+E18</f>
        <v>0</v>
      </c>
      <c r="G17" s="86">
        <f>IF((C17&gt;0),D18-C17,D18-C18)</f>
        <v>0</v>
      </c>
      <c r="H17" s="88">
        <f>IF(AND(I17&gt;0,D18&gt;0),(I17-D18+IF(D18&gt;I17,1)),)</f>
        <v>0</v>
      </c>
      <c r="I17" s="12"/>
      <c r="J17" s="13"/>
      <c r="K17" s="14">
        <f t="shared" si="1"/>
        <v>0</v>
      </c>
      <c r="L17" s="66">
        <f>K17+K18</f>
        <v>0.20833333333332993</v>
      </c>
      <c r="M17" s="86">
        <f>IF((I17&gt;0),J18-I17,J18-I18)</f>
        <v>0.20833333333332993</v>
      </c>
      <c r="N17" s="88">
        <f>IF(AND(O17&gt;0,J18&gt;0),(O17-J18+IF(J18&gt;O17,1)),)</f>
        <v>0</v>
      </c>
      <c r="O17" s="12"/>
      <c r="P17" s="13"/>
      <c r="Q17" s="14">
        <f t="shared" si="2"/>
        <v>0</v>
      </c>
      <c r="R17" s="66">
        <f>Q17+Q18</f>
        <v>0</v>
      </c>
      <c r="S17" s="86">
        <f>IF((O17&gt;0),P18-O17,P18-O18)</f>
        <v>0</v>
      </c>
      <c r="T17" s="88">
        <f>IF(AND(U17&gt;0,P18&gt;0),(U17-P18+IF(P18&gt;U17,1)),)</f>
        <v>0</v>
      </c>
      <c r="U17" s="12"/>
      <c r="V17" s="13"/>
      <c r="W17" s="14">
        <f t="shared" si="3"/>
        <v>0</v>
      </c>
      <c r="X17" s="66">
        <f>W17+W18</f>
        <v>0</v>
      </c>
      <c r="Y17" s="86">
        <f>IF((U17&gt;0),V18-U17,V18-U18)</f>
        <v>0</v>
      </c>
      <c r="Z17" s="88">
        <f>IF(AND(AA17&gt;0,V18&gt;0),(AA17-V18+IF(V18&gt;AA17,1)),)</f>
        <v>0</v>
      </c>
      <c r="AA17" s="12">
        <v>0.33333333333333298</v>
      </c>
      <c r="AB17" s="13">
        <v>0.64583333333332904</v>
      </c>
      <c r="AC17" s="14">
        <f t="shared" si="4"/>
        <v>0.31249999999999606</v>
      </c>
      <c r="AD17" s="66">
        <f>AC17+AC18</f>
        <v>0.31249999999999606</v>
      </c>
      <c r="AE17" s="86">
        <f>IF((AA17&gt;0),AB18-AA17,AB18-AA18)</f>
        <v>-0.33333333333333298</v>
      </c>
      <c r="AF17" s="88">
        <f>IF(AND(AG17&gt;0,AB18&gt;0),(AG17-AB18+IF(AB18&gt;AG17,1)),)</f>
        <v>0</v>
      </c>
      <c r="AG17" s="12">
        <v>0.437499999999999</v>
      </c>
      <c r="AH17" s="13">
        <v>0.64583333333332904</v>
      </c>
      <c r="AI17" s="14">
        <f t="shared" si="5"/>
        <v>0.20833333333333004</v>
      </c>
      <c r="AJ17" s="66">
        <f>AI17+AI18</f>
        <v>0.41666666666665997</v>
      </c>
      <c r="AK17" s="86">
        <f>IF((AG17&gt;0),AH18-AG17,AH18-AG18)</f>
        <v>0.54166666666665897</v>
      </c>
      <c r="AL17" s="88">
        <f>IF(AND(AM17&gt;0,AH18&gt;0),(AM17-AH18+IF(AH18&gt;AM17,1)),)</f>
        <v>0.27083333333334203</v>
      </c>
      <c r="AM17" s="12">
        <v>0.25</v>
      </c>
      <c r="AN17" s="13">
        <v>0.41666666666666602</v>
      </c>
      <c r="AO17" s="14">
        <f t="shared" si="6"/>
        <v>0.16666666666666602</v>
      </c>
      <c r="AP17" s="66">
        <f>AO17+AO18</f>
        <v>0.16666666666666602</v>
      </c>
      <c r="AQ17" s="86">
        <f>IF((AM17&gt;0),AN18-AM17,AN18-AM18)</f>
        <v>-0.25</v>
      </c>
      <c r="AR17" s="88">
        <f>IF(AND(AS17&gt;0,AN18&gt;0),(AS17-AN18+IF(AN18&gt;AS17,1)),)</f>
        <v>0</v>
      </c>
      <c r="AS17" s="95">
        <f>E17+E18+K17+K18+Q17+Q18+W17+W18+AC17+AC18+AI17+AI18+AO17+AO18</f>
        <v>1.1041666666666519</v>
      </c>
    </row>
    <row r="18" spans="1:45" ht="18.75" customHeight="1" thickBot="1">
      <c r="A18" s="94"/>
      <c r="B18" s="94"/>
      <c r="C18" s="15"/>
      <c r="D18" s="16"/>
      <c r="E18" s="17">
        <f t="shared" si="0"/>
        <v>0</v>
      </c>
      <c r="F18" s="66"/>
      <c r="G18" s="86"/>
      <c r="H18" s="88"/>
      <c r="I18" s="15">
        <v>0.77083333333332804</v>
      </c>
      <c r="J18" s="16">
        <v>0.97916666666665797</v>
      </c>
      <c r="K18" s="17">
        <f t="shared" si="1"/>
        <v>0.20833333333332993</v>
      </c>
      <c r="L18" s="66"/>
      <c r="M18" s="86"/>
      <c r="N18" s="88"/>
      <c r="O18" s="15"/>
      <c r="P18" s="16"/>
      <c r="Q18" s="17">
        <f t="shared" si="2"/>
        <v>0</v>
      </c>
      <c r="R18" s="66"/>
      <c r="S18" s="86"/>
      <c r="T18" s="88"/>
      <c r="U18" s="15"/>
      <c r="V18" s="16"/>
      <c r="W18" s="17">
        <f t="shared" si="3"/>
        <v>0</v>
      </c>
      <c r="X18" s="66"/>
      <c r="Y18" s="86"/>
      <c r="Z18" s="88"/>
      <c r="AA18" s="15"/>
      <c r="AB18" s="16"/>
      <c r="AC18" s="17">
        <f t="shared" si="4"/>
        <v>0</v>
      </c>
      <c r="AD18" s="66"/>
      <c r="AE18" s="86"/>
      <c r="AF18" s="88"/>
      <c r="AG18" s="15">
        <v>0.77083333333332804</v>
      </c>
      <c r="AH18" s="16">
        <v>0.97916666666665797</v>
      </c>
      <c r="AI18" s="17">
        <f t="shared" si="5"/>
        <v>0.20833333333332993</v>
      </c>
      <c r="AJ18" s="66"/>
      <c r="AK18" s="86"/>
      <c r="AL18" s="88"/>
      <c r="AM18" s="15"/>
      <c r="AN18" s="16"/>
      <c r="AO18" s="17">
        <f t="shared" si="6"/>
        <v>0</v>
      </c>
      <c r="AP18" s="66"/>
      <c r="AQ18" s="86"/>
      <c r="AR18" s="88"/>
      <c r="AS18" s="96"/>
    </row>
    <row r="19" spans="1:45" ht="18.75" customHeight="1">
      <c r="A19" s="93" t="str">
        <f>Nom!B14</f>
        <v>ROXANNE</v>
      </c>
      <c r="B19" s="93" t="str">
        <f>Nom!C14</f>
        <v>Nom_7</v>
      </c>
      <c r="C19" s="12"/>
      <c r="D19" s="13"/>
      <c r="E19" s="14">
        <f t="shared" si="0"/>
        <v>0</v>
      </c>
      <c r="F19" s="66">
        <f>E19+E20</f>
        <v>0</v>
      </c>
      <c r="G19" s="86">
        <f>IF((C19&gt;0),D20-C19,D20-C20)</f>
        <v>0</v>
      </c>
      <c r="H19" s="88">
        <f>IF(AND(I19&gt;0,D20&gt;0),(I19-D20+IF(D20&gt;I19,1)),)</f>
        <v>0</v>
      </c>
      <c r="I19" s="12"/>
      <c r="J19" s="13"/>
      <c r="K19" s="14">
        <f t="shared" si="1"/>
        <v>0</v>
      </c>
      <c r="L19" s="66">
        <f>K19+K20</f>
        <v>0</v>
      </c>
      <c r="M19" s="86">
        <f>IF((I19&gt;0),J20-I19,J20-I20)</f>
        <v>0</v>
      </c>
      <c r="N19" s="88">
        <f>IF(AND(O19&gt;0,J20&gt;0),(O19-J20+IF(J20&gt;O19,1)),)</f>
        <v>0</v>
      </c>
      <c r="O19" s="12"/>
      <c r="P19" s="13"/>
      <c r="Q19" s="14">
        <f t="shared" si="2"/>
        <v>0</v>
      </c>
      <c r="R19" s="66">
        <f>Q19+Q20</f>
        <v>0</v>
      </c>
      <c r="S19" s="86">
        <f>IF((O19&gt;0),P20-O19,P20-O20)</f>
        <v>0</v>
      </c>
      <c r="T19" s="88">
        <f>IF(AND(U19&gt;0,P20&gt;0),(U19-P20+IF(P20&gt;U19,1)),)</f>
        <v>0</v>
      </c>
      <c r="U19" s="12"/>
      <c r="V19" s="13"/>
      <c r="W19" s="14">
        <f t="shared" si="3"/>
        <v>0</v>
      </c>
      <c r="X19" s="66">
        <f>W19+W20</f>
        <v>0</v>
      </c>
      <c r="Y19" s="86">
        <f>IF((U19&gt;0),V20-U19,V20-U20)</f>
        <v>0</v>
      </c>
      <c r="Z19" s="88">
        <f>IF(AND(AA19&gt;0,V20&gt;0),(AA19-V20+IF(V20&gt;AA19,1)),)</f>
        <v>0</v>
      </c>
      <c r="AA19" s="12"/>
      <c r="AB19" s="13"/>
      <c r="AC19" s="14">
        <f t="shared" si="4"/>
        <v>0</v>
      </c>
      <c r="AD19" s="66">
        <f>AC19+AC20</f>
        <v>0</v>
      </c>
      <c r="AE19" s="86">
        <f>IF((AA19&gt;0),AB20-AA19,AB20-AA20)</f>
        <v>0</v>
      </c>
      <c r="AF19" s="88">
        <f>IF(AND(AG19&gt;0,AB20&gt;0),(AG19-AB20+IF(AB20&gt;AG19,1)),)</f>
        <v>0</v>
      </c>
      <c r="AG19" s="12"/>
      <c r="AH19" s="13"/>
      <c r="AI19" s="14">
        <f t="shared" si="5"/>
        <v>0</v>
      </c>
      <c r="AJ19" s="66">
        <f>AI19+AI20</f>
        <v>0</v>
      </c>
      <c r="AK19" s="86">
        <f>IF((AG19&gt;0),AH20-AG19,AH20-AG20)</f>
        <v>0</v>
      </c>
      <c r="AL19" s="88">
        <f>IF(AND(AM19&gt;0,AH20&gt;0),(AM19-AH20+IF(AH20&gt;AM19,1)),)</f>
        <v>0</v>
      </c>
      <c r="AM19" s="12"/>
      <c r="AN19" s="13"/>
      <c r="AO19" s="14">
        <f t="shared" si="6"/>
        <v>0</v>
      </c>
      <c r="AP19" s="66">
        <f>AO19+AO20</f>
        <v>0</v>
      </c>
      <c r="AQ19" s="86">
        <f>IF((AM19&gt;0),AN20-AM19,AN20-AM20)</f>
        <v>0</v>
      </c>
      <c r="AR19" s="88">
        <f>IF(AND(AS19&gt;0,AN20&gt;0),(AS19-AN20+IF(AN20&gt;AS19,1)),)</f>
        <v>0</v>
      </c>
      <c r="AS19" s="95">
        <f>E19+E20+K19+K20+Q19+Q20+W19+W20+AC19+AC20+AI19+AI20+AO19+AO20</f>
        <v>0</v>
      </c>
    </row>
    <row r="20" spans="1:45" ht="18.75" customHeight="1" thickBot="1">
      <c r="A20" s="94"/>
      <c r="B20" s="94"/>
      <c r="C20" s="15"/>
      <c r="D20" s="16"/>
      <c r="E20" s="17">
        <f t="shared" si="0"/>
        <v>0</v>
      </c>
      <c r="F20" s="66"/>
      <c r="G20" s="86"/>
      <c r="H20" s="88"/>
      <c r="I20" s="15"/>
      <c r="J20" s="16"/>
      <c r="K20" s="17">
        <f t="shared" si="1"/>
        <v>0</v>
      </c>
      <c r="L20" s="66"/>
      <c r="M20" s="86"/>
      <c r="N20" s="88"/>
      <c r="O20" s="15"/>
      <c r="P20" s="16"/>
      <c r="Q20" s="17">
        <f t="shared" si="2"/>
        <v>0</v>
      </c>
      <c r="R20" s="66"/>
      <c r="S20" s="86"/>
      <c r="T20" s="88"/>
      <c r="U20" s="15"/>
      <c r="V20" s="16"/>
      <c r="W20" s="17">
        <f t="shared" si="3"/>
        <v>0</v>
      </c>
      <c r="X20" s="66"/>
      <c r="Y20" s="86"/>
      <c r="Z20" s="88"/>
      <c r="AA20" s="15"/>
      <c r="AB20" s="16"/>
      <c r="AC20" s="17">
        <f t="shared" si="4"/>
        <v>0</v>
      </c>
      <c r="AD20" s="66"/>
      <c r="AE20" s="86"/>
      <c r="AF20" s="88"/>
      <c r="AG20" s="15"/>
      <c r="AH20" s="16"/>
      <c r="AI20" s="17">
        <f t="shared" si="5"/>
        <v>0</v>
      </c>
      <c r="AJ20" s="66"/>
      <c r="AK20" s="86"/>
      <c r="AL20" s="88"/>
      <c r="AM20" s="15"/>
      <c r="AN20" s="16"/>
      <c r="AO20" s="17">
        <f t="shared" si="6"/>
        <v>0</v>
      </c>
      <c r="AP20" s="66"/>
      <c r="AQ20" s="86"/>
      <c r="AR20" s="88"/>
      <c r="AS20" s="96"/>
    </row>
    <row r="21" spans="1:45" ht="18.75" customHeight="1">
      <c r="A21" s="93">
        <f>Nom!B16</f>
        <v>0</v>
      </c>
      <c r="B21" s="93">
        <f>Nom!C16</f>
        <v>0</v>
      </c>
      <c r="C21" s="12"/>
      <c r="D21" s="13"/>
      <c r="E21" s="14">
        <f t="shared" si="0"/>
        <v>0</v>
      </c>
      <c r="F21" s="66">
        <f>E21+E22</f>
        <v>0</v>
      </c>
      <c r="G21" s="86">
        <f>IF((C21&gt;0),D22-C21,D22-C22)</f>
        <v>0</v>
      </c>
      <c r="H21" s="88">
        <f>IF(AND(I21&gt;0,D22&gt;0),(I21-D22+IF(D22&gt;I21,1)),)</f>
        <v>0</v>
      </c>
      <c r="I21" s="12"/>
      <c r="J21" s="13"/>
      <c r="K21" s="14">
        <f t="shared" si="1"/>
        <v>0</v>
      </c>
      <c r="L21" s="66">
        <f>K21+K22</f>
        <v>0</v>
      </c>
      <c r="M21" s="86">
        <f>IF((I21&gt;0),J22-I21,J22-I22)</f>
        <v>0</v>
      </c>
      <c r="N21" s="88">
        <f>IF(AND(O21&gt;0,J22&gt;0),(O21-J22+IF(J22&gt;O21,1)),)</f>
        <v>0</v>
      </c>
      <c r="O21" s="12">
        <v>0.45833333333333198</v>
      </c>
      <c r="P21" s="13">
        <v>0.64583333333332904</v>
      </c>
      <c r="Q21" s="14">
        <f t="shared" si="2"/>
        <v>0.18749999999999706</v>
      </c>
      <c r="R21" s="66">
        <f>Q21+Q22</f>
        <v>0.18749999999999706</v>
      </c>
      <c r="S21" s="86">
        <f>IF((O21&gt;0),P22-O21,P22-O22)</f>
        <v>-0.45833333333333198</v>
      </c>
      <c r="T21" s="88">
        <f>IF(AND(U21&gt;0,P22&gt;0),(U21-P22+IF(P22&gt;U21,1)),)</f>
        <v>0</v>
      </c>
      <c r="U21" s="12"/>
      <c r="V21" s="13"/>
      <c r="W21" s="14">
        <f t="shared" si="3"/>
        <v>0</v>
      </c>
      <c r="X21" s="66">
        <f>W21+W22</f>
        <v>0</v>
      </c>
      <c r="Y21" s="86">
        <f>IF((U21&gt;0),V22-U21,V22-U22)</f>
        <v>0</v>
      </c>
      <c r="Z21" s="88">
        <f>IF(AND(AA21&gt;0,V22&gt;0),(AA21-V22+IF(V22&gt;AA21,1)),)</f>
        <v>0</v>
      </c>
      <c r="AA21" s="12">
        <v>0.33333333333333298</v>
      </c>
      <c r="AB21" s="13">
        <v>0.64583333333332904</v>
      </c>
      <c r="AC21" s="14">
        <f t="shared" si="4"/>
        <v>0.31249999999999606</v>
      </c>
      <c r="AD21" s="66">
        <f>AC21+AC22</f>
        <v>0.31249999999999606</v>
      </c>
      <c r="AE21" s="86">
        <f>IF((AA21&gt;0),AB22-AA21,AB22-AA22)</f>
        <v>-0.33333333333333298</v>
      </c>
      <c r="AF21" s="88">
        <f>IF(AND(AG21&gt;0,AB22&gt;0),(AG21-AB22+IF(AB22&gt;AG21,1)),)</f>
        <v>0</v>
      </c>
      <c r="AG21" s="12">
        <v>0.375</v>
      </c>
      <c r="AH21" s="13">
        <v>0.624999999999996</v>
      </c>
      <c r="AI21" s="14">
        <f t="shared" si="5"/>
        <v>0.249999999999996</v>
      </c>
      <c r="AJ21" s="66">
        <f>AI21+AI22</f>
        <v>0.41666666666665997</v>
      </c>
      <c r="AK21" s="86">
        <f>IF((AG21&gt;0),AH22-AG21,AH22-AG22)</f>
        <v>0.54166666666665897</v>
      </c>
      <c r="AL21" s="88">
        <f>IF(AND(AM21&gt;0,AH22&gt;0),(AM21-AH22+IF(AH22&gt;AM21,1)),)</f>
        <v>0</v>
      </c>
      <c r="AM21" s="12"/>
      <c r="AN21" s="13"/>
      <c r="AO21" s="14">
        <f t="shared" si="6"/>
        <v>0</v>
      </c>
      <c r="AP21" s="66">
        <f>AO21+AO22</f>
        <v>0</v>
      </c>
      <c r="AQ21" s="86">
        <f>IF((AM21&gt;0),AN22-AM21,AN22-AM22)</f>
        <v>0</v>
      </c>
      <c r="AR21" s="88">
        <f>IF(AND(AS21&gt;0,AN22&gt;0),(AS21-AN22+IF(AN22&gt;AS21,1)),)</f>
        <v>0</v>
      </c>
      <c r="AS21" s="95">
        <f>E21+E22+K21+K22+Q21+Q22+W21+W22+AC21+AC22+AI21+AI22+AO21+AO22</f>
        <v>0.91666666666665308</v>
      </c>
    </row>
    <row r="22" spans="1:45" ht="18.75" customHeight="1" thickBot="1">
      <c r="A22" s="94"/>
      <c r="B22" s="94"/>
      <c r="C22" s="15"/>
      <c r="D22" s="16"/>
      <c r="E22" s="17">
        <f t="shared" si="0"/>
        <v>0</v>
      </c>
      <c r="F22" s="66"/>
      <c r="G22" s="86"/>
      <c r="H22" s="88"/>
      <c r="I22" s="15"/>
      <c r="J22" s="16"/>
      <c r="K22" s="17">
        <f t="shared" si="1"/>
        <v>0</v>
      </c>
      <c r="L22" s="66"/>
      <c r="M22" s="86"/>
      <c r="N22" s="88"/>
      <c r="O22" s="15"/>
      <c r="P22" s="16"/>
      <c r="Q22" s="17">
        <f t="shared" si="2"/>
        <v>0</v>
      </c>
      <c r="R22" s="66"/>
      <c r="S22" s="86"/>
      <c r="T22" s="88"/>
      <c r="U22" s="15"/>
      <c r="V22" s="16"/>
      <c r="W22" s="17">
        <f t="shared" si="3"/>
        <v>0</v>
      </c>
      <c r="X22" s="66"/>
      <c r="Y22" s="86"/>
      <c r="Z22" s="88"/>
      <c r="AA22" s="15"/>
      <c r="AB22" s="16"/>
      <c r="AC22" s="17">
        <f t="shared" si="4"/>
        <v>0</v>
      </c>
      <c r="AD22" s="66"/>
      <c r="AE22" s="86"/>
      <c r="AF22" s="88"/>
      <c r="AG22" s="15">
        <v>0.749999999999995</v>
      </c>
      <c r="AH22" s="16">
        <v>0.91666666666665897</v>
      </c>
      <c r="AI22" s="17">
        <f t="shared" si="5"/>
        <v>0.16666666666666397</v>
      </c>
      <c r="AJ22" s="66"/>
      <c r="AK22" s="86"/>
      <c r="AL22" s="88"/>
      <c r="AM22" s="15"/>
      <c r="AN22" s="16"/>
      <c r="AO22" s="17">
        <f t="shared" si="6"/>
        <v>0</v>
      </c>
      <c r="AP22" s="66"/>
      <c r="AQ22" s="86"/>
      <c r="AR22" s="88"/>
      <c r="AS22" s="96"/>
    </row>
    <row r="23" spans="1:45" ht="18.75" customHeight="1">
      <c r="A23" s="93">
        <f>Nom!B18</f>
        <v>0</v>
      </c>
      <c r="B23" s="93">
        <f>Nom!C18</f>
        <v>0</v>
      </c>
      <c r="C23" s="12"/>
      <c r="D23" s="13"/>
      <c r="E23" s="14">
        <f t="shared" si="0"/>
        <v>0</v>
      </c>
      <c r="F23" s="66">
        <f>E23+E24</f>
        <v>0</v>
      </c>
      <c r="G23" s="86">
        <f>IF((C23&gt;0),D24-C23,D24-C24)</f>
        <v>0</v>
      </c>
      <c r="H23" s="88">
        <f>IF(AND(I23&gt;0,D24&gt;0),(I23-D24+IF(D24&gt;I23,1)),)</f>
        <v>0</v>
      </c>
      <c r="I23" s="12">
        <v>0.499999999999998</v>
      </c>
      <c r="J23" s="13">
        <v>0.624999999999996</v>
      </c>
      <c r="K23" s="14">
        <f t="shared" si="1"/>
        <v>0.124999999999998</v>
      </c>
      <c r="L23" s="66">
        <f>K23+K24</f>
        <v>0.124999999999998</v>
      </c>
      <c r="M23" s="86">
        <f>IF((I23&gt;0),J24-I23,J24-I24)</f>
        <v>-0.499999999999998</v>
      </c>
      <c r="N23" s="88">
        <f>IF(AND(O23&gt;0,J24&gt;0),(O23-J24+IF(J24&gt;O23,1)),)</f>
        <v>0</v>
      </c>
      <c r="O23" s="12"/>
      <c r="P23" s="13"/>
      <c r="Q23" s="14">
        <f t="shared" si="2"/>
        <v>0</v>
      </c>
      <c r="R23" s="66">
        <f>Q23+Q24</f>
        <v>0</v>
      </c>
      <c r="S23" s="86">
        <f>IF((O23&gt;0),P24-O23,P24-O24)</f>
        <v>0</v>
      </c>
      <c r="T23" s="88">
        <f>IF(AND(U23&gt;0,P24&gt;0),(U23-P24+IF(P24&gt;U23,1)),)</f>
        <v>0</v>
      </c>
      <c r="U23" s="12"/>
      <c r="V23" s="13"/>
      <c r="W23" s="14">
        <f t="shared" si="3"/>
        <v>0</v>
      </c>
      <c r="X23" s="66">
        <f>W23+W24</f>
        <v>0.12500000000001898</v>
      </c>
      <c r="Y23" s="86">
        <f>IF((U23&gt;0),V24-U23,V24-U24)</f>
        <v>0.12500000000001898</v>
      </c>
      <c r="Z23" s="88">
        <f>IF(AND(AA23&gt;0,V24&gt;0),(AA23-V24+IF(V24&gt;AA23,1)),)</f>
        <v>0</v>
      </c>
      <c r="AA23" s="12"/>
      <c r="AB23" s="13"/>
      <c r="AC23" s="14">
        <f t="shared" si="4"/>
        <v>0</v>
      </c>
      <c r="AD23" s="66">
        <f>AC23+AC24</f>
        <v>0</v>
      </c>
      <c r="AE23" s="86">
        <f>IF((AA23&gt;0),AB24-AA23,AB24-AA24)</f>
        <v>0</v>
      </c>
      <c r="AF23" s="88">
        <f>IF(AND(AG23&gt;0,AB24&gt;0),(AG23-AB24+IF(AB24&gt;AG23,1)),)</f>
        <v>0</v>
      </c>
      <c r="AG23" s="12"/>
      <c r="AH23" s="13"/>
      <c r="AI23" s="14">
        <f t="shared" si="5"/>
        <v>0</v>
      </c>
      <c r="AJ23" s="66">
        <f>AI23+AI24</f>
        <v>0</v>
      </c>
      <c r="AK23" s="86">
        <f>IF((AG23&gt;0),AH24-AG23,AH24-AG24)</f>
        <v>0</v>
      </c>
      <c r="AL23" s="88">
        <f>IF(AND(AM23&gt;0,AH24&gt;0),(AM23-AH24+IF(AH24&gt;AM23,1)),)</f>
        <v>0</v>
      </c>
      <c r="AM23" s="12"/>
      <c r="AN23" s="13"/>
      <c r="AO23" s="14">
        <f t="shared" si="6"/>
        <v>0</v>
      </c>
      <c r="AP23" s="66">
        <f>AO23+AO24</f>
        <v>0</v>
      </c>
      <c r="AQ23" s="86">
        <f>IF((AM23&gt;0),AN24-AM23,AN24-AM24)</f>
        <v>0</v>
      </c>
      <c r="AR23" s="88">
        <f>IF(AND(AS23&gt;0,AN24&gt;0),(AS23-AN24+IF(AN24&gt;AS23,1)),)</f>
        <v>0</v>
      </c>
      <c r="AS23" s="95">
        <f>E23+E24+K23+K24+Q23+Q24+W23+W24+AC23+AC24+AI23+AI24+AO23+AO24</f>
        <v>0.25000000000001699</v>
      </c>
    </row>
    <row r="24" spans="1:45" ht="18.75" customHeight="1" thickBot="1">
      <c r="A24" s="94"/>
      <c r="B24" s="94"/>
      <c r="C24" s="15"/>
      <c r="D24" s="16"/>
      <c r="E24" s="17">
        <f t="shared" si="0"/>
        <v>0</v>
      </c>
      <c r="F24" s="66"/>
      <c r="G24" s="86"/>
      <c r="H24" s="88"/>
      <c r="I24" s="15"/>
      <c r="J24" s="16"/>
      <c r="K24" s="17">
        <f t="shared" si="1"/>
        <v>0</v>
      </c>
      <c r="L24" s="66"/>
      <c r="M24" s="86"/>
      <c r="N24" s="88"/>
      <c r="O24" s="15"/>
      <c r="P24" s="16"/>
      <c r="Q24" s="17">
        <f t="shared" si="2"/>
        <v>0</v>
      </c>
      <c r="R24" s="66"/>
      <c r="S24" s="86"/>
      <c r="T24" s="88"/>
      <c r="U24" s="15">
        <v>0.79166666666666097</v>
      </c>
      <c r="V24" s="16">
        <v>0.91666666666667995</v>
      </c>
      <c r="W24" s="17">
        <f t="shared" si="3"/>
        <v>0.12500000000001898</v>
      </c>
      <c r="X24" s="66"/>
      <c r="Y24" s="86"/>
      <c r="Z24" s="88"/>
      <c r="AA24" s="15"/>
      <c r="AB24" s="16"/>
      <c r="AC24" s="17">
        <f t="shared" si="4"/>
        <v>0</v>
      </c>
      <c r="AD24" s="66"/>
      <c r="AE24" s="86"/>
      <c r="AF24" s="88"/>
      <c r="AG24" s="15"/>
      <c r="AH24" s="16"/>
      <c r="AI24" s="17">
        <f t="shared" si="5"/>
        <v>0</v>
      </c>
      <c r="AJ24" s="66"/>
      <c r="AK24" s="86"/>
      <c r="AL24" s="88"/>
      <c r="AM24" s="15"/>
      <c r="AN24" s="16"/>
      <c r="AO24" s="17">
        <f t="shared" si="6"/>
        <v>0</v>
      </c>
      <c r="AP24" s="66"/>
      <c r="AQ24" s="86"/>
      <c r="AR24" s="88"/>
      <c r="AS24" s="96"/>
    </row>
    <row r="25" spans="1:45" ht="18.75" customHeight="1">
      <c r="A25" s="93">
        <f>Nom!B20</f>
        <v>0</v>
      </c>
      <c r="B25" s="93">
        <f>Nom!C20</f>
        <v>0</v>
      </c>
      <c r="C25" s="12"/>
      <c r="D25" s="13"/>
      <c r="E25" s="14">
        <f t="shared" si="0"/>
        <v>0</v>
      </c>
      <c r="F25" s="66">
        <f>E25+E26</f>
        <v>0</v>
      </c>
      <c r="G25" s="86">
        <f>IF((C25&gt;0),D26-C25,D26-C26)</f>
        <v>0</v>
      </c>
      <c r="H25" s="88">
        <f>IF(AND(I25&gt;0,D26&gt;0),(I25-D26+IF(D26&gt;I25,1)),)</f>
        <v>0</v>
      </c>
      <c r="I25" s="12">
        <v>0.499999999999998</v>
      </c>
      <c r="J25" s="13">
        <v>0.624999999999996</v>
      </c>
      <c r="K25" s="14">
        <f t="shared" si="1"/>
        <v>0.124999999999998</v>
      </c>
      <c r="L25" s="66">
        <f>K25+K26</f>
        <v>0.124999999999998</v>
      </c>
      <c r="M25" s="86">
        <f>IF((I25&gt;0),J26-I25,J26-I26)</f>
        <v>-0.499999999999998</v>
      </c>
      <c r="N25" s="88">
        <f>IF(AND(O25&gt;0,J26&gt;0),(O25-J26+IF(J26&gt;O25,1)),)</f>
        <v>0</v>
      </c>
      <c r="O25" s="12"/>
      <c r="P25" s="13"/>
      <c r="Q25" s="14">
        <f t="shared" si="2"/>
        <v>0</v>
      </c>
      <c r="R25" s="66">
        <f>Q25+Q26</f>
        <v>0</v>
      </c>
      <c r="S25" s="86">
        <f>IF((O25&gt;0),P26-O25,P26-O26)</f>
        <v>0</v>
      </c>
      <c r="T25" s="88">
        <f>IF(AND(U25&gt;0,P26&gt;0),(U25-P26+IF(P26&gt;U25,1)),)</f>
        <v>0</v>
      </c>
      <c r="U25" s="12"/>
      <c r="V25" s="13"/>
      <c r="W25" s="14">
        <f t="shared" si="3"/>
        <v>0</v>
      </c>
      <c r="X25" s="66">
        <f>W25+W26</f>
        <v>0</v>
      </c>
      <c r="Y25" s="86">
        <f>IF((U25&gt;0),V26-U25,V26-U26)</f>
        <v>0</v>
      </c>
      <c r="Z25" s="88">
        <f>IF(AND(AA25&gt;0,V26&gt;0),(AA25-V26+IF(V26&gt;AA25,1)),)</f>
        <v>0</v>
      </c>
      <c r="AA25" s="12"/>
      <c r="AB25" s="13"/>
      <c r="AC25" s="14">
        <f t="shared" si="4"/>
        <v>0</v>
      </c>
      <c r="AD25" s="66">
        <f>AC25+AC26</f>
        <v>0</v>
      </c>
      <c r="AE25" s="86">
        <f>IF((AA25&gt;0),AB26-AA25,AB26-AA26)</f>
        <v>0</v>
      </c>
      <c r="AF25" s="88">
        <f>IF(AND(AG25&gt;0,AB26&gt;0),(AG25-AB26+IF(AB26&gt;AG25,1)),)</f>
        <v>0</v>
      </c>
      <c r="AG25" s="12"/>
      <c r="AH25" s="13"/>
      <c r="AI25" s="14">
        <f t="shared" si="5"/>
        <v>0</v>
      </c>
      <c r="AJ25" s="66">
        <f>AI25+AI26</f>
        <v>0</v>
      </c>
      <c r="AK25" s="86">
        <f>IF((AG25&gt;0),AH26-AG25,AH26-AG26)</f>
        <v>0</v>
      </c>
      <c r="AL25" s="88">
        <f>IF(AND(AM25&gt;0,AH26&gt;0),(AM25-AH26+IF(AH26&gt;AM25,1)),)</f>
        <v>0</v>
      </c>
      <c r="AM25" s="12"/>
      <c r="AN25" s="13"/>
      <c r="AO25" s="14">
        <f t="shared" si="6"/>
        <v>0</v>
      </c>
      <c r="AP25" s="66">
        <f>AO25+AO26</f>
        <v>0</v>
      </c>
      <c r="AQ25" s="86">
        <f>IF((AM25&gt;0),AN26-AM25,AN26-AM26)</f>
        <v>0</v>
      </c>
      <c r="AR25" s="88">
        <f>IF(AND(AS25&gt;0,AN26&gt;0),(AS25-AN26+IF(AN26&gt;AS25,1)),)</f>
        <v>0</v>
      </c>
      <c r="AS25" s="95">
        <f>E25+E26+K25+K26+Q25+Q26+W25+W26+AC25+AC26+AI25+AI26+AO25+AO26</f>
        <v>0.124999999999998</v>
      </c>
    </row>
    <row r="26" spans="1:45" ht="18.75" customHeight="1" thickBot="1">
      <c r="A26" s="94"/>
      <c r="B26" s="94"/>
      <c r="C26" s="15"/>
      <c r="D26" s="16"/>
      <c r="E26" s="17">
        <f t="shared" si="0"/>
        <v>0</v>
      </c>
      <c r="F26" s="66"/>
      <c r="G26" s="86"/>
      <c r="H26" s="88"/>
      <c r="I26" s="15"/>
      <c r="J26" s="16"/>
      <c r="K26" s="17">
        <f t="shared" si="1"/>
        <v>0</v>
      </c>
      <c r="L26" s="66"/>
      <c r="M26" s="86"/>
      <c r="N26" s="88"/>
      <c r="O26" s="15"/>
      <c r="P26" s="16"/>
      <c r="Q26" s="17">
        <f t="shared" si="2"/>
        <v>0</v>
      </c>
      <c r="R26" s="66"/>
      <c r="S26" s="86"/>
      <c r="T26" s="88"/>
      <c r="U26" s="15"/>
      <c r="V26" s="16"/>
      <c r="W26" s="17">
        <f t="shared" si="3"/>
        <v>0</v>
      </c>
      <c r="X26" s="66"/>
      <c r="Y26" s="86"/>
      <c r="Z26" s="88"/>
      <c r="AA26" s="15"/>
      <c r="AB26" s="16"/>
      <c r="AC26" s="17">
        <f t="shared" si="4"/>
        <v>0</v>
      </c>
      <c r="AD26" s="66"/>
      <c r="AE26" s="86"/>
      <c r="AF26" s="88"/>
      <c r="AG26" s="15"/>
      <c r="AH26" s="16"/>
      <c r="AI26" s="17">
        <f t="shared" si="5"/>
        <v>0</v>
      </c>
      <c r="AJ26" s="66"/>
      <c r="AK26" s="86"/>
      <c r="AL26" s="88"/>
      <c r="AM26" s="15"/>
      <c r="AN26" s="16"/>
      <c r="AO26" s="17">
        <f t="shared" si="6"/>
        <v>0</v>
      </c>
      <c r="AP26" s="66"/>
      <c r="AQ26" s="86"/>
      <c r="AR26" s="88"/>
      <c r="AS26" s="96"/>
    </row>
    <row r="27" spans="1:45" ht="18.75" customHeight="1">
      <c r="A27" s="93">
        <f>Nom!B22</f>
        <v>0</v>
      </c>
      <c r="B27" s="93">
        <f>Nom!C22</f>
        <v>0</v>
      </c>
      <c r="C27" s="12"/>
      <c r="D27" s="13"/>
      <c r="E27" s="14">
        <f t="shared" si="0"/>
        <v>0</v>
      </c>
      <c r="F27" s="66">
        <f>E27+E28</f>
        <v>0</v>
      </c>
      <c r="G27" s="86">
        <f>IF((C27&gt;0),D28-C27,D28-C28)</f>
        <v>0</v>
      </c>
      <c r="H27" s="88">
        <f>IF(AND(I27&gt;0,D28&gt;0),(I27-D28+IF(D28&gt;I27,1)),)</f>
        <v>0</v>
      </c>
      <c r="I27" s="12"/>
      <c r="J27" s="13"/>
      <c r="K27" s="14">
        <f t="shared" si="1"/>
        <v>0</v>
      </c>
      <c r="L27" s="66">
        <f>K27+K28</f>
        <v>0</v>
      </c>
      <c r="M27" s="86">
        <f>IF((I27&gt;0),J28-I27,J28-I28)</f>
        <v>0</v>
      </c>
      <c r="N27" s="88">
        <f>IF(AND(O27&gt;0,J28&gt;0),(O27-J28+IF(J28&gt;O27,1)),)</f>
        <v>0</v>
      </c>
      <c r="O27" s="12"/>
      <c r="P27" s="13"/>
      <c r="Q27" s="14">
        <f t="shared" si="2"/>
        <v>0</v>
      </c>
      <c r="R27" s="66">
        <f>Q27+Q28</f>
        <v>0</v>
      </c>
      <c r="S27" s="86">
        <f>IF((O27&gt;0),P28-O27,P28-O28)</f>
        <v>0</v>
      </c>
      <c r="T27" s="88">
        <f>IF(AND(U27&gt;0,P28&gt;0),(U27-P28+IF(P28&gt;U27,1)),)</f>
        <v>0</v>
      </c>
      <c r="U27" s="12"/>
      <c r="V27" s="13"/>
      <c r="W27" s="14">
        <f t="shared" si="3"/>
        <v>0</v>
      </c>
      <c r="X27" s="66">
        <f>W27+W28</f>
        <v>0</v>
      </c>
      <c r="Y27" s="86">
        <f>IF((U27&gt;0),V28-U27,V28-U28)</f>
        <v>0</v>
      </c>
      <c r="Z27" s="88">
        <f>IF(AND(AA27&gt;0,V28&gt;0),(AA27-V28+IF(V28&gt;AA27,1)),)</f>
        <v>0</v>
      </c>
      <c r="AA27" s="12"/>
      <c r="AB27" s="13"/>
      <c r="AC27" s="14">
        <f t="shared" si="4"/>
        <v>0</v>
      </c>
      <c r="AD27" s="66">
        <f>AC27+AC28</f>
        <v>0</v>
      </c>
      <c r="AE27" s="86">
        <f>IF((AA27&gt;0),AB28-AA27,AB28-AA28)</f>
        <v>0</v>
      </c>
      <c r="AF27" s="88">
        <f>IF(AND(AG27&gt;0,AB28&gt;0),(AG27-AB28+IF(AB28&gt;AG27,1)),)</f>
        <v>0</v>
      </c>
      <c r="AG27" s="12"/>
      <c r="AH27" s="13"/>
      <c r="AI27" s="14">
        <f t="shared" si="5"/>
        <v>0</v>
      </c>
      <c r="AJ27" s="66">
        <f>AI27+AI28</f>
        <v>0</v>
      </c>
      <c r="AK27" s="86">
        <f>IF((AG27&gt;0),AH28-AG27,AH28-AG28)</f>
        <v>0</v>
      </c>
      <c r="AL27" s="88">
        <f>IF(AND(AM27&gt;0,AH28&gt;0),(AM27-AH28+IF(AH28&gt;AM27,1)),)</f>
        <v>0</v>
      </c>
      <c r="AM27" s="12"/>
      <c r="AN27" s="13"/>
      <c r="AO27" s="14">
        <f t="shared" si="6"/>
        <v>0</v>
      </c>
      <c r="AP27" s="66">
        <f>AO27+AO28</f>
        <v>0</v>
      </c>
      <c r="AQ27" s="86">
        <f>IF((AM27&gt;0),AN28-AM27,AN28-AM28)</f>
        <v>0</v>
      </c>
      <c r="AR27" s="88">
        <f>IF(AND(AS27&gt;0,AN28&gt;0),(AS27-AN28+IF(AN28&gt;AS27,1)),)</f>
        <v>0</v>
      </c>
      <c r="AS27" s="95">
        <f>E27+E28+K27+K28+Q27+Q28+W27+W28+AC27+AC28+AI27+AI28+AO27+AO28</f>
        <v>0</v>
      </c>
    </row>
    <row r="28" spans="1:45" ht="18.75" customHeight="1" thickBot="1">
      <c r="A28" s="94"/>
      <c r="B28" s="94"/>
      <c r="C28" s="15"/>
      <c r="D28" s="16"/>
      <c r="E28" s="17">
        <f t="shared" si="0"/>
        <v>0</v>
      </c>
      <c r="F28" s="66"/>
      <c r="G28" s="86"/>
      <c r="H28" s="88"/>
      <c r="I28" s="15"/>
      <c r="J28" s="16"/>
      <c r="K28" s="17">
        <f t="shared" si="1"/>
        <v>0</v>
      </c>
      <c r="L28" s="66"/>
      <c r="M28" s="86"/>
      <c r="N28" s="88"/>
      <c r="O28" s="15"/>
      <c r="P28" s="16"/>
      <c r="Q28" s="17">
        <f t="shared" si="2"/>
        <v>0</v>
      </c>
      <c r="R28" s="66"/>
      <c r="S28" s="86"/>
      <c r="T28" s="88"/>
      <c r="U28" s="15"/>
      <c r="V28" s="16"/>
      <c r="W28" s="17">
        <f t="shared" si="3"/>
        <v>0</v>
      </c>
      <c r="X28" s="66"/>
      <c r="Y28" s="86"/>
      <c r="Z28" s="88"/>
      <c r="AA28" s="15"/>
      <c r="AB28" s="16"/>
      <c r="AC28" s="17">
        <f t="shared" si="4"/>
        <v>0</v>
      </c>
      <c r="AD28" s="66"/>
      <c r="AE28" s="86"/>
      <c r="AF28" s="88"/>
      <c r="AG28" s="15"/>
      <c r="AH28" s="16"/>
      <c r="AI28" s="17">
        <f t="shared" si="5"/>
        <v>0</v>
      </c>
      <c r="AJ28" s="66"/>
      <c r="AK28" s="86"/>
      <c r="AL28" s="88"/>
      <c r="AM28" s="15"/>
      <c r="AN28" s="16"/>
      <c r="AO28" s="17">
        <f t="shared" si="6"/>
        <v>0</v>
      </c>
      <c r="AP28" s="66"/>
      <c r="AQ28" s="86"/>
      <c r="AR28" s="88"/>
      <c r="AS28" s="96"/>
    </row>
    <row r="29" spans="1:45" ht="18.75" customHeight="1">
      <c r="A29" s="93">
        <f>Nom!B24</f>
        <v>0</v>
      </c>
      <c r="B29" s="93">
        <f>Nom!C24</f>
        <v>0</v>
      </c>
      <c r="C29" s="12"/>
      <c r="D29" s="13"/>
      <c r="E29" s="14">
        <f t="shared" si="0"/>
        <v>0</v>
      </c>
      <c r="F29" s="66">
        <f>E29+E30</f>
        <v>0</v>
      </c>
      <c r="G29" s="86">
        <f>IF((C29&gt;0),D30-C29,D30-C30)</f>
        <v>0</v>
      </c>
      <c r="H29" s="88">
        <f>IF(AND(I29&gt;0,D30&gt;0),(I29-D30+IF(D30&gt;I29,1)),)</f>
        <v>0</v>
      </c>
      <c r="I29" s="12"/>
      <c r="J29" s="13"/>
      <c r="K29" s="14">
        <f t="shared" si="1"/>
        <v>0</v>
      </c>
      <c r="L29" s="66">
        <f>K29+K30</f>
        <v>0</v>
      </c>
      <c r="M29" s="86">
        <f>IF((I29&gt;0),J30-I29,J30-I30)</f>
        <v>0</v>
      </c>
      <c r="N29" s="88">
        <f>IF(AND(O29&gt;0,J30&gt;0),(O29-J30+IF(J30&gt;O29,1)),)</f>
        <v>0</v>
      </c>
      <c r="O29" s="12"/>
      <c r="P29" s="13"/>
      <c r="Q29" s="14">
        <f t="shared" si="2"/>
        <v>0</v>
      </c>
      <c r="R29" s="66">
        <f>Q29+Q30</f>
        <v>0</v>
      </c>
      <c r="S29" s="86">
        <f>IF((O29&gt;0),P30-O29,P30-O30)</f>
        <v>0</v>
      </c>
      <c r="T29" s="88">
        <f>IF(AND(U29&gt;0,P30&gt;0),(U29-P30+IF(P30&gt;U29,1)),)</f>
        <v>0</v>
      </c>
      <c r="U29" s="12"/>
      <c r="V29" s="13"/>
      <c r="W29" s="14">
        <f t="shared" si="3"/>
        <v>0</v>
      </c>
      <c r="X29" s="66">
        <f>W29+W30</f>
        <v>0</v>
      </c>
      <c r="Y29" s="86">
        <f>IF((U29&gt;0),V30-U29,V30-U30)</f>
        <v>0</v>
      </c>
      <c r="Z29" s="88">
        <f>IF(AND(AA29&gt;0,V30&gt;0),(AA29-V30+IF(V30&gt;AA29,1)),)</f>
        <v>0</v>
      </c>
      <c r="AA29" s="12"/>
      <c r="AB29" s="13"/>
      <c r="AC29" s="14">
        <f t="shared" si="4"/>
        <v>0</v>
      </c>
      <c r="AD29" s="66">
        <f>AC29+AC30</f>
        <v>0</v>
      </c>
      <c r="AE29" s="86">
        <f>IF((AA29&gt;0),AB30-AA29,AB30-AA30)</f>
        <v>0</v>
      </c>
      <c r="AF29" s="88">
        <f>IF(AND(AG29&gt;0,AB30&gt;0),(AG29-AB30+IF(AB30&gt;AG29,1)),)</f>
        <v>0</v>
      </c>
      <c r="AG29" s="12"/>
      <c r="AH29" s="13"/>
      <c r="AI29" s="14">
        <f t="shared" si="5"/>
        <v>0</v>
      </c>
      <c r="AJ29" s="66">
        <f>AI29+AI30</f>
        <v>0</v>
      </c>
      <c r="AK29" s="86">
        <f>IF((AG29&gt;0),AH30-AG29,AH30-AG30)</f>
        <v>0</v>
      </c>
      <c r="AL29" s="88">
        <f>IF(AND(AM29&gt;0,AH30&gt;0),(AM29-AH30+IF(AH30&gt;AM29,1)),)</f>
        <v>0</v>
      </c>
      <c r="AM29" s="12"/>
      <c r="AN29" s="13"/>
      <c r="AO29" s="14">
        <f t="shared" si="6"/>
        <v>0</v>
      </c>
      <c r="AP29" s="66">
        <f>AO29+AO30</f>
        <v>0</v>
      </c>
      <c r="AQ29" s="86">
        <f>IF((AM29&gt;0),AN30-AM29,AN30-AM30)</f>
        <v>0</v>
      </c>
      <c r="AR29" s="88">
        <f>IF(AND(AS29&gt;0,AN30&gt;0),(AS29-AN30+IF(AN30&gt;AS29,1)),)</f>
        <v>0</v>
      </c>
      <c r="AS29" s="95">
        <f>E29+E30+K29+K30+Q29+Q30+W29+W30+AC29+AC30+AI29+AI30+AO29+AO30</f>
        <v>0</v>
      </c>
    </row>
    <row r="30" spans="1:45" ht="18.75" customHeight="1" thickBot="1">
      <c r="A30" s="94"/>
      <c r="B30" s="94"/>
      <c r="C30" s="15"/>
      <c r="D30" s="16"/>
      <c r="E30" s="17">
        <f t="shared" si="0"/>
        <v>0</v>
      </c>
      <c r="F30" s="66"/>
      <c r="G30" s="86"/>
      <c r="H30" s="88"/>
      <c r="I30" s="15"/>
      <c r="J30" s="16"/>
      <c r="K30" s="17">
        <f t="shared" si="1"/>
        <v>0</v>
      </c>
      <c r="L30" s="66"/>
      <c r="M30" s="86"/>
      <c r="N30" s="88"/>
      <c r="O30" s="15"/>
      <c r="P30" s="16"/>
      <c r="Q30" s="17">
        <f t="shared" si="2"/>
        <v>0</v>
      </c>
      <c r="R30" s="66"/>
      <c r="S30" s="86"/>
      <c r="T30" s="88"/>
      <c r="U30" s="15"/>
      <c r="V30" s="16"/>
      <c r="W30" s="17">
        <f t="shared" si="3"/>
        <v>0</v>
      </c>
      <c r="X30" s="66"/>
      <c r="Y30" s="86"/>
      <c r="Z30" s="88"/>
      <c r="AA30" s="15"/>
      <c r="AB30" s="16"/>
      <c r="AC30" s="17">
        <f t="shared" si="4"/>
        <v>0</v>
      </c>
      <c r="AD30" s="66"/>
      <c r="AE30" s="86"/>
      <c r="AF30" s="88"/>
      <c r="AG30" s="15"/>
      <c r="AH30" s="16"/>
      <c r="AI30" s="17">
        <f t="shared" si="5"/>
        <v>0</v>
      </c>
      <c r="AJ30" s="66"/>
      <c r="AK30" s="86"/>
      <c r="AL30" s="88"/>
      <c r="AM30" s="15"/>
      <c r="AN30" s="16"/>
      <c r="AO30" s="17">
        <f t="shared" si="6"/>
        <v>0</v>
      </c>
      <c r="AP30" s="66"/>
      <c r="AQ30" s="86"/>
      <c r="AR30" s="88"/>
      <c r="AS30" s="96"/>
    </row>
    <row r="31" spans="1:45" ht="18.75" customHeight="1">
      <c r="A31" s="93">
        <f>Nom!B26</f>
        <v>0</v>
      </c>
      <c r="B31" s="93">
        <f>Nom!C26</f>
        <v>0</v>
      </c>
      <c r="C31" s="12"/>
      <c r="D31" s="13"/>
      <c r="E31" s="14">
        <f t="shared" si="0"/>
        <v>0</v>
      </c>
      <c r="F31" s="66">
        <f>E31+E32</f>
        <v>0</v>
      </c>
      <c r="G31" s="86">
        <f>IF((C31&gt;0),D32-C31,D32-C32)</f>
        <v>0</v>
      </c>
      <c r="H31" s="88">
        <f>IF(AND(I31&gt;0,D32&gt;0),(I31-D32+IF(D32&gt;I31,1)),)</f>
        <v>0</v>
      </c>
      <c r="I31" s="12"/>
      <c r="J31" s="13"/>
      <c r="K31" s="14">
        <f t="shared" si="1"/>
        <v>0</v>
      </c>
      <c r="L31" s="66">
        <f>K31+K32</f>
        <v>0</v>
      </c>
      <c r="M31" s="86">
        <f>IF((I31&gt;0),J32-I31,J32-I32)</f>
        <v>0</v>
      </c>
      <c r="N31" s="88">
        <f>IF(AND(O31&gt;0,J32&gt;0),(O31-J32+IF(J32&gt;O31,1)),)</f>
        <v>0</v>
      </c>
      <c r="O31" s="12"/>
      <c r="P31" s="13"/>
      <c r="Q31" s="14">
        <f t="shared" si="2"/>
        <v>0</v>
      </c>
      <c r="R31" s="66">
        <f>Q31+Q32</f>
        <v>0</v>
      </c>
      <c r="S31" s="86">
        <f>IF((O31&gt;0),P32-O31,P32-O32)</f>
        <v>0</v>
      </c>
      <c r="T31" s="88">
        <f>IF(AND(U31&gt;0,P32&gt;0),(U31-P32+IF(P32&gt;U31,1)),)</f>
        <v>0</v>
      </c>
      <c r="U31" s="12"/>
      <c r="V31" s="13"/>
      <c r="W31" s="14">
        <f t="shared" si="3"/>
        <v>0</v>
      </c>
      <c r="X31" s="66">
        <f>W31+W32</f>
        <v>0</v>
      </c>
      <c r="Y31" s="86">
        <f>IF((U31&gt;0),V32-U31,V32-U32)</f>
        <v>0</v>
      </c>
      <c r="Z31" s="88">
        <f>IF(AND(AA31&gt;0,V32&gt;0),(AA31-V32+IF(V32&gt;AA31,1)),)</f>
        <v>0</v>
      </c>
      <c r="AA31" s="12"/>
      <c r="AB31" s="13"/>
      <c r="AC31" s="14">
        <f t="shared" si="4"/>
        <v>0</v>
      </c>
      <c r="AD31" s="66">
        <f>AC31+AC32</f>
        <v>0</v>
      </c>
      <c r="AE31" s="86">
        <f>IF((AA31&gt;0),AB32-AA31,AB32-AA32)</f>
        <v>0</v>
      </c>
      <c r="AF31" s="88">
        <f>IF(AND(AG31&gt;0,AB32&gt;0),(AG31-AB32+IF(AB32&gt;AG31,1)),)</f>
        <v>0</v>
      </c>
      <c r="AG31" s="12"/>
      <c r="AH31" s="13"/>
      <c r="AI31" s="14">
        <f t="shared" si="5"/>
        <v>0</v>
      </c>
      <c r="AJ31" s="66">
        <f>AI31+AI32</f>
        <v>0</v>
      </c>
      <c r="AK31" s="86">
        <f>IF((AG31&gt;0),AH32-AG31,AH32-AG32)</f>
        <v>0</v>
      </c>
      <c r="AL31" s="88">
        <f>IF(AND(AM31&gt;0,AH32&gt;0),(AM31-AH32+IF(AH32&gt;AM31,1)),)</f>
        <v>0</v>
      </c>
      <c r="AM31" s="12"/>
      <c r="AN31" s="13"/>
      <c r="AO31" s="14">
        <f t="shared" si="6"/>
        <v>0</v>
      </c>
      <c r="AP31" s="66">
        <f>AO31+AO32</f>
        <v>0</v>
      </c>
      <c r="AQ31" s="86">
        <f>IF((AM31&gt;0),AN32-AM31,AN32-AM32)</f>
        <v>0</v>
      </c>
      <c r="AR31" s="88">
        <f>IF(AND(AS31&gt;0,AN32&gt;0),(AS31-AN32+IF(AN32&gt;AS31,1)),)</f>
        <v>0</v>
      </c>
      <c r="AS31" s="95">
        <f>E31+E32+K31+K32+Q31+Q32+W31+W32+AC31+AC32+AI31+AI32+AO31+AO32</f>
        <v>0</v>
      </c>
    </row>
    <row r="32" spans="1:45" ht="18.75" customHeight="1" thickBot="1">
      <c r="A32" s="94"/>
      <c r="B32" s="94"/>
      <c r="C32" s="15"/>
      <c r="D32" s="16"/>
      <c r="E32" s="17">
        <f t="shared" si="0"/>
        <v>0</v>
      </c>
      <c r="F32" s="66"/>
      <c r="G32" s="86"/>
      <c r="H32" s="88"/>
      <c r="I32" s="15"/>
      <c r="J32" s="16"/>
      <c r="K32" s="17">
        <f t="shared" si="1"/>
        <v>0</v>
      </c>
      <c r="L32" s="66"/>
      <c r="M32" s="86"/>
      <c r="N32" s="88"/>
      <c r="O32" s="15"/>
      <c r="P32" s="16"/>
      <c r="Q32" s="17">
        <f t="shared" si="2"/>
        <v>0</v>
      </c>
      <c r="R32" s="66"/>
      <c r="S32" s="86"/>
      <c r="T32" s="88"/>
      <c r="U32" s="15"/>
      <c r="V32" s="16"/>
      <c r="W32" s="17">
        <f t="shared" si="3"/>
        <v>0</v>
      </c>
      <c r="X32" s="66"/>
      <c r="Y32" s="86"/>
      <c r="Z32" s="88"/>
      <c r="AA32" s="15"/>
      <c r="AB32" s="16"/>
      <c r="AC32" s="17">
        <f t="shared" si="4"/>
        <v>0</v>
      </c>
      <c r="AD32" s="66"/>
      <c r="AE32" s="86"/>
      <c r="AF32" s="88"/>
      <c r="AG32" s="15"/>
      <c r="AH32" s="16"/>
      <c r="AI32" s="17">
        <f t="shared" si="5"/>
        <v>0</v>
      </c>
      <c r="AJ32" s="66"/>
      <c r="AK32" s="86"/>
      <c r="AL32" s="88"/>
      <c r="AM32" s="15"/>
      <c r="AN32" s="16"/>
      <c r="AO32" s="17">
        <f t="shared" si="6"/>
        <v>0</v>
      </c>
      <c r="AP32" s="66"/>
      <c r="AQ32" s="86"/>
      <c r="AR32" s="88"/>
      <c r="AS32" s="96"/>
    </row>
    <row r="33" spans="1:45" ht="18.75" customHeight="1">
      <c r="A33" s="93">
        <f>Nom!B28</f>
        <v>0</v>
      </c>
      <c r="B33" s="93">
        <f>Nom!C28</f>
        <v>0</v>
      </c>
      <c r="C33" s="12"/>
      <c r="D33" s="13"/>
      <c r="E33" s="14">
        <f t="shared" si="0"/>
        <v>0</v>
      </c>
      <c r="F33" s="66">
        <f>E33+E34</f>
        <v>0</v>
      </c>
      <c r="G33" s="86">
        <f>IF((C33&gt;0),D34-C33,D34-C34)</f>
        <v>0</v>
      </c>
      <c r="H33" s="88">
        <f>IF(AND(I33&gt;0,D34&gt;0),(I33-D34+IF(D34&gt;I33,1)),)</f>
        <v>0</v>
      </c>
      <c r="I33" s="12"/>
      <c r="J33" s="13"/>
      <c r="K33" s="14">
        <f t="shared" si="1"/>
        <v>0</v>
      </c>
      <c r="L33" s="66">
        <f>K33+K34</f>
        <v>0</v>
      </c>
      <c r="M33" s="86">
        <f>IF((I33&gt;0),J34-I33,J34-I34)</f>
        <v>0</v>
      </c>
      <c r="N33" s="88">
        <f>IF(AND(O33&gt;0,J34&gt;0),(O33-J34+IF(J34&gt;O33,1)),)</f>
        <v>0</v>
      </c>
      <c r="O33" s="12"/>
      <c r="P33" s="13"/>
      <c r="Q33" s="14">
        <f t="shared" si="2"/>
        <v>0</v>
      </c>
      <c r="R33" s="66">
        <f>Q33+Q34</f>
        <v>0</v>
      </c>
      <c r="S33" s="86">
        <f>IF((O33&gt;0),P34-O33,P34-O34)</f>
        <v>0</v>
      </c>
      <c r="T33" s="88">
        <f>IF(AND(U33&gt;0,P34&gt;0),(U33-P34+IF(P34&gt;U33,1)),)</f>
        <v>0</v>
      </c>
      <c r="U33" s="12"/>
      <c r="V33" s="13"/>
      <c r="W33" s="14">
        <f t="shared" si="3"/>
        <v>0</v>
      </c>
      <c r="X33" s="66">
        <f>W33+W34</f>
        <v>0</v>
      </c>
      <c r="Y33" s="86">
        <f>IF((U33&gt;0),V34-U33,V34-U34)</f>
        <v>0</v>
      </c>
      <c r="Z33" s="88">
        <f>IF(AND(AA33&gt;0,V34&gt;0),(AA33-V34+IF(V34&gt;AA33,1)),)</f>
        <v>0</v>
      </c>
      <c r="AA33" s="12"/>
      <c r="AB33" s="13"/>
      <c r="AC33" s="14">
        <f t="shared" si="4"/>
        <v>0</v>
      </c>
      <c r="AD33" s="66">
        <f>AC33+AC34</f>
        <v>0</v>
      </c>
      <c r="AE33" s="86">
        <f>IF((AA33&gt;0),AB34-AA33,AB34-AA34)</f>
        <v>0</v>
      </c>
      <c r="AF33" s="88">
        <f>IF(AND(AG33&gt;0,AB34&gt;0),(AG33-AB34+IF(AB34&gt;AG33,1)),)</f>
        <v>0</v>
      </c>
      <c r="AG33" s="12"/>
      <c r="AH33" s="13"/>
      <c r="AI33" s="14">
        <f t="shared" si="5"/>
        <v>0</v>
      </c>
      <c r="AJ33" s="66">
        <f>AI33+AI34</f>
        <v>0</v>
      </c>
      <c r="AK33" s="86">
        <f>IF((AG33&gt;0),AH34-AG33,AH34-AG34)</f>
        <v>0</v>
      </c>
      <c r="AL33" s="88">
        <f>IF(AND(AM33&gt;0,AH34&gt;0),(AM33-AH34+IF(AH34&gt;AM33,1)),)</f>
        <v>0</v>
      </c>
      <c r="AM33" s="12"/>
      <c r="AN33" s="13"/>
      <c r="AO33" s="14">
        <f t="shared" si="6"/>
        <v>0</v>
      </c>
      <c r="AP33" s="66">
        <f>AO33+AO34</f>
        <v>0</v>
      </c>
      <c r="AQ33" s="86">
        <f>IF((AM33&gt;0),AN34-AM33,AN34-AM34)</f>
        <v>0</v>
      </c>
      <c r="AR33" s="88">
        <f>IF(AND(AS33&gt;0,AN34&gt;0),(AS33-AN34+IF(AN34&gt;AS33,1)),)</f>
        <v>0</v>
      </c>
      <c r="AS33" s="95">
        <f>E33+E34+K33+K34+Q33+Q34+W33+W34+AC33+AC34+AI33+AI34+AO33+AO34</f>
        <v>0</v>
      </c>
    </row>
    <row r="34" spans="1:45" ht="18.75" customHeight="1" thickBot="1">
      <c r="A34" s="94"/>
      <c r="B34" s="94"/>
      <c r="C34" s="15"/>
      <c r="D34" s="16"/>
      <c r="E34" s="17">
        <f t="shared" si="0"/>
        <v>0</v>
      </c>
      <c r="F34" s="66"/>
      <c r="G34" s="86"/>
      <c r="H34" s="88"/>
      <c r="I34" s="15"/>
      <c r="J34" s="16"/>
      <c r="K34" s="17">
        <f t="shared" si="1"/>
        <v>0</v>
      </c>
      <c r="L34" s="66"/>
      <c r="M34" s="86"/>
      <c r="N34" s="88"/>
      <c r="O34" s="15"/>
      <c r="P34" s="16"/>
      <c r="Q34" s="17">
        <f t="shared" si="2"/>
        <v>0</v>
      </c>
      <c r="R34" s="66"/>
      <c r="S34" s="86"/>
      <c r="T34" s="88"/>
      <c r="U34" s="15"/>
      <c r="V34" s="16"/>
      <c r="W34" s="17">
        <f t="shared" si="3"/>
        <v>0</v>
      </c>
      <c r="X34" s="66"/>
      <c r="Y34" s="86"/>
      <c r="Z34" s="88"/>
      <c r="AA34" s="15"/>
      <c r="AB34" s="16"/>
      <c r="AC34" s="17">
        <f t="shared" si="4"/>
        <v>0</v>
      </c>
      <c r="AD34" s="66"/>
      <c r="AE34" s="86"/>
      <c r="AF34" s="88"/>
      <c r="AG34" s="15"/>
      <c r="AH34" s="16"/>
      <c r="AI34" s="17">
        <f t="shared" si="5"/>
        <v>0</v>
      </c>
      <c r="AJ34" s="66"/>
      <c r="AK34" s="86"/>
      <c r="AL34" s="88"/>
      <c r="AM34" s="15"/>
      <c r="AN34" s="16"/>
      <c r="AO34" s="17">
        <f t="shared" si="6"/>
        <v>0</v>
      </c>
      <c r="AP34" s="66"/>
      <c r="AQ34" s="86"/>
      <c r="AR34" s="88"/>
      <c r="AS34" s="96"/>
    </row>
    <row r="35" spans="1:45" ht="18.75" customHeight="1">
      <c r="A35" s="93">
        <f>Nom!B30</f>
        <v>0</v>
      </c>
      <c r="B35" s="93">
        <f>Nom!C30</f>
        <v>0</v>
      </c>
      <c r="C35" s="12"/>
      <c r="D35" s="13"/>
      <c r="E35" s="14">
        <f t="shared" si="0"/>
        <v>0</v>
      </c>
      <c r="F35" s="66">
        <f>E35+E36</f>
        <v>0</v>
      </c>
      <c r="G35" s="86">
        <f>IF((C35&gt;0),D36-C35,D36-C36)</f>
        <v>0</v>
      </c>
      <c r="H35" s="88">
        <f>IF(AND(I35&gt;0,D36&gt;0),(I35-D36+IF(D36&gt;I35,1)),)</f>
        <v>0</v>
      </c>
      <c r="I35" s="12"/>
      <c r="J35" s="13"/>
      <c r="K35" s="14">
        <f t="shared" si="1"/>
        <v>0</v>
      </c>
      <c r="L35" s="66">
        <f>K35+K36</f>
        <v>0</v>
      </c>
      <c r="M35" s="86">
        <f>IF((I35&gt;0),J36-I35,J36-I36)</f>
        <v>0</v>
      </c>
      <c r="N35" s="88">
        <f>IF(AND(O35&gt;0,J36&gt;0),(O35-J36+IF(J36&gt;O35,1)),)</f>
        <v>0</v>
      </c>
      <c r="O35" s="12"/>
      <c r="P35" s="13"/>
      <c r="Q35" s="14">
        <f t="shared" si="2"/>
        <v>0</v>
      </c>
      <c r="R35" s="66">
        <f>Q35+Q36</f>
        <v>0</v>
      </c>
      <c r="S35" s="86">
        <f>IF((O35&gt;0),P36-O35,P36-O36)</f>
        <v>0</v>
      </c>
      <c r="T35" s="88">
        <f>IF(AND(U35&gt;0,P36&gt;0),(U35-P36+IF(P36&gt;U35,1)),)</f>
        <v>0</v>
      </c>
      <c r="U35" s="12"/>
      <c r="V35" s="13"/>
      <c r="W35" s="14">
        <f t="shared" si="3"/>
        <v>0</v>
      </c>
      <c r="X35" s="66">
        <f>W35+W36</f>
        <v>0</v>
      </c>
      <c r="Y35" s="86">
        <f>IF((U35&gt;0),V36-U35,V36-U36)</f>
        <v>0</v>
      </c>
      <c r="Z35" s="88">
        <f>IF(AND(AA35&gt;0,V36&gt;0),(AA35-V36+IF(V36&gt;AA35,1)),)</f>
        <v>0</v>
      </c>
      <c r="AA35" s="12"/>
      <c r="AB35" s="13"/>
      <c r="AC35" s="14">
        <f t="shared" si="4"/>
        <v>0</v>
      </c>
      <c r="AD35" s="66">
        <f>AC35+AC36</f>
        <v>0</v>
      </c>
      <c r="AE35" s="86">
        <f>IF((AA35&gt;0),AB36-AA35,AB36-AA36)</f>
        <v>0</v>
      </c>
      <c r="AF35" s="88">
        <f>IF(AND(AG35&gt;0,AB36&gt;0),(AG35-AB36+IF(AB36&gt;AG35,1)),)</f>
        <v>0</v>
      </c>
      <c r="AG35" s="12"/>
      <c r="AH35" s="13"/>
      <c r="AI35" s="14">
        <f t="shared" si="5"/>
        <v>0</v>
      </c>
      <c r="AJ35" s="66">
        <f>AI35+AI36</f>
        <v>0</v>
      </c>
      <c r="AK35" s="86">
        <f>IF((AG35&gt;0),AH36-AG35,AH36-AG36)</f>
        <v>0</v>
      </c>
      <c r="AL35" s="88">
        <f>IF(AND(AM35&gt;0,AH36&gt;0),(AM35-AH36+IF(AH36&gt;AM35,1)),)</f>
        <v>0</v>
      </c>
      <c r="AM35" s="12"/>
      <c r="AN35" s="13"/>
      <c r="AO35" s="14">
        <f t="shared" si="6"/>
        <v>0</v>
      </c>
      <c r="AP35" s="66">
        <f>AO35+AO36</f>
        <v>0</v>
      </c>
      <c r="AQ35" s="86">
        <f>IF((AM35&gt;0),AN36-AM35,AN36-AM36)</f>
        <v>0</v>
      </c>
      <c r="AR35" s="88">
        <f>IF(AND(AS35&gt;0,AN36&gt;0),(AS35-AN36+IF(AN36&gt;AS35,1)),)</f>
        <v>0</v>
      </c>
      <c r="AS35" s="95">
        <f>E35+E36+K35+K36+Q35+Q36+W35+W36+AC35+AC36+AI35+AI36+AO35+AO36</f>
        <v>0</v>
      </c>
    </row>
    <row r="36" spans="1:45" ht="18.75" customHeight="1" thickBot="1">
      <c r="A36" s="94"/>
      <c r="B36" s="94"/>
      <c r="C36" s="15"/>
      <c r="D36" s="16"/>
      <c r="E36" s="17">
        <f t="shared" si="0"/>
        <v>0</v>
      </c>
      <c r="F36" s="67"/>
      <c r="G36" s="87"/>
      <c r="H36" s="89"/>
      <c r="I36" s="15"/>
      <c r="J36" s="16"/>
      <c r="K36" s="17">
        <f t="shared" si="1"/>
        <v>0</v>
      </c>
      <c r="L36" s="67"/>
      <c r="M36" s="87"/>
      <c r="N36" s="89"/>
      <c r="O36" s="15"/>
      <c r="P36" s="16"/>
      <c r="Q36" s="17">
        <f t="shared" si="2"/>
        <v>0</v>
      </c>
      <c r="R36" s="67"/>
      <c r="S36" s="87"/>
      <c r="T36" s="89"/>
      <c r="U36" s="15"/>
      <c r="V36" s="16"/>
      <c r="W36" s="17">
        <f t="shared" si="3"/>
        <v>0</v>
      </c>
      <c r="X36" s="67"/>
      <c r="Y36" s="87"/>
      <c r="Z36" s="89"/>
      <c r="AA36" s="15"/>
      <c r="AB36" s="16"/>
      <c r="AC36" s="17">
        <f t="shared" si="4"/>
        <v>0</v>
      </c>
      <c r="AD36" s="67"/>
      <c r="AE36" s="87"/>
      <c r="AF36" s="89"/>
      <c r="AG36" s="15"/>
      <c r="AH36" s="16"/>
      <c r="AI36" s="17">
        <f t="shared" si="5"/>
        <v>0</v>
      </c>
      <c r="AJ36" s="67"/>
      <c r="AK36" s="87"/>
      <c r="AL36" s="89"/>
      <c r="AM36" s="15"/>
      <c r="AN36" s="16"/>
      <c r="AO36" s="17">
        <f t="shared" si="6"/>
        <v>0</v>
      </c>
      <c r="AP36" s="67"/>
      <c r="AQ36" s="87"/>
      <c r="AR36" s="89"/>
      <c r="AS36" s="96"/>
    </row>
    <row r="37" spans="1:45" ht="30" customHeight="1" thickBot="1">
      <c r="E37" s="3"/>
      <c r="F37" s="3"/>
      <c r="G37" s="3"/>
      <c r="H37" s="3"/>
      <c r="L37" s="3"/>
      <c r="M37" s="3"/>
      <c r="N37" s="3"/>
      <c r="R37" s="3"/>
      <c r="S37" s="3"/>
      <c r="T37" s="3"/>
      <c r="X37" s="3"/>
      <c r="Y37" s="3"/>
      <c r="Z37" s="3"/>
      <c r="AD37" s="54"/>
      <c r="AE37" s="54"/>
      <c r="AF37" s="54"/>
      <c r="AJ37" s="3"/>
      <c r="AK37" s="3"/>
      <c r="AL37" s="3"/>
      <c r="AM37" s="97" t="s">
        <v>15</v>
      </c>
      <c r="AN37" s="98"/>
      <c r="AO37" s="99"/>
      <c r="AP37" s="54"/>
      <c r="AQ37" s="54"/>
      <c r="AR37" s="54"/>
      <c r="AS37" s="19">
        <f>SUM(AS7:AS36)</f>
        <v>7.8124999999999023</v>
      </c>
    </row>
  </sheetData>
  <sheetProtection selectLockedCells="1"/>
  <mergeCells count="402">
    <mergeCell ref="B1:AS1"/>
    <mergeCell ref="C2:D2"/>
    <mergeCell ref="I2:J2"/>
    <mergeCell ref="K2:AS2"/>
    <mergeCell ref="B3:AS3"/>
    <mergeCell ref="C4:E4"/>
    <mergeCell ref="I4:K4"/>
    <mergeCell ref="O4:Q4"/>
    <mergeCell ref="U4:W4"/>
    <mergeCell ref="AA4:AC4"/>
    <mergeCell ref="AG4:AI4"/>
    <mergeCell ref="AM4:AO4"/>
    <mergeCell ref="AS4:AS6"/>
    <mergeCell ref="C5:D5"/>
    <mergeCell ref="E5:E6"/>
    <mergeCell ref="I5:J5"/>
    <mergeCell ref="K5:K6"/>
    <mergeCell ref="O5:P5"/>
    <mergeCell ref="Q5:Q6"/>
    <mergeCell ref="U5:V5"/>
    <mergeCell ref="A7:A8"/>
    <mergeCell ref="B7:B8"/>
    <mergeCell ref="AS7:AS8"/>
    <mergeCell ref="A9:A10"/>
    <mergeCell ref="B9:B10"/>
    <mergeCell ref="AS9:AS10"/>
    <mergeCell ref="L9:L10"/>
    <mergeCell ref="M9:M10"/>
    <mergeCell ref="AO5:AO6"/>
    <mergeCell ref="C6:D6"/>
    <mergeCell ref="I6:J6"/>
    <mergeCell ref="O6:P6"/>
    <mergeCell ref="U6:V6"/>
    <mergeCell ref="AA6:AB6"/>
    <mergeCell ref="AG6:AH6"/>
    <mergeCell ref="AM6:AN6"/>
    <mergeCell ref="W5:W6"/>
    <mergeCell ref="AA5:AB5"/>
    <mergeCell ref="AC5:AC6"/>
    <mergeCell ref="AG5:AH5"/>
    <mergeCell ref="AI5:AI6"/>
    <mergeCell ref="AM5:AN5"/>
    <mergeCell ref="H9:H10"/>
    <mergeCell ref="R7:R8"/>
    <mergeCell ref="A15:A16"/>
    <mergeCell ref="B15:B16"/>
    <mergeCell ref="AS15:AS16"/>
    <mergeCell ref="A17:A18"/>
    <mergeCell ref="B17:B18"/>
    <mergeCell ref="AS17:AS18"/>
    <mergeCell ref="T17:T18"/>
    <mergeCell ref="L15:L16"/>
    <mergeCell ref="A11:A12"/>
    <mergeCell ref="B11:B12"/>
    <mergeCell ref="AS11:AS12"/>
    <mergeCell ref="A13:A14"/>
    <mergeCell ref="B13:B14"/>
    <mergeCell ref="AS13:AS14"/>
    <mergeCell ref="R11:R12"/>
    <mergeCell ref="S11:S12"/>
    <mergeCell ref="R15:R16"/>
    <mergeCell ref="S15:S16"/>
    <mergeCell ref="R17:R18"/>
    <mergeCell ref="S17:S18"/>
    <mergeCell ref="Z15:Z16"/>
    <mergeCell ref="X17:X18"/>
    <mergeCell ref="Y17:Y18"/>
    <mergeCell ref="Z17:Z18"/>
    <mergeCell ref="A19:A20"/>
    <mergeCell ref="B19:B20"/>
    <mergeCell ref="AS19:AS20"/>
    <mergeCell ref="A21:A22"/>
    <mergeCell ref="B21:B22"/>
    <mergeCell ref="AS21:AS22"/>
    <mergeCell ref="F19:F20"/>
    <mergeCell ref="F21:F22"/>
    <mergeCell ref="T19:T20"/>
    <mergeCell ref="T21:T22"/>
    <mergeCell ref="M19:M20"/>
    <mergeCell ref="N19:N20"/>
    <mergeCell ref="R19:R20"/>
    <mergeCell ref="S19:S20"/>
    <mergeCell ref="R21:R22"/>
    <mergeCell ref="S21:S22"/>
    <mergeCell ref="AP19:AP20"/>
    <mergeCell ref="AQ19:AQ20"/>
    <mergeCell ref="AR19:AR20"/>
    <mergeCell ref="AP21:AP22"/>
    <mergeCell ref="AQ21:AQ22"/>
    <mergeCell ref="AR21:AR22"/>
    <mergeCell ref="A29:A30"/>
    <mergeCell ref="B29:B30"/>
    <mergeCell ref="AS29:AS30"/>
    <mergeCell ref="F27:F28"/>
    <mergeCell ref="F29:F30"/>
    <mergeCell ref="L27:L28"/>
    <mergeCell ref="L29:L30"/>
    <mergeCell ref="A23:A24"/>
    <mergeCell ref="B23:B24"/>
    <mergeCell ref="AS23:AS24"/>
    <mergeCell ref="A25:A26"/>
    <mergeCell ref="B25:B26"/>
    <mergeCell ref="AS25:AS26"/>
    <mergeCell ref="F23:F24"/>
    <mergeCell ref="F25:F26"/>
    <mergeCell ref="L25:L26"/>
    <mergeCell ref="X29:X30"/>
    <mergeCell ref="M29:M30"/>
    <mergeCell ref="N29:N30"/>
    <mergeCell ref="Y25:Y26"/>
    <mergeCell ref="Z25:Z26"/>
    <mergeCell ref="Y27:Y28"/>
    <mergeCell ref="Z27:Z28"/>
    <mergeCell ref="T27:T28"/>
    <mergeCell ref="F35:F36"/>
    <mergeCell ref="A35:A36"/>
    <mergeCell ref="B35:B36"/>
    <mergeCell ref="AS35:AS36"/>
    <mergeCell ref="AM37:AO37"/>
    <mergeCell ref="F7:F8"/>
    <mergeCell ref="F9:F10"/>
    <mergeCell ref="F11:F12"/>
    <mergeCell ref="F13:F14"/>
    <mergeCell ref="F15:F16"/>
    <mergeCell ref="F17:F18"/>
    <mergeCell ref="A31:A32"/>
    <mergeCell ref="B31:B32"/>
    <mergeCell ref="AS31:AS32"/>
    <mergeCell ref="A33:A34"/>
    <mergeCell ref="B33:B34"/>
    <mergeCell ref="AS33:AS34"/>
    <mergeCell ref="F31:F32"/>
    <mergeCell ref="F33:F34"/>
    <mergeCell ref="L31:L32"/>
    <mergeCell ref="L33:L34"/>
    <mergeCell ref="A27:A28"/>
    <mergeCell ref="B27:B28"/>
    <mergeCell ref="AS27:AS28"/>
    <mergeCell ref="T29:T30"/>
    <mergeCell ref="T31:T32"/>
    <mergeCell ref="T33:T34"/>
    <mergeCell ref="T7:T8"/>
    <mergeCell ref="T9:T10"/>
    <mergeCell ref="T11:T12"/>
    <mergeCell ref="T13:T14"/>
    <mergeCell ref="T15:T16"/>
    <mergeCell ref="AF33:AF34"/>
    <mergeCell ref="AE11:AE12"/>
    <mergeCell ref="X27:X28"/>
    <mergeCell ref="AD29:AD30"/>
    <mergeCell ref="AE29:AE30"/>
    <mergeCell ref="AE21:AE22"/>
    <mergeCell ref="AD23:AD24"/>
    <mergeCell ref="AE23:AE24"/>
    <mergeCell ref="AF35:AF36"/>
    <mergeCell ref="G7:G8"/>
    <mergeCell ref="G9:G10"/>
    <mergeCell ref="G11:G12"/>
    <mergeCell ref="G13:G14"/>
    <mergeCell ref="G15:G16"/>
    <mergeCell ref="G17:G18"/>
    <mergeCell ref="G19:G20"/>
    <mergeCell ref="G21:G22"/>
    <mergeCell ref="AF21:AF22"/>
    <mergeCell ref="AF23:AF24"/>
    <mergeCell ref="AF25:AF26"/>
    <mergeCell ref="AF27:AF28"/>
    <mergeCell ref="AF29:AF30"/>
    <mergeCell ref="AF31:AF32"/>
    <mergeCell ref="X31:X32"/>
    <mergeCell ref="X33:X34"/>
    <mergeCell ref="X35:X36"/>
    <mergeCell ref="AF7:AF8"/>
    <mergeCell ref="AF9:AF10"/>
    <mergeCell ref="AF11:AF12"/>
    <mergeCell ref="T35:T36"/>
    <mergeCell ref="T23:T24"/>
    <mergeCell ref="H7:H8"/>
    <mergeCell ref="H11:H12"/>
    <mergeCell ref="H13:H14"/>
    <mergeCell ref="H15:H16"/>
    <mergeCell ref="H17:H18"/>
    <mergeCell ref="H19:H20"/>
    <mergeCell ref="H21:H22"/>
    <mergeCell ref="H23:H24"/>
    <mergeCell ref="L13:L14"/>
    <mergeCell ref="M13:M14"/>
    <mergeCell ref="N13:N14"/>
    <mergeCell ref="M27:M28"/>
    <mergeCell ref="N27:N28"/>
    <mergeCell ref="L21:L22"/>
    <mergeCell ref="M21:M22"/>
    <mergeCell ref="N21:N22"/>
    <mergeCell ref="L23:L24"/>
    <mergeCell ref="M23:M24"/>
    <mergeCell ref="N23:N24"/>
    <mergeCell ref="M15:M16"/>
    <mergeCell ref="N15:N16"/>
    <mergeCell ref="L17:L18"/>
    <mergeCell ref="M17:M18"/>
    <mergeCell ref="N17:N18"/>
    <mergeCell ref="L19:L20"/>
    <mergeCell ref="N25:N26"/>
    <mergeCell ref="M25:M26"/>
    <mergeCell ref="S7:S8"/>
    <mergeCell ref="R9:R10"/>
    <mergeCell ref="S9:S10"/>
    <mergeCell ref="X7:X8"/>
    <mergeCell ref="Y7:Y8"/>
    <mergeCell ref="X4:Z6"/>
    <mergeCell ref="N9:N10"/>
    <mergeCell ref="L11:L12"/>
    <mergeCell ref="M11:M12"/>
    <mergeCell ref="N11:N12"/>
    <mergeCell ref="L7:L8"/>
    <mergeCell ref="M7:M8"/>
    <mergeCell ref="N7:N8"/>
    <mergeCell ref="X9:X10"/>
    <mergeCell ref="Y9:Y10"/>
    <mergeCell ref="Z9:Z10"/>
    <mergeCell ref="X11:X12"/>
    <mergeCell ref="Y11:Y12"/>
    <mergeCell ref="Z11:Z12"/>
    <mergeCell ref="R31:R32"/>
    <mergeCell ref="S31:S32"/>
    <mergeCell ref="R33:R34"/>
    <mergeCell ref="S33:S34"/>
    <mergeCell ref="R25:R26"/>
    <mergeCell ref="S25:S26"/>
    <mergeCell ref="R27:R28"/>
    <mergeCell ref="S27:S28"/>
    <mergeCell ref="R29:R30"/>
    <mergeCell ref="S29:S30"/>
    <mergeCell ref="R23:R24"/>
    <mergeCell ref="S23:S24"/>
    <mergeCell ref="R13:R14"/>
    <mergeCell ref="S13:S14"/>
    <mergeCell ref="X15:X16"/>
    <mergeCell ref="Y15:Y16"/>
    <mergeCell ref="T25:T26"/>
    <mergeCell ref="AF13:AF14"/>
    <mergeCell ref="AF15:AF16"/>
    <mergeCell ref="AF17:AF18"/>
    <mergeCell ref="AF19:AF20"/>
    <mergeCell ref="X13:X14"/>
    <mergeCell ref="Y13:Y14"/>
    <mergeCell ref="Z13:Z14"/>
    <mergeCell ref="X19:X20"/>
    <mergeCell ref="Y19:Y20"/>
    <mergeCell ref="Z19:Z20"/>
    <mergeCell ref="AD13:AD14"/>
    <mergeCell ref="X25:X26"/>
    <mergeCell ref="X23:X24"/>
    <mergeCell ref="X21:X22"/>
    <mergeCell ref="AD19:AD20"/>
    <mergeCell ref="AE19:AE20"/>
    <mergeCell ref="AD21:AD22"/>
    <mergeCell ref="Y35:Y36"/>
    <mergeCell ref="Z35:Z36"/>
    <mergeCell ref="AD7:AD8"/>
    <mergeCell ref="AE7:AE8"/>
    <mergeCell ref="AD9:AD10"/>
    <mergeCell ref="AE9:AE10"/>
    <mergeCell ref="AD11:AD12"/>
    <mergeCell ref="Y29:Y30"/>
    <mergeCell ref="Z29:Z30"/>
    <mergeCell ref="Y31:Y32"/>
    <mergeCell ref="Z31:Z32"/>
    <mergeCell ref="Y33:Y34"/>
    <mergeCell ref="Z33:Z34"/>
    <mergeCell ref="Y23:Y24"/>
    <mergeCell ref="Z23:Z24"/>
    <mergeCell ref="Y21:Y22"/>
    <mergeCell ref="Z21:Z22"/>
    <mergeCell ref="Z7:Z8"/>
    <mergeCell ref="AD31:AD32"/>
    <mergeCell ref="AE31:AE32"/>
    <mergeCell ref="AD25:AD26"/>
    <mergeCell ref="AE25:AE26"/>
    <mergeCell ref="AD27:AD28"/>
    <mergeCell ref="AE27:AE28"/>
    <mergeCell ref="AJ13:AJ14"/>
    <mergeCell ref="AK13:AK14"/>
    <mergeCell ref="AL13:AL14"/>
    <mergeCell ref="AJ7:AJ8"/>
    <mergeCell ref="AK7:AK8"/>
    <mergeCell ref="AL7:AL8"/>
    <mergeCell ref="AJ9:AJ10"/>
    <mergeCell ref="AK9:AK10"/>
    <mergeCell ref="AL9:AL10"/>
    <mergeCell ref="AP7:AP8"/>
    <mergeCell ref="AQ7:AQ8"/>
    <mergeCell ref="AR7:AR8"/>
    <mergeCell ref="AP9:AP10"/>
    <mergeCell ref="AJ31:AJ32"/>
    <mergeCell ref="AK31:AK32"/>
    <mergeCell ref="AL31:AL32"/>
    <mergeCell ref="AJ33:AJ34"/>
    <mergeCell ref="AK33:AK34"/>
    <mergeCell ref="AL33:AL34"/>
    <mergeCell ref="AJ27:AJ28"/>
    <mergeCell ref="AK27:AK28"/>
    <mergeCell ref="AL27:AL28"/>
    <mergeCell ref="AJ29:AJ30"/>
    <mergeCell ref="AK29:AK30"/>
    <mergeCell ref="AL29:AL30"/>
    <mergeCell ref="AJ23:AJ24"/>
    <mergeCell ref="AK23:AK24"/>
    <mergeCell ref="AL23:AL24"/>
    <mergeCell ref="AJ25:AJ26"/>
    <mergeCell ref="AK25:AK26"/>
    <mergeCell ref="AL25:AL26"/>
    <mergeCell ref="AJ19:AJ20"/>
    <mergeCell ref="AK19:AK20"/>
    <mergeCell ref="AQ9:AQ10"/>
    <mergeCell ref="AR9:AR10"/>
    <mergeCell ref="AP11:AP12"/>
    <mergeCell ref="AQ11:AQ12"/>
    <mergeCell ref="AR11:AR12"/>
    <mergeCell ref="AP13:AP14"/>
    <mergeCell ref="AQ13:AQ14"/>
    <mergeCell ref="AR13:AR14"/>
    <mergeCell ref="AJ35:AJ36"/>
    <mergeCell ref="AK35:AK36"/>
    <mergeCell ref="AL35:AL36"/>
    <mergeCell ref="AL19:AL20"/>
    <mergeCell ref="AJ21:AJ22"/>
    <mergeCell ref="AK21:AK22"/>
    <mergeCell ref="AL21:AL22"/>
    <mergeCell ref="AJ15:AJ16"/>
    <mergeCell ref="AK15:AK16"/>
    <mergeCell ref="AL15:AL16"/>
    <mergeCell ref="AJ17:AJ18"/>
    <mergeCell ref="AK17:AK18"/>
    <mergeCell ref="AL17:AL18"/>
    <mergeCell ref="AJ11:AJ12"/>
    <mergeCell ref="AK11:AK12"/>
    <mergeCell ref="AL11:AL12"/>
    <mergeCell ref="AP15:AP16"/>
    <mergeCell ref="AQ15:AQ16"/>
    <mergeCell ref="AR15:AR16"/>
    <mergeCell ref="AP17:AP18"/>
    <mergeCell ref="AQ17:AQ18"/>
    <mergeCell ref="AR17:AR18"/>
    <mergeCell ref="AP27:AP28"/>
    <mergeCell ref="AQ27:AQ28"/>
    <mergeCell ref="AR27:AR28"/>
    <mergeCell ref="AP29:AP30"/>
    <mergeCell ref="AQ29:AQ30"/>
    <mergeCell ref="AR29:AR30"/>
    <mergeCell ref="AP23:AP24"/>
    <mergeCell ref="AQ23:AQ24"/>
    <mergeCell ref="AR23:AR24"/>
    <mergeCell ref="AP25:AP26"/>
    <mergeCell ref="AQ25:AQ26"/>
    <mergeCell ref="AR25:AR26"/>
    <mergeCell ref="AP35:AP36"/>
    <mergeCell ref="AQ35:AQ36"/>
    <mergeCell ref="AR35:AR36"/>
    <mergeCell ref="AP31:AP32"/>
    <mergeCell ref="AQ31:AQ32"/>
    <mergeCell ref="AR31:AR32"/>
    <mergeCell ref="AP33:AP34"/>
    <mergeCell ref="AQ33:AQ34"/>
    <mergeCell ref="AR33:AR34"/>
    <mergeCell ref="H29:H30"/>
    <mergeCell ref="H31:H32"/>
    <mergeCell ref="H33:H34"/>
    <mergeCell ref="H35:H36"/>
    <mergeCell ref="G35:G36"/>
    <mergeCell ref="G23:G24"/>
    <mergeCell ref="G25:G26"/>
    <mergeCell ref="G27:G28"/>
    <mergeCell ref="G29:G30"/>
    <mergeCell ref="H25:H26"/>
    <mergeCell ref="H27:H28"/>
    <mergeCell ref="G31:G32"/>
    <mergeCell ref="G33:G34"/>
    <mergeCell ref="L35:L36"/>
    <mergeCell ref="AD4:AF6"/>
    <mergeCell ref="AJ4:AL6"/>
    <mergeCell ref="AP4:AR6"/>
    <mergeCell ref="F4:H6"/>
    <mergeCell ref="L4:N6"/>
    <mergeCell ref="R4:T6"/>
    <mergeCell ref="AD33:AD34"/>
    <mergeCell ref="AE33:AE34"/>
    <mergeCell ref="AD35:AD36"/>
    <mergeCell ref="AE35:AE36"/>
    <mergeCell ref="AE13:AE14"/>
    <mergeCell ref="AD15:AD16"/>
    <mergeCell ref="AE15:AE16"/>
    <mergeCell ref="AD17:AD18"/>
    <mergeCell ref="AE17:AE18"/>
    <mergeCell ref="R35:R36"/>
    <mergeCell ref="S35:S36"/>
    <mergeCell ref="M31:M32"/>
    <mergeCell ref="N31:N32"/>
    <mergeCell ref="M33:M34"/>
    <mergeCell ref="N33:N34"/>
    <mergeCell ref="M35:M36"/>
    <mergeCell ref="N35:N36"/>
  </mergeCells>
  <conditionalFormatting sqref="A7:B3636 AI7:AL36 AC7:AF36 W7:Z36 Q7:T36 K7:N36 E7:H36 AO7:AS36">
    <cfRule type="cellIs" dxfId="35" priority="25" operator="equal">
      <formula>0</formula>
    </cfRule>
  </conditionalFormatting>
  <conditionalFormatting sqref="F7:F36 L7:L36 R7:R36 X7:X36 AD7:AD36 AJ7:AJ36 AP7:AP36">
    <cfRule type="cellIs" dxfId="34" priority="7" operator="greaterThanOrEqual">
      <formula>$AU$10</formula>
    </cfRule>
  </conditionalFormatting>
  <conditionalFormatting sqref="G7:G36 M7:M36 S7:S36 Y7:Y36 AE7:AE36 AK7:AK36 AQ7:AQ36">
    <cfRule type="cellIs" dxfId="33" priority="6" operator="greaterThanOrEqual">
      <formula>$AU$9</formula>
    </cfRule>
  </conditionalFormatting>
  <conditionalFormatting sqref="H7:H36 N7:N36 T7:T36 Z7:Z36 AF7:AF36 AL7:AL36 AR7:AR36">
    <cfRule type="cellIs" dxfId="32" priority="5" operator="between">
      <formula>0.1</formula>
      <formula>$AU$8</formula>
    </cfRule>
  </conditionalFormatting>
  <conditionalFormatting sqref="E7:E36 K7:K36 Q7:Q36 W7:W36 AC7:AC36 AI5:AI36 AO7:AO36">
    <cfRule type="cellIs" dxfId="31" priority="4" operator="between">
      <formula>0.0001</formula>
      <formula>$AU$7</formula>
    </cfRule>
  </conditionalFormatting>
  <printOptions horizontalCentered="1" verticalCentered="1"/>
  <pageMargins left="0.23622047244094491" right="0.23622047244094491" top="0.74803149606299213" bottom="0.74803149606299213" header="0.31496062992125984" footer="0.31496062992125984"/>
  <pageSetup paperSize="9" scale="55" orientation="landscape" horizontalDpi="0" verticalDpi="0" r:id="rId1"/>
  <extLst>
    <ext xmlns:x14="http://schemas.microsoft.com/office/spreadsheetml/2009/9/main" uri="{CCE6A557-97BC-4b89-ADB6-D9C93CAAB3DF}">
      <x14:dataValidations xmlns:xm="http://schemas.microsoft.com/office/excel/2006/main" count="7">
        <x14:dataValidation type="list" allowBlank="1" showInputMessage="1" showErrorMessage="1">
          <x14:formula1>
            <xm:f>'[1]Liste déroulante'!#REF!</xm:f>
          </x14:formula1>
          <xm:sqref>AM7:AN20 C7:D26 I7:J25 O7:P24 U7:V25 AA7:AB23 AG7:AH23</xm:sqref>
        </x14:dataValidation>
        <x14:dataValidation type="list" allowBlank="1" showInputMessage="1" showErrorMessage="1">
          <x14:formula1>
            <xm:f>'[2]Liste déroulante'!#REF!</xm:f>
          </x14:formula1>
          <xm:sqref>V30 P34 V32 V36 AB26 AB28 P36 AB32 AN26 AN28 AN30 AN32 AN34 J30 J32 J34 J36 P26 P28 P30 AH36 V34 V28 D28 D30 D32 D34 AN22 AB24 AB36 AH26 AH28 AH30 AH32 AN24 D36 J28 AN36 AH24 AB34 V26 AB30 P32 J26 AH34</xm:sqref>
        </x14:dataValidation>
        <x14:dataValidation type="list" allowBlank="1" showInputMessage="1" showErrorMessage="1">
          <x14:formula1>
            <xm:f>'[2]Liste déroulante'!#REF!</xm:f>
          </x14:formula1>
          <xm:sqref>AN29 AN23 AN21 D35 AN25 D33 AN27 AH31 P29 AB29 AH33 AB31 AB35 AH25 AH27 AH29 V33 P33 P35 AN31 V27 V29 V31 J27 J29 J31 J33 J35 P25 P27 AB33 AN33 AN35 AB25 D27 D29 D31 V35 AH35 P31 AB27</xm:sqref>
        </x14:dataValidation>
        <x14:dataValidation type="list" allowBlank="1" showInputMessage="1" showErrorMessage="1">
          <x14:formula1>
            <xm:f>'[2]Liste déroulante'!#REF!</xm:f>
          </x14:formula1>
          <xm:sqref>AA31 U35 AA33 AG25 AG27 AG29 AG31 AA25 O35 O31 U27 U29 U31 U33 I29 I31 I33 I35 O25 O27 O29 AA35 O33 AA27 C27 C29 C31 C33 AA29 AG35 I27 C35 AG33</xm:sqref>
        </x14:dataValidation>
        <x14:dataValidation type="list" allowBlank="1" showInputMessage="1" showErrorMessage="1">
          <x14:formula1>
            <xm:f>'[2]Liste déroulante'!#REF!</xm:f>
          </x14:formula1>
          <xm:sqref>U32 AA34 U34 AA26 AA28 AA30 O26 AA32 O28 O30 O32 O34 O36 C32 C34 C36 I26 I28 I30 I32 AG26 U36 AG28 AG30 AG32 AG34 AG36 U26 AG24 AA36 I34 U28 I36 C30 C28 U30 AA24</xm:sqref>
        </x14:dataValidation>
        <x14:dataValidation type="list" allowBlank="1" showInputMessage="1" showErrorMessage="1">
          <x14:formula1>
            <xm:f>'[2]Liste déroulante'!#REF!</xm:f>
          </x14:formula1>
          <xm:sqref>AM36 AM24 AM26 AM28 AM30 AM32 AM34 AM22</xm:sqref>
        </x14:dataValidation>
        <x14:dataValidation type="list" allowBlank="1" showInputMessage="1" showErrorMessage="1">
          <x14:formula1>
            <xm:f>'[2]Liste déroulante'!#REF!</xm:f>
          </x14:formula1>
          <xm:sqref>AM35 AM23 AM25 AM27 AM29 AM31 AM33 AM21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pageSetUpPr fitToPage="1"/>
  </sheetPr>
  <dimension ref="A1:X37"/>
  <sheetViews>
    <sheetView zoomScale="60" zoomScaleNormal="60" zoomScaleSheetLayoutView="55" workbookViewId="0">
      <selection activeCell="C23" sqref="C23"/>
    </sheetView>
  </sheetViews>
  <sheetFormatPr baseColWidth="10" defaultRowHeight="15"/>
  <cols>
    <col min="1" max="2" width="12.7109375" style="7" customWidth="1"/>
    <col min="3" max="22" width="9.140625" style="7" customWidth="1"/>
    <col min="23" max="23" width="10" style="7" customWidth="1"/>
    <col min="24" max="24" width="14.85546875" style="7" customWidth="1"/>
    <col min="25" max="25" width="11.42578125" style="7" customWidth="1"/>
    <col min="26" max="16384" width="11.42578125" style="7"/>
  </cols>
  <sheetData>
    <row r="1" spans="1:24" s="4" customFormat="1" ht="18.75" customHeight="1" thickBot="1">
      <c r="A1" s="3"/>
      <c r="B1" s="111"/>
      <c r="C1" s="112"/>
      <c r="D1" s="112"/>
      <c r="E1" s="112"/>
      <c r="F1" s="112"/>
      <c r="G1" s="112"/>
      <c r="H1" s="112"/>
      <c r="I1" s="112"/>
      <c r="J1" s="112"/>
      <c r="K1" s="112"/>
      <c r="L1" s="112"/>
      <c r="M1" s="112"/>
      <c r="N1" s="112"/>
      <c r="O1" s="112"/>
      <c r="P1" s="112"/>
      <c r="Q1" s="112"/>
      <c r="R1" s="112"/>
      <c r="S1" s="112"/>
      <c r="T1" s="112"/>
      <c r="U1" s="112"/>
      <c r="V1" s="112"/>
      <c r="W1" s="112"/>
      <c r="X1" s="113"/>
    </row>
    <row r="2" spans="1:24" ht="18.75" customHeight="1" thickBot="1">
      <c r="A2" s="3"/>
      <c r="B2" s="5" t="s">
        <v>0</v>
      </c>
      <c r="C2" s="114">
        <f>'Edition de plannings'!C2:D2</f>
        <v>42821</v>
      </c>
      <c r="D2" s="113"/>
      <c r="E2" s="6" t="s">
        <v>1</v>
      </c>
      <c r="F2" s="115">
        <f>C2+6</f>
        <v>42827</v>
      </c>
      <c r="G2" s="116"/>
      <c r="H2" s="117" t="s">
        <v>21</v>
      </c>
      <c r="I2" s="117"/>
      <c r="J2" s="117"/>
      <c r="K2" s="117"/>
      <c r="L2" s="117"/>
      <c r="M2" s="117"/>
      <c r="N2" s="117"/>
      <c r="O2" s="117"/>
      <c r="P2" s="117"/>
      <c r="Q2" s="117"/>
      <c r="R2" s="117"/>
      <c r="S2" s="117"/>
      <c r="T2" s="117"/>
      <c r="U2" s="117"/>
      <c r="V2" s="117"/>
      <c r="W2" s="117"/>
      <c r="X2" s="116"/>
    </row>
    <row r="3" spans="1:24" s="4" customFormat="1" ht="18.75" customHeight="1" thickBot="1">
      <c r="A3" s="3"/>
      <c r="B3" s="118" t="s">
        <v>20</v>
      </c>
      <c r="C3" s="119"/>
      <c r="D3" s="119"/>
      <c r="E3" s="119"/>
      <c r="F3" s="119"/>
      <c r="G3" s="119"/>
      <c r="H3" s="119"/>
      <c r="I3" s="119"/>
      <c r="J3" s="119"/>
      <c r="K3" s="119"/>
      <c r="L3" s="119"/>
      <c r="M3" s="119"/>
      <c r="N3" s="119"/>
      <c r="O3" s="119"/>
      <c r="P3" s="119"/>
      <c r="Q3" s="119"/>
      <c r="R3" s="119"/>
      <c r="S3" s="119"/>
      <c r="T3" s="119"/>
      <c r="U3" s="119"/>
      <c r="V3" s="119"/>
      <c r="W3" s="119"/>
      <c r="X3" s="120"/>
    </row>
    <row r="4" spans="1:24" s="4" customFormat="1" ht="18.75" customHeight="1">
      <c r="A4" s="8"/>
      <c r="B4" s="9"/>
      <c r="C4" s="121">
        <f>C2</f>
        <v>42821</v>
      </c>
      <c r="D4" s="122"/>
      <c r="E4" s="123"/>
      <c r="F4" s="124">
        <f>C4+1</f>
        <v>42822</v>
      </c>
      <c r="G4" s="125"/>
      <c r="H4" s="126"/>
      <c r="I4" s="124">
        <f t="shared" ref="I4" si="0">F4+1</f>
        <v>42823</v>
      </c>
      <c r="J4" s="125"/>
      <c r="K4" s="126"/>
      <c r="L4" s="124">
        <f t="shared" ref="L4" si="1">I4+1</f>
        <v>42824</v>
      </c>
      <c r="M4" s="125"/>
      <c r="N4" s="126"/>
      <c r="O4" s="124">
        <f t="shared" ref="O4" si="2">L4+1</f>
        <v>42825</v>
      </c>
      <c r="P4" s="125"/>
      <c r="Q4" s="126"/>
      <c r="R4" s="124">
        <f t="shared" ref="R4" si="3">O4+1</f>
        <v>42826</v>
      </c>
      <c r="S4" s="125"/>
      <c r="T4" s="126"/>
      <c r="U4" s="124">
        <f t="shared" ref="U4" si="4">R4+1</f>
        <v>42827</v>
      </c>
      <c r="V4" s="125"/>
      <c r="W4" s="126"/>
      <c r="X4" s="127" t="s">
        <v>2</v>
      </c>
    </row>
    <row r="5" spans="1:24" s="4" customFormat="1" ht="18.75" customHeight="1">
      <c r="A5" s="10"/>
      <c r="B5" s="10"/>
      <c r="C5" s="107" t="s">
        <v>3</v>
      </c>
      <c r="D5" s="108"/>
      <c r="E5" s="102" t="s">
        <v>4</v>
      </c>
      <c r="F5" s="107" t="s">
        <v>3</v>
      </c>
      <c r="G5" s="108"/>
      <c r="H5" s="102" t="s">
        <v>5</v>
      </c>
      <c r="I5" s="107" t="s">
        <v>3</v>
      </c>
      <c r="J5" s="108"/>
      <c r="K5" s="102" t="s">
        <v>6</v>
      </c>
      <c r="L5" s="107" t="s">
        <v>3</v>
      </c>
      <c r="M5" s="108"/>
      <c r="N5" s="102" t="s">
        <v>4</v>
      </c>
      <c r="O5" s="107" t="s">
        <v>3</v>
      </c>
      <c r="P5" s="108"/>
      <c r="Q5" s="102" t="s">
        <v>4</v>
      </c>
      <c r="R5" s="107" t="s">
        <v>3</v>
      </c>
      <c r="S5" s="108"/>
      <c r="T5" s="102" t="s">
        <v>4</v>
      </c>
      <c r="U5" s="109" t="s">
        <v>3</v>
      </c>
      <c r="V5" s="110"/>
      <c r="W5" s="132" t="s">
        <v>4</v>
      </c>
      <c r="X5" s="128"/>
    </row>
    <row r="6" spans="1:24" s="4" customFormat="1" ht="18.75" customHeight="1" thickBot="1">
      <c r="A6" s="11"/>
      <c r="B6" s="11"/>
      <c r="C6" s="104" t="s">
        <v>7</v>
      </c>
      <c r="D6" s="105"/>
      <c r="E6" s="103"/>
      <c r="F6" s="104" t="s">
        <v>7</v>
      </c>
      <c r="G6" s="105"/>
      <c r="H6" s="103"/>
      <c r="I6" s="104" t="s">
        <v>7</v>
      </c>
      <c r="J6" s="105"/>
      <c r="K6" s="132"/>
      <c r="L6" s="104" t="s">
        <v>7</v>
      </c>
      <c r="M6" s="105"/>
      <c r="N6" s="103"/>
      <c r="O6" s="104" t="s">
        <v>7</v>
      </c>
      <c r="P6" s="105"/>
      <c r="Q6" s="103"/>
      <c r="R6" s="104" t="s">
        <v>7</v>
      </c>
      <c r="S6" s="105"/>
      <c r="T6" s="103"/>
      <c r="U6" s="106" t="s">
        <v>7</v>
      </c>
      <c r="V6" s="105"/>
      <c r="W6" s="103"/>
      <c r="X6" s="129"/>
    </row>
    <row r="7" spans="1:24" ht="18.75" customHeight="1">
      <c r="A7" s="93" t="str">
        <f>Nom!B2</f>
        <v>FLORIAN</v>
      </c>
      <c r="B7" s="93" t="str">
        <f>Nom!C2</f>
        <v>Nom_1</v>
      </c>
      <c r="C7" s="12">
        <f>'Edition de plannings'!C7</f>
        <v>0</v>
      </c>
      <c r="D7" s="13">
        <f>'Edition de plannings'!D7</f>
        <v>0</v>
      </c>
      <c r="E7" s="14">
        <f>D7-C7</f>
        <v>0</v>
      </c>
      <c r="F7" s="12">
        <f>'Edition de plannings'!I7</f>
        <v>0.39583333333333298</v>
      </c>
      <c r="G7" s="13">
        <f>'Edition de plannings'!J7</f>
        <v>0.66666666666666197</v>
      </c>
      <c r="H7" s="14">
        <f t="shared" ref="H7:H8" si="5">G7-F7</f>
        <v>0.27083333333332898</v>
      </c>
      <c r="I7" s="12">
        <f>'Edition de plannings'!O7</f>
        <v>0</v>
      </c>
      <c r="J7" s="13">
        <f>'Edition de plannings'!P7</f>
        <v>0</v>
      </c>
      <c r="K7" s="14">
        <f t="shared" ref="K7:K8" si="6">J7-I7</f>
        <v>0</v>
      </c>
      <c r="L7" s="12">
        <f>'Edition de plannings'!U7</f>
        <v>0</v>
      </c>
      <c r="M7" s="13">
        <f>'Edition de plannings'!V7</f>
        <v>0</v>
      </c>
      <c r="N7" s="14">
        <f t="shared" ref="N7:N8" si="7">M7-L7</f>
        <v>0</v>
      </c>
      <c r="O7" s="12">
        <f>'Edition de plannings'!AA7</f>
        <v>0</v>
      </c>
      <c r="P7" s="13">
        <f>'Edition de plannings'!AB7</f>
        <v>0</v>
      </c>
      <c r="Q7" s="14">
        <f t="shared" ref="Q7:Q8" si="8">P7-O7</f>
        <v>0</v>
      </c>
      <c r="R7" s="12">
        <f>'Edition de plannings'!AG7</f>
        <v>0.375</v>
      </c>
      <c r="S7" s="13">
        <f>'Edition de plannings'!AH7</f>
        <v>0.499999999999998</v>
      </c>
      <c r="T7" s="14">
        <f t="shared" ref="T7:T8" si="9">S7-R7</f>
        <v>0.124999999999998</v>
      </c>
      <c r="U7" s="12">
        <f>'Edition de plannings'!AM7</f>
        <v>0.45833333333333198</v>
      </c>
      <c r="V7" s="13">
        <f>'Edition de plannings'!AN7</f>
        <v>0.64583333333332904</v>
      </c>
      <c r="W7" s="14">
        <f t="shared" ref="W7:W8" si="10">V7-U7</f>
        <v>0.18749999999999706</v>
      </c>
      <c r="X7" s="100">
        <f>E7+E8+H7+H8+K7+K8+N7+N8+Q7+Q8+T7+T8+W7+W8</f>
        <v>1.24999999999998</v>
      </c>
    </row>
    <row r="8" spans="1:24" ht="18.75" customHeight="1" thickBot="1">
      <c r="A8" s="94"/>
      <c r="B8" s="94"/>
      <c r="C8" s="15">
        <f>'Edition de plannings'!C8</f>
        <v>0</v>
      </c>
      <c r="D8" s="16">
        <f>'Edition de plannings'!D8</f>
        <v>0</v>
      </c>
      <c r="E8" s="17">
        <f t="shared" ref="E8" si="11">D8-C8</f>
        <v>0</v>
      </c>
      <c r="F8" s="15">
        <f>'Edition de plannings'!I8</f>
        <v>0.687499999999996</v>
      </c>
      <c r="G8" s="16">
        <f>'Edition de plannings'!J8</f>
        <v>0.70833333333332904</v>
      </c>
      <c r="H8" s="17">
        <f t="shared" si="5"/>
        <v>2.0833333333333037E-2</v>
      </c>
      <c r="I8" s="15">
        <f>'Edition de plannings'!O8</f>
        <v>0.77083333333332804</v>
      </c>
      <c r="J8" s="16">
        <f>'Edition de plannings'!P8</f>
        <v>0.97916666666665797</v>
      </c>
      <c r="K8" s="17">
        <f t="shared" si="6"/>
        <v>0.20833333333332993</v>
      </c>
      <c r="L8" s="15">
        <f>'Edition de plannings'!U8</f>
        <v>0</v>
      </c>
      <c r="M8" s="16">
        <f>'Edition de plannings'!V8</f>
        <v>0</v>
      </c>
      <c r="N8" s="17">
        <f t="shared" si="7"/>
        <v>0</v>
      </c>
      <c r="O8" s="15">
        <f>'Edition de plannings'!AA8</f>
        <v>0.77083333333332804</v>
      </c>
      <c r="P8" s="16">
        <f>'Edition de plannings'!AB8</f>
        <v>0.97916666666665797</v>
      </c>
      <c r="Q8" s="17">
        <f t="shared" si="8"/>
        <v>0.20833333333332993</v>
      </c>
      <c r="R8" s="15">
        <f>'Edition de plannings'!AG8</f>
        <v>0</v>
      </c>
      <c r="S8" s="16">
        <f>'Edition de plannings'!AH8</f>
        <v>0</v>
      </c>
      <c r="T8" s="17">
        <f t="shared" si="9"/>
        <v>0</v>
      </c>
      <c r="U8" s="15">
        <f>'Edition de plannings'!AM8</f>
        <v>0.749999999999995</v>
      </c>
      <c r="V8" s="16">
        <f>'Edition de plannings'!AN8</f>
        <v>0.97916666666665797</v>
      </c>
      <c r="W8" s="17">
        <f t="shared" si="10"/>
        <v>0.22916666666666297</v>
      </c>
      <c r="X8" s="101"/>
    </row>
    <row r="9" spans="1:24" ht="18.75" customHeight="1">
      <c r="A9" s="93" t="str">
        <f>Nom!B4</f>
        <v>MATHIEU</v>
      </c>
      <c r="B9" s="93" t="str">
        <f>Nom!C4</f>
        <v>Nom_2</v>
      </c>
      <c r="C9" s="12">
        <f>'Edition de plannings'!C9</f>
        <v>0</v>
      </c>
      <c r="D9" s="13">
        <f>'Edition de plannings'!D9</f>
        <v>0</v>
      </c>
      <c r="E9" s="14">
        <f>D9-C9</f>
        <v>0</v>
      </c>
      <c r="F9" s="12">
        <f>'Edition de plannings'!I9</f>
        <v>0</v>
      </c>
      <c r="G9" s="13">
        <f>'Edition de plannings'!J9</f>
        <v>0</v>
      </c>
      <c r="H9" s="14">
        <f t="shared" ref="H9:H20" si="12">G9-F9</f>
        <v>0</v>
      </c>
      <c r="I9" s="12">
        <f>'Edition de plannings'!O9</f>
        <v>0.33333333333333298</v>
      </c>
      <c r="J9" s="13">
        <f>'Edition de plannings'!P9</f>
        <v>0.64583333333332904</v>
      </c>
      <c r="K9" s="14">
        <f t="shared" ref="K9:K20" si="13">J9-I9</f>
        <v>0.31249999999999606</v>
      </c>
      <c r="L9" s="12">
        <f>'Edition de plannings'!U9</f>
        <v>0.47916666666666502</v>
      </c>
      <c r="M9" s="13">
        <f>'Edition de plannings'!V9</f>
        <v>0.64583333333332904</v>
      </c>
      <c r="N9" s="14">
        <f t="shared" ref="N9:N20" si="14">M9-L9</f>
        <v>0.16666666666666402</v>
      </c>
      <c r="O9" s="12">
        <f>'Edition de plannings'!AA9</f>
        <v>0.45833333333333198</v>
      </c>
      <c r="P9" s="13">
        <f>'Edition de plannings'!AB9</f>
        <v>0.64583333333332904</v>
      </c>
      <c r="Q9" s="14">
        <f t="shared" ref="Q9:Q10" si="15">P9-O9</f>
        <v>0.18749999999999706</v>
      </c>
      <c r="R9" s="12">
        <f>'Edition de plannings'!AG9</f>
        <v>0.47916666666666502</v>
      </c>
      <c r="S9" s="13">
        <f>'Edition de plannings'!AH9</f>
        <v>0.64583333333332904</v>
      </c>
      <c r="T9" s="14">
        <f t="shared" ref="T9:T20" si="16">S9-R9</f>
        <v>0.16666666666666402</v>
      </c>
      <c r="U9" s="12">
        <f>'Edition de plannings'!AM9</f>
        <v>0</v>
      </c>
      <c r="V9" s="13">
        <f>'Edition de plannings'!AN9</f>
        <v>0</v>
      </c>
      <c r="W9" s="14">
        <f t="shared" ref="W9:W20" si="17">V9-U9</f>
        <v>0</v>
      </c>
      <c r="X9" s="100">
        <f>E9+E10+H9+H10+K9+K10+N9+N10+Q9+Q10+T9+T10+W9+W10</f>
        <v>1.4583333333333111</v>
      </c>
    </row>
    <row r="10" spans="1:24" ht="18.75" customHeight="1" thickBot="1">
      <c r="A10" s="94"/>
      <c r="B10" s="94"/>
      <c r="C10" s="15">
        <f>'Edition de plannings'!C10</f>
        <v>0</v>
      </c>
      <c r="D10" s="16">
        <f>'Edition de plannings'!D10</f>
        <v>0</v>
      </c>
      <c r="E10" s="17">
        <f t="shared" ref="E10" si="18">D10-C10</f>
        <v>0</v>
      </c>
      <c r="F10" s="15">
        <f>'Edition de plannings'!I10</f>
        <v>0</v>
      </c>
      <c r="G10" s="16">
        <f>'Edition de plannings'!J10</f>
        <v>0</v>
      </c>
      <c r="H10" s="17">
        <f t="shared" si="12"/>
        <v>0</v>
      </c>
      <c r="I10" s="15">
        <f>'Edition de plannings'!O10</f>
        <v>0</v>
      </c>
      <c r="J10" s="16">
        <f>'Edition de plannings'!P10</f>
        <v>0</v>
      </c>
      <c r="K10" s="17">
        <f t="shared" si="13"/>
        <v>0</v>
      </c>
      <c r="L10" s="15">
        <f>'Edition de plannings'!U10</f>
        <v>0.77083333333332804</v>
      </c>
      <c r="M10" s="16">
        <f>'Edition de plannings'!V10</f>
        <v>0.97916666666665797</v>
      </c>
      <c r="N10" s="17">
        <f t="shared" si="14"/>
        <v>0.20833333333332993</v>
      </c>
      <c r="O10" s="15">
        <f>'Edition de plannings'!AA10</f>
        <v>0.79166666666666097</v>
      </c>
      <c r="P10" s="16">
        <f>'Edition de plannings'!AB10</f>
        <v>0.97916666666665797</v>
      </c>
      <c r="Q10" s="17">
        <f t="shared" si="15"/>
        <v>0.187499999999997</v>
      </c>
      <c r="R10" s="15">
        <f>'Edition de plannings'!AG10</f>
        <v>0.749999999999995</v>
      </c>
      <c r="S10" s="16">
        <f>'Edition de plannings'!AH10</f>
        <v>0.97916666666665797</v>
      </c>
      <c r="T10" s="17">
        <f t="shared" si="16"/>
        <v>0.22916666666666297</v>
      </c>
      <c r="U10" s="15">
        <f>'Edition de plannings'!AM10</f>
        <v>0</v>
      </c>
      <c r="V10" s="16">
        <f>'Edition de plannings'!AN10</f>
        <v>0</v>
      </c>
      <c r="W10" s="17">
        <f t="shared" si="17"/>
        <v>0</v>
      </c>
      <c r="X10" s="101"/>
    </row>
    <row r="11" spans="1:24" ht="18.75" customHeight="1">
      <c r="A11" s="93" t="str">
        <f>Nom!B6</f>
        <v>JUNIOR</v>
      </c>
      <c r="B11" s="93" t="str">
        <f>Nom!C6</f>
        <v>Nom_3</v>
      </c>
      <c r="C11" s="12">
        <f>'Edition de plannings'!C11</f>
        <v>0</v>
      </c>
      <c r="D11" s="13">
        <f>'Edition de plannings'!D11</f>
        <v>0</v>
      </c>
      <c r="E11" s="14">
        <f t="shared" ref="E11:E20" si="19">D11-C11</f>
        <v>0</v>
      </c>
      <c r="F11" s="12">
        <f>'Edition de plannings'!I11</f>
        <v>0</v>
      </c>
      <c r="G11" s="13">
        <f>'Edition de plannings'!J11</f>
        <v>0</v>
      </c>
      <c r="H11" s="14">
        <f t="shared" si="12"/>
        <v>0</v>
      </c>
      <c r="I11" s="12">
        <f>'Edition de plannings'!O11</f>
        <v>0</v>
      </c>
      <c r="J11" s="13">
        <f>'Edition de plannings'!P11</f>
        <v>0</v>
      </c>
      <c r="K11" s="14">
        <f t="shared" si="13"/>
        <v>0</v>
      </c>
      <c r="L11" s="12">
        <f>'Edition de plannings'!U11</f>
        <v>0</v>
      </c>
      <c r="M11" s="13">
        <f>'Edition de plannings'!V11</f>
        <v>0</v>
      </c>
      <c r="N11" s="14">
        <f t="shared" si="14"/>
        <v>0</v>
      </c>
      <c r="O11" s="12">
        <f>'Edition de plannings'!AA11</f>
        <v>0</v>
      </c>
      <c r="P11" s="13">
        <f>'Edition de plannings'!AB11</f>
        <v>0</v>
      </c>
      <c r="Q11" s="14">
        <f>P11-O11</f>
        <v>0</v>
      </c>
      <c r="R11" s="12">
        <f>'Edition de plannings'!AG11</f>
        <v>0</v>
      </c>
      <c r="S11" s="13">
        <f>'Edition de plannings'!AH11</f>
        <v>0</v>
      </c>
      <c r="T11" s="14">
        <f t="shared" si="16"/>
        <v>0</v>
      </c>
      <c r="U11" s="12">
        <f>'Edition de plannings'!AM11</f>
        <v>0.499999999999998</v>
      </c>
      <c r="V11" s="13">
        <f>'Edition de plannings'!AN11</f>
        <v>0.64583333333332904</v>
      </c>
      <c r="W11" s="14">
        <f t="shared" si="17"/>
        <v>0.14583333333333104</v>
      </c>
      <c r="X11" s="100">
        <f>E11+E12+H11+H12+K11+K12+N11+N12+Q11+Q12+T11+T12+W11+W12</f>
        <v>1.24999999999998</v>
      </c>
    </row>
    <row r="12" spans="1:24" ht="18.75" customHeight="1" thickBot="1">
      <c r="A12" s="94"/>
      <c r="B12" s="94"/>
      <c r="C12" s="15">
        <f>'Edition de plannings'!C12</f>
        <v>0</v>
      </c>
      <c r="D12" s="16">
        <f>'Edition de plannings'!D12</f>
        <v>0</v>
      </c>
      <c r="E12" s="17">
        <f t="shared" si="19"/>
        <v>0</v>
      </c>
      <c r="F12" s="15">
        <f>'Edition de plannings'!I12</f>
        <v>0</v>
      </c>
      <c r="G12" s="16">
        <f>'Edition de plannings'!J12</f>
        <v>0</v>
      </c>
      <c r="H12" s="17">
        <f t="shared" si="12"/>
        <v>0</v>
      </c>
      <c r="I12" s="15">
        <f>'Edition de plannings'!O12</f>
        <v>0.749999999999995</v>
      </c>
      <c r="J12" s="16">
        <f>'Edition de plannings'!P12</f>
        <v>0.97916666666665797</v>
      </c>
      <c r="K12" s="17">
        <f t="shared" si="13"/>
        <v>0.22916666666666297</v>
      </c>
      <c r="L12" s="15">
        <f>'Edition de plannings'!U12</f>
        <v>0.749999999999995</v>
      </c>
      <c r="M12" s="16">
        <f>'Edition de plannings'!V12</f>
        <v>0.97916666666665797</v>
      </c>
      <c r="N12" s="17">
        <f t="shared" si="14"/>
        <v>0.22916666666666297</v>
      </c>
      <c r="O12" s="15">
        <f>'Edition de plannings'!AA12</f>
        <v>0.749999999999995</v>
      </c>
      <c r="P12" s="16">
        <f>'Edition de plannings'!AB12</f>
        <v>0.97916666666665797</v>
      </c>
      <c r="Q12" s="17">
        <f t="shared" ref="Q12:Q20" si="20">P12-O12</f>
        <v>0.22916666666666297</v>
      </c>
      <c r="R12" s="15">
        <f>'Edition de plannings'!AG12</f>
        <v>0.749999999999995</v>
      </c>
      <c r="S12" s="16">
        <f>'Edition de plannings'!AH12</f>
        <v>0.97916666666665797</v>
      </c>
      <c r="T12" s="17">
        <f t="shared" si="16"/>
        <v>0.22916666666666297</v>
      </c>
      <c r="U12" s="15">
        <f>'Edition de plannings'!AM12</f>
        <v>0.79166666666666097</v>
      </c>
      <c r="V12" s="16">
        <f>'Edition de plannings'!AN12</f>
        <v>0.97916666666665797</v>
      </c>
      <c r="W12" s="17">
        <f t="shared" si="17"/>
        <v>0.187499999999997</v>
      </c>
      <c r="X12" s="101"/>
    </row>
    <row r="13" spans="1:24" ht="18.75" customHeight="1">
      <c r="A13" s="93" t="str">
        <f>Nom!B8</f>
        <v>REMY</v>
      </c>
      <c r="B13" s="93" t="str">
        <f>Nom!C8</f>
        <v>Nom_4</v>
      </c>
      <c r="C13" s="12">
        <f>'Edition de plannings'!C13</f>
        <v>0</v>
      </c>
      <c r="D13" s="13">
        <f>'Edition de plannings'!D13</f>
        <v>0</v>
      </c>
      <c r="E13" s="14">
        <f t="shared" si="19"/>
        <v>0</v>
      </c>
      <c r="F13" s="12">
        <f>'Edition de plannings'!I13</f>
        <v>0</v>
      </c>
      <c r="G13" s="13">
        <f>'Edition de plannings'!J13</f>
        <v>0</v>
      </c>
      <c r="H13" s="14">
        <f t="shared" si="12"/>
        <v>0</v>
      </c>
      <c r="I13" s="12">
        <f>'Edition de plannings'!O13</f>
        <v>0</v>
      </c>
      <c r="J13" s="13">
        <f>'Edition de plannings'!P13</f>
        <v>0</v>
      </c>
      <c r="K13" s="14">
        <f t="shared" si="13"/>
        <v>0</v>
      </c>
      <c r="L13" s="12">
        <f>'Edition de plannings'!U13</f>
        <v>0</v>
      </c>
      <c r="M13" s="13">
        <f>'Edition de plannings'!V13</f>
        <v>0</v>
      </c>
      <c r="N13" s="14">
        <f t="shared" si="14"/>
        <v>0</v>
      </c>
      <c r="O13" s="12">
        <f>'Edition de plannings'!AA13</f>
        <v>0</v>
      </c>
      <c r="P13" s="13">
        <f>'Edition de plannings'!AB13</f>
        <v>0</v>
      </c>
      <c r="Q13" s="14">
        <f t="shared" si="20"/>
        <v>0</v>
      </c>
      <c r="R13" s="12">
        <f>'Edition de plannings'!AG13</f>
        <v>0</v>
      </c>
      <c r="S13" s="13">
        <f>'Edition de plannings'!AH13</f>
        <v>0</v>
      </c>
      <c r="T13" s="14">
        <f t="shared" si="16"/>
        <v>0</v>
      </c>
      <c r="U13" s="12">
        <f>'Edition de plannings'!AM13</f>
        <v>0</v>
      </c>
      <c r="V13" s="13">
        <f>'Edition de plannings'!AN13</f>
        <v>0</v>
      </c>
      <c r="W13" s="14">
        <f t="shared" si="17"/>
        <v>0</v>
      </c>
      <c r="X13" s="100">
        <f>E13+E14+H13+H14+K13+K14+N13+N14+Q13+Q14+T13+T14+W13+W14</f>
        <v>0</v>
      </c>
    </row>
    <row r="14" spans="1:24" ht="18.75" customHeight="1" thickBot="1">
      <c r="A14" s="94"/>
      <c r="B14" s="94"/>
      <c r="C14" s="15">
        <f>'Edition de plannings'!C14</f>
        <v>0</v>
      </c>
      <c r="D14" s="16">
        <f>'Edition de plannings'!D14</f>
        <v>0</v>
      </c>
      <c r="E14" s="17">
        <f t="shared" si="19"/>
        <v>0</v>
      </c>
      <c r="F14" s="15">
        <f>'Edition de plannings'!I14</f>
        <v>0</v>
      </c>
      <c r="G14" s="16">
        <f>'Edition de plannings'!J14</f>
        <v>0</v>
      </c>
      <c r="H14" s="17">
        <f t="shared" si="12"/>
        <v>0</v>
      </c>
      <c r="I14" s="15">
        <f>'Edition de plannings'!O14</f>
        <v>0</v>
      </c>
      <c r="J14" s="16">
        <f>'Edition de plannings'!P14</f>
        <v>0</v>
      </c>
      <c r="K14" s="17">
        <f t="shared" si="13"/>
        <v>0</v>
      </c>
      <c r="L14" s="15">
        <f>'Edition de plannings'!U14</f>
        <v>0</v>
      </c>
      <c r="M14" s="16">
        <f>'Edition de plannings'!V14</f>
        <v>0</v>
      </c>
      <c r="N14" s="17">
        <f t="shared" si="14"/>
        <v>0</v>
      </c>
      <c r="O14" s="15">
        <f>'Edition de plannings'!AA14</f>
        <v>0</v>
      </c>
      <c r="P14" s="16">
        <f>'Edition de plannings'!AB14</f>
        <v>0</v>
      </c>
      <c r="Q14" s="17">
        <f t="shared" si="20"/>
        <v>0</v>
      </c>
      <c r="R14" s="15">
        <f>'Edition de plannings'!AG14</f>
        <v>0</v>
      </c>
      <c r="S14" s="16">
        <f>'Edition de plannings'!AH14</f>
        <v>0</v>
      </c>
      <c r="T14" s="17">
        <f t="shared" si="16"/>
        <v>0</v>
      </c>
      <c r="U14" s="15">
        <f>'Edition de plannings'!AM14</f>
        <v>0</v>
      </c>
      <c r="V14" s="16">
        <f>'Edition de plannings'!AN14</f>
        <v>0</v>
      </c>
      <c r="W14" s="17">
        <f t="shared" si="17"/>
        <v>0</v>
      </c>
      <c r="X14" s="101"/>
    </row>
    <row r="15" spans="1:24" ht="18.75" customHeight="1">
      <c r="A15" s="93" t="str">
        <f>Nom!B10</f>
        <v>AUDREY</v>
      </c>
      <c r="B15" s="93" t="str">
        <f>Nom!C10</f>
        <v>Nom_5</v>
      </c>
      <c r="C15" s="12">
        <f>'Edition de plannings'!C15</f>
        <v>0</v>
      </c>
      <c r="D15" s="13">
        <f>'Edition de plannings'!D15</f>
        <v>0</v>
      </c>
      <c r="E15" s="14">
        <f t="shared" si="19"/>
        <v>0</v>
      </c>
      <c r="F15" s="12">
        <f>'Edition de plannings'!I15</f>
        <v>0</v>
      </c>
      <c r="G15" s="13">
        <f>'Edition de plannings'!J15</f>
        <v>0</v>
      </c>
      <c r="H15" s="14">
        <f t="shared" si="12"/>
        <v>0</v>
      </c>
      <c r="I15" s="12">
        <f>'Edition de plannings'!O15</f>
        <v>0</v>
      </c>
      <c r="J15" s="13">
        <f>'Edition de plannings'!P15</f>
        <v>0</v>
      </c>
      <c r="K15" s="14">
        <f t="shared" si="13"/>
        <v>0</v>
      </c>
      <c r="L15" s="12">
        <f>'Edition de plannings'!U15</f>
        <v>0.33333333333333298</v>
      </c>
      <c r="M15" s="13">
        <f>'Edition de plannings'!V15</f>
        <v>0.64583333333332904</v>
      </c>
      <c r="N15" s="14">
        <f t="shared" si="14"/>
        <v>0.31249999999999606</v>
      </c>
      <c r="O15" s="12">
        <f>'Edition de plannings'!AA15</f>
        <v>0</v>
      </c>
      <c r="P15" s="13">
        <f>'Edition de plannings'!AB15</f>
        <v>0</v>
      </c>
      <c r="Q15" s="14">
        <f t="shared" si="20"/>
        <v>0</v>
      </c>
      <c r="R15" s="12">
        <f>'Edition de plannings'!AG15</f>
        <v>0.47916666666666502</v>
      </c>
      <c r="S15" s="13">
        <f>'Edition de plannings'!AH15</f>
        <v>0.64583333333332904</v>
      </c>
      <c r="T15" s="14">
        <f t="shared" si="16"/>
        <v>0.16666666666666402</v>
      </c>
      <c r="U15" s="12">
        <f>'Edition de plannings'!AM15</f>
        <v>0.45833333333333198</v>
      </c>
      <c r="V15" s="13">
        <f>'Edition de plannings'!AN15</f>
        <v>0.64583333333332904</v>
      </c>
      <c r="W15" s="14">
        <f t="shared" si="17"/>
        <v>0.18749999999999706</v>
      </c>
      <c r="X15" s="95">
        <f>E15+E16+H15+H16+K15+K16+N15+N16+Q15+Q16+T15+T16+W15+W16</f>
        <v>1.4583333333333111</v>
      </c>
    </row>
    <row r="16" spans="1:24" ht="18.75" customHeight="1" thickBot="1">
      <c r="A16" s="94"/>
      <c r="B16" s="94"/>
      <c r="C16" s="15">
        <f>'Edition de plannings'!C16</f>
        <v>0</v>
      </c>
      <c r="D16" s="16">
        <f>'Edition de plannings'!D16</f>
        <v>0</v>
      </c>
      <c r="E16" s="17">
        <f t="shared" si="19"/>
        <v>0</v>
      </c>
      <c r="F16" s="15">
        <f>'Edition de plannings'!I16</f>
        <v>0.749999999999995</v>
      </c>
      <c r="G16" s="16">
        <f>'Edition de plannings'!J16</f>
        <v>0.97916666666665797</v>
      </c>
      <c r="H16" s="17">
        <f t="shared" si="12"/>
        <v>0.22916666666666297</v>
      </c>
      <c r="I16" s="15">
        <f>'Edition de plannings'!O16</f>
        <v>0</v>
      </c>
      <c r="J16" s="16">
        <f>'Edition de plannings'!P16</f>
        <v>0</v>
      </c>
      <c r="K16" s="17">
        <f t="shared" si="13"/>
        <v>0</v>
      </c>
      <c r="L16" s="15">
        <f>'Edition de plannings'!U16</f>
        <v>0</v>
      </c>
      <c r="M16" s="16">
        <f>'Edition de plannings'!V16</f>
        <v>0</v>
      </c>
      <c r="N16" s="17">
        <f t="shared" si="14"/>
        <v>0</v>
      </c>
      <c r="O16" s="15">
        <f>'Edition de plannings'!AA16</f>
        <v>0.77083333333332804</v>
      </c>
      <c r="P16" s="16">
        <f>'Edition de plannings'!AB16</f>
        <v>0.93749999999999201</v>
      </c>
      <c r="Q16" s="17">
        <f t="shared" si="20"/>
        <v>0.16666666666666397</v>
      </c>
      <c r="R16" s="15">
        <f>'Edition de plannings'!AG16</f>
        <v>0.77083333333332804</v>
      </c>
      <c r="S16" s="16">
        <f>'Edition de plannings'!AH16</f>
        <v>0.93749999999999201</v>
      </c>
      <c r="T16" s="17">
        <f t="shared" si="16"/>
        <v>0.16666666666666397</v>
      </c>
      <c r="U16" s="15">
        <f>'Edition de plannings'!AM16</f>
        <v>0.749999999999995</v>
      </c>
      <c r="V16" s="16">
        <f>'Edition de plannings'!AN16</f>
        <v>0.97916666666665797</v>
      </c>
      <c r="W16" s="17">
        <f t="shared" si="17"/>
        <v>0.22916666666666297</v>
      </c>
      <c r="X16" s="96"/>
    </row>
    <row r="17" spans="1:24" ht="18.75" customHeight="1">
      <c r="A17" s="93" t="str">
        <f>Nom!B12</f>
        <v>GILDAS</v>
      </c>
      <c r="B17" s="93" t="str">
        <f>Nom!C12</f>
        <v>Nom_6</v>
      </c>
      <c r="C17" s="12">
        <f>'Edition de plannings'!C17</f>
        <v>0</v>
      </c>
      <c r="D17" s="13">
        <f>'Edition de plannings'!D17</f>
        <v>0</v>
      </c>
      <c r="E17" s="14">
        <f t="shared" si="19"/>
        <v>0</v>
      </c>
      <c r="F17" s="12">
        <f>'Edition de plannings'!I17</f>
        <v>0</v>
      </c>
      <c r="G17" s="13">
        <f>'Edition de plannings'!J17</f>
        <v>0</v>
      </c>
      <c r="H17" s="14">
        <f t="shared" si="12"/>
        <v>0</v>
      </c>
      <c r="I17" s="12">
        <f>'Edition de plannings'!O17</f>
        <v>0</v>
      </c>
      <c r="J17" s="13">
        <f>'Edition de plannings'!P17</f>
        <v>0</v>
      </c>
      <c r="K17" s="14">
        <f t="shared" si="13"/>
        <v>0</v>
      </c>
      <c r="L17" s="12">
        <f>'Edition de plannings'!U17</f>
        <v>0</v>
      </c>
      <c r="M17" s="13">
        <f>'Edition de plannings'!V17</f>
        <v>0</v>
      </c>
      <c r="N17" s="14">
        <f t="shared" si="14"/>
        <v>0</v>
      </c>
      <c r="O17" s="12">
        <f>'Edition de plannings'!AA17</f>
        <v>0.33333333333333298</v>
      </c>
      <c r="P17" s="13">
        <f>'Edition de plannings'!AB17</f>
        <v>0.64583333333332904</v>
      </c>
      <c r="Q17" s="14">
        <f t="shared" si="20"/>
        <v>0.31249999999999606</v>
      </c>
      <c r="R17" s="12">
        <f>'Edition de plannings'!AG17</f>
        <v>0.437499999999999</v>
      </c>
      <c r="S17" s="13">
        <f>'Edition de plannings'!AH17</f>
        <v>0.64583333333332904</v>
      </c>
      <c r="T17" s="14">
        <f t="shared" si="16"/>
        <v>0.20833333333333004</v>
      </c>
      <c r="U17" s="12">
        <f>'Edition de plannings'!AM17</f>
        <v>0.25</v>
      </c>
      <c r="V17" s="13">
        <f>'Edition de plannings'!AN17</f>
        <v>0.41666666666666602</v>
      </c>
      <c r="W17" s="14">
        <f t="shared" si="17"/>
        <v>0.16666666666666602</v>
      </c>
      <c r="X17" s="95">
        <f>E17+E18+H17+H18+K17+K18+N17+N18+Q17+Q18+T17+T18+W17+W18</f>
        <v>1.1041666666666519</v>
      </c>
    </row>
    <row r="18" spans="1:24" ht="18.75" customHeight="1" thickBot="1">
      <c r="A18" s="94"/>
      <c r="B18" s="94"/>
      <c r="C18" s="15">
        <f>'Edition de plannings'!C18</f>
        <v>0</v>
      </c>
      <c r="D18" s="16">
        <f>'Edition de plannings'!D18</f>
        <v>0</v>
      </c>
      <c r="E18" s="17">
        <f t="shared" si="19"/>
        <v>0</v>
      </c>
      <c r="F18" s="15">
        <f>'Edition de plannings'!I18</f>
        <v>0.77083333333332804</v>
      </c>
      <c r="G18" s="16">
        <f>'Edition de plannings'!J18</f>
        <v>0.97916666666665797</v>
      </c>
      <c r="H18" s="17">
        <f t="shared" si="12"/>
        <v>0.20833333333332993</v>
      </c>
      <c r="I18" s="15">
        <f>'Edition de plannings'!O18</f>
        <v>0</v>
      </c>
      <c r="J18" s="16">
        <f>'Edition de plannings'!P18</f>
        <v>0</v>
      </c>
      <c r="K18" s="17">
        <f t="shared" si="13"/>
        <v>0</v>
      </c>
      <c r="L18" s="15">
        <f>'Edition de plannings'!U18</f>
        <v>0</v>
      </c>
      <c r="M18" s="16">
        <f>'Edition de plannings'!V18</f>
        <v>0</v>
      </c>
      <c r="N18" s="17">
        <f t="shared" si="14"/>
        <v>0</v>
      </c>
      <c r="O18" s="15">
        <f>'Edition de plannings'!AA18</f>
        <v>0</v>
      </c>
      <c r="P18" s="16">
        <f>'Edition de plannings'!AB18</f>
        <v>0</v>
      </c>
      <c r="Q18" s="17">
        <f t="shared" si="20"/>
        <v>0</v>
      </c>
      <c r="R18" s="15">
        <f>'Edition de plannings'!AG18</f>
        <v>0.77083333333332804</v>
      </c>
      <c r="S18" s="16">
        <f>'Edition de plannings'!AH18</f>
        <v>0.97916666666665797</v>
      </c>
      <c r="T18" s="17">
        <f t="shared" si="16"/>
        <v>0.20833333333332993</v>
      </c>
      <c r="U18" s="15">
        <f>'Edition de plannings'!AM18</f>
        <v>0</v>
      </c>
      <c r="V18" s="16">
        <f>'Edition de plannings'!AN18</f>
        <v>0</v>
      </c>
      <c r="W18" s="17">
        <f t="shared" si="17"/>
        <v>0</v>
      </c>
      <c r="X18" s="96"/>
    </row>
    <row r="19" spans="1:24" ht="18.75" customHeight="1">
      <c r="A19" s="93" t="str">
        <f>Nom!B14</f>
        <v>ROXANNE</v>
      </c>
      <c r="B19" s="93" t="str">
        <f>Nom!C14</f>
        <v>Nom_7</v>
      </c>
      <c r="C19" s="12">
        <f>'Edition de plannings'!C19</f>
        <v>0</v>
      </c>
      <c r="D19" s="13">
        <f>'Edition de plannings'!D19</f>
        <v>0</v>
      </c>
      <c r="E19" s="14">
        <f t="shared" si="19"/>
        <v>0</v>
      </c>
      <c r="F19" s="12">
        <f>'Edition de plannings'!I19</f>
        <v>0</v>
      </c>
      <c r="G19" s="13">
        <f>'Edition de plannings'!J19</f>
        <v>0</v>
      </c>
      <c r="H19" s="14">
        <f t="shared" si="12"/>
        <v>0</v>
      </c>
      <c r="I19" s="12">
        <f>'Edition de plannings'!O19</f>
        <v>0</v>
      </c>
      <c r="J19" s="13">
        <f>'Edition de plannings'!P19</f>
        <v>0</v>
      </c>
      <c r="K19" s="14">
        <f t="shared" si="13"/>
        <v>0</v>
      </c>
      <c r="L19" s="12">
        <f>'Edition de plannings'!U19</f>
        <v>0</v>
      </c>
      <c r="M19" s="13">
        <f>'Edition de plannings'!V19</f>
        <v>0</v>
      </c>
      <c r="N19" s="14">
        <f t="shared" si="14"/>
        <v>0</v>
      </c>
      <c r="O19" s="12">
        <f>'Edition de plannings'!AA19</f>
        <v>0</v>
      </c>
      <c r="P19" s="13">
        <f>'Edition de plannings'!AB19</f>
        <v>0</v>
      </c>
      <c r="Q19" s="14">
        <f t="shared" si="20"/>
        <v>0</v>
      </c>
      <c r="R19" s="12">
        <f>'Edition de plannings'!AG19</f>
        <v>0</v>
      </c>
      <c r="S19" s="13">
        <f>'Edition de plannings'!AH19</f>
        <v>0</v>
      </c>
      <c r="T19" s="14">
        <f t="shared" si="16"/>
        <v>0</v>
      </c>
      <c r="U19" s="12">
        <f>'Edition de plannings'!AM19</f>
        <v>0</v>
      </c>
      <c r="V19" s="13">
        <f>'Edition de plannings'!AN19</f>
        <v>0</v>
      </c>
      <c r="W19" s="14">
        <f t="shared" si="17"/>
        <v>0</v>
      </c>
      <c r="X19" s="95">
        <f>E19+E20+H19+H20+K19+K20+N19+N20+Q19+Q20+T19+T20+W19+W20</f>
        <v>0</v>
      </c>
    </row>
    <row r="20" spans="1:24" ht="18.75" customHeight="1" thickBot="1">
      <c r="A20" s="94"/>
      <c r="B20" s="94"/>
      <c r="C20" s="15">
        <f>'Edition de plannings'!C20</f>
        <v>0</v>
      </c>
      <c r="D20" s="16">
        <f>'Edition de plannings'!D20</f>
        <v>0</v>
      </c>
      <c r="E20" s="17">
        <f t="shared" si="19"/>
        <v>0</v>
      </c>
      <c r="F20" s="15">
        <f>'Edition de plannings'!I20</f>
        <v>0</v>
      </c>
      <c r="G20" s="16">
        <f>'Edition de plannings'!J20</f>
        <v>0</v>
      </c>
      <c r="H20" s="17">
        <f t="shared" si="12"/>
        <v>0</v>
      </c>
      <c r="I20" s="15">
        <f>'Edition de plannings'!O20</f>
        <v>0</v>
      </c>
      <c r="J20" s="16">
        <f>'Edition de plannings'!P20</f>
        <v>0</v>
      </c>
      <c r="K20" s="17">
        <f t="shared" si="13"/>
        <v>0</v>
      </c>
      <c r="L20" s="15">
        <f>'Edition de plannings'!U20</f>
        <v>0</v>
      </c>
      <c r="M20" s="16">
        <f>'Edition de plannings'!V20</f>
        <v>0</v>
      </c>
      <c r="N20" s="17">
        <f t="shared" si="14"/>
        <v>0</v>
      </c>
      <c r="O20" s="15">
        <f>'Edition de plannings'!AA20</f>
        <v>0</v>
      </c>
      <c r="P20" s="16">
        <f>'Edition de plannings'!AB20</f>
        <v>0</v>
      </c>
      <c r="Q20" s="17">
        <f t="shared" si="20"/>
        <v>0</v>
      </c>
      <c r="R20" s="15">
        <f>'Edition de plannings'!AG20</f>
        <v>0</v>
      </c>
      <c r="S20" s="16">
        <f>'Edition de plannings'!AH20</f>
        <v>0</v>
      </c>
      <c r="T20" s="17">
        <f t="shared" si="16"/>
        <v>0</v>
      </c>
      <c r="U20" s="15">
        <f>'Edition de plannings'!AM20</f>
        <v>0</v>
      </c>
      <c r="V20" s="16">
        <f>'Edition de plannings'!AN20</f>
        <v>0</v>
      </c>
      <c r="W20" s="17">
        <f t="shared" si="17"/>
        <v>0</v>
      </c>
      <c r="X20" s="96"/>
    </row>
    <row r="21" spans="1:24" ht="18.75" customHeight="1">
      <c r="A21" s="93">
        <f>Nom!B16</f>
        <v>0</v>
      </c>
      <c r="B21" s="93">
        <f>Nom!C16</f>
        <v>0</v>
      </c>
      <c r="C21" s="12">
        <f>'Edition de plannings'!C21</f>
        <v>0</v>
      </c>
      <c r="D21" s="13">
        <f>'Edition de plannings'!D21</f>
        <v>0</v>
      </c>
      <c r="E21" s="14">
        <f t="shared" ref="E21:E22" si="21">D21-C21</f>
        <v>0</v>
      </c>
      <c r="F21" s="12">
        <f>'Edition de plannings'!I21</f>
        <v>0</v>
      </c>
      <c r="G21" s="13">
        <f>'Edition de plannings'!J21</f>
        <v>0</v>
      </c>
      <c r="H21" s="14">
        <f t="shared" ref="H21:H22" si="22">G21-F21</f>
        <v>0</v>
      </c>
      <c r="I21" s="12">
        <f>'Edition de plannings'!O21</f>
        <v>0.45833333333333198</v>
      </c>
      <c r="J21" s="13">
        <f>'Edition de plannings'!P21</f>
        <v>0.64583333333332904</v>
      </c>
      <c r="K21" s="14">
        <f t="shared" ref="K21:K22" si="23">J21-I21</f>
        <v>0.18749999999999706</v>
      </c>
      <c r="L21" s="12">
        <f>'Edition de plannings'!U21</f>
        <v>0</v>
      </c>
      <c r="M21" s="13">
        <f>'Edition de plannings'!V21</f>
        <v>0</v>
      </c>
      <c r="N21" s="14">
        <f t="shared" ref="N21:N22" si="24">M21-L21</f>
        <v>0</v>
      </c>
      <c r="O21" s="12">
        <f>'Edition de plannings'!AA21</f>
        <v>0.33333333333333298</v>
      </c>
      <c r="P21" s="13">
        <f>'Edition de plannings'!AB21</f>
        <v>0.64583333333332904</v>
      </c>
      <c r="Q21" s="14">
        <f t="shared" ref="Q21:Q22" si="25">P21-O21</f>
        <v>0.31249999999999606</v>
      </c>
      <c r="R21" s="12">
        <f>'Edition de plannings'!AG21</f>
        <v>0.375</v>
      </c>
      <c r="S21" s="13">
        <f>'Edition de plannings'!AH21</f>
        <v>0.624999999999996</v>
      </c>
      <c r="T21" s="14">
        <f t="shared" ref="T21:T22" si="26">S21-R21</f>
        <v>0.249999999999996</v>
      </c>
      <c r="U21" s="12">
        <f>'Edition de plannings'!AM21</f>
        <v>0</v>
      </c>
      <c r="V21" s="13">
        <f>'Edition de plannings'!AN21</f>
        <v>0</v>
      </c>
      <c r="W21" s="14">
        <f t="shared" ref="W21:W22" si="27">V21-U21</f>
        <v>0</v>
      </c>
      <c r="X21" s="95">
        <f>E21+E22+H21+H22+K21+K22+N21+N22+Q21+Q22+T21+T22+W21+W22</f>
        <v>0.91666666666665308</v>
      </c>
    </row>
    <row r="22" spans="1:24" ht="18.75" customHeight="1" thickBot="1">
      <c r="A22" s="94"/>
      <c r="B22" s="94"/>
      <c r="C22" s="15">
        <f>'Edition de plannings'!C22</f>
        <v>0</v>
      </c>
      <c r="D22" s="16">
        <f>'Edition de plannings'!D22</f>
        <v>0</v>
      </c>
      <c r="E22" s="17">
        <f t="shared" si="21"/>
        <v>0</v>
      </c>
      <c r="F22" s="15">
        <f>'Edition de plannings'!I22</f>
        <v>0</v>
      </c>
      <c r="G22" s="16">
        <f>'Edition de plannings'!J22</f>
        <v>0</v>
      </c>
      <c r="H22" s="17">
        <f t="shared" si="22"/>
        <v>0</v>
      </c>
      <c r="I22" s="15">
        <f>'Edition de plannings'!O22</f>
        <v>0</v>
      </c>
      <c r="J22" s="16">
        <f>'Edition de plannings'!P22</f>
        <v>0</v>
      </c>
      <c r="K22" s="17">
        <f t="shared" si="23"/>
        <v>0</v>
      </c>
      <c r="L22" s="15">
        <f>'Edition de plannings'!U22</f>
        <v>0</v>
      </c>
      <c r="M22" s="16">
        <f>'Edition de plannings'!V22</f>
        <v>0</v>
      </c>
      <c r="N22" s="17">
        <f t="shared" si="24"/>
        <v>0</v>
      </c>
      <c r="O22" s="15">
        <f>'Edition de plannings'!AA22</f>
        <v>0</v>
      </c>
      <c r="P22" s="16">
        <f>'Edition de plannings'!AB22</f>
        <v>0</v>
      </c>
      <c r="Q22" s="17">
        <f t="shared" si="25"/>
        <v>0</v>
      </c>
      <c r="R22" s="15">
        <f>'Edition de plannings'!AG22</f>
        <v>0.749999999999995</v>
      </c>
      <c r="S22" s="16">
        <f>'Edition de plannings'!AH22</f>
        <v>0.91666666666665897</v>
      </c>
      <c r="T22" s="17">
        <f t="shared" si="26"/>
        <v>0.16666666666666397</v>
      </c>
      <c r="U22" s="15">
        <f>'Edition de plannings'!AM22</f>
        <v>0</v>
      </c>
      <c r="V22" s="16">
        <f>'Edition de plannings'!AN22</f>
        <v>0</v>
      </c>
      <c r="W22" s="17">
        <f t="shared" si="27"/>
        <v>0</v>
      </c>
      <c r="X22" s="96"/>
    </row>
    <row r="23" spans="1:24" ht="18.75" customHeight="1">
      <c r="A23" s="93">
        <f>Nom!B18</f>
        <v>0</v>
      </c>
      <c r="B23" s="93">
        <f>Nom!C18</f>
        <v>0</v>
      </c>
      <c r="C23" s="12">
        <f>'Edition de plannings'!C23</f>
        <v>0</v>
      </c>
      <c r="D23" s="13">
        <f>'Edition de plannings'!D23</f>
        <v>0</v>
      </c>
      <c r="E23" s="14">
        <f t="shared" ref="E23:E24" si="28">D23-C23</f>
        <v>0</v>
      </c>
      <c r="F23" s="12">
        <f>'Edition de plannings'!I23</f>
        <v>0.499999999999998</v>
      </c>
      <c r="G23" s="13">
        <f>'Edition de plannings'!J23</f>
        <v>0.624999999999996</v>
      </c>
      <c r="H23" s="14">
        <f t="shared" ref="H23:H24" si="29">G23-F23</f>
        <v>0.124999999999998</v>
      </c>
      <c r="I23" s="12">
        <f>'Edition de plannings'!O23</f>
        <v>0</v>
      </c>
      <c r="J23" s="13">
        <f>'Edition de plannings'!P23</f>
        <v>0</v>
      </c>
      <c r="K23" s="14">
        <f t="shared" ref="K23:K24" si="30">J23-I23</f>
        <v>0</v>
      </c>
      <c r="L23" s="12">
        <f>'Edition de plannings'!U23</f>
        <v>0</v>
      </c>
      <c r="M23" s="13">
        <f>'Edition de plannings'!V23</f>
        <v>0</v>
      </c>
      <c r="N23" s="14">
        <f t="shared" ref="N23:N24" si="31">M23-L23</f>
        <v>0</v>
      </c>
      <c r="O23" s="12">
        <f>'Edition de plannings'!AA23</f>
        <v>0</v>
      </c>
      <c r="P23" s="13">
        <f>'Edition de plannings'!AB23</f>
        <v>0</v>
      </c>
      <c r="Q23" s="14">
        <f t="shared" ref="Q23:Q24" si="32">P23-O23</f>
        <v>0</v>
      </c>
      <c r="R23" s="12">
        <f>'Edition de plannings'!AG23</f>
        <v>0</v>
      </c>
      <c r="S23" s="13">
        <f>'Edition de plannings'!AH23</f>
        <v>0</v>
      </c>
      <c r="T23" s="14">
        <f t="shared" ref="T23:T24" si="33">S23-R23</f>
        <v>0</v>
      </c>
      <c r="U23" s="12">
        <f>'Edition de plannings'!AM23</f>
        <v>0</v>
      </c>
      <c r="V23" s="13">
        <f>'Edition de plannings'!AN23</f>
        <v>0</v>
      </c>
      <c r="W23" s="14">
        <f t="shared" ref="W23:W24" si="34">V23-U23</f>
        <v>0</v>
      </c>
      <c r="X23" s="95">
        <f>E23+E24+H23+H24+K23+K24+N23+N24+Q23+Q24+T23+T24+W23+W24</f>
        <v>0.25000000000001699</v>
      </c>
    </row>
    <row r="24" spans="1:24" ht="18.75" customHeight="1" thickBot="1">
      <c r="A24" s="94"/>
      <c r="B24" s="94"/>
      <c r="C24" s="15">
        <f>'Edition de plannings'!C24</f>
        <v>0</v>
      </c>
      <c r="D24" s="16">
        <f>'Edition de plannings'!D24</f>
        <v>0</v>
      </c>
      <c r="E24" s="17">
        <f t="shared" si="28"/>
        <v>0</v>
      </c>
      <c r="F24" s="15">
        <f>'Edition de plannings'!I24</f>
        <v>0</v>
      </c>
      <c r="G24" s="16">
        <f>'Edition de plannings'!J24</f>
        <v>0</v>
      </c>
      <c r="H24" s="17">
        <f t="shared" si="29"/>
        <v>0</v>
      </c>
      <c r="I24" s="15">
        <f>'Edition de plannings'!O24</f>
        <v>0</v>
      </c>
      <c r="J24" s="16">
        <f>'Edition de plannings'!P24</f>
        <v>0</v>
      </c>
      <c r="K24" s="17">
        <f t="shared" si="30"/>
        <v>0</v>
      </c>
      <c r="L24" s="15">
        <f>'Edition de plannings'!U24</f>
        <v>0.79166666666666097</v>
      </c>
      <c r="M24" s="16">
        <f>'Edition de plannings'!V24</f>
        <v>0.91666666666667995</v>
      </c>
      <c r="N24" s="17">
        <f t="shared" si="31"/>
        <v>0.12500000000001898</v>
      </c>
      <c r="O24" s="15">
        <f>'Edition de plannings'!AA24</f>
        <v>0</v>
      </c>
      <c r="P24" s="16">
        <f>'Edition de plannings'!AB24</f>
        <v>0</v>
      </c>
      <c r="Q24" s="17">
        <f t="shared" si="32"/>
        <v>0</v>
      </c>
      <c r="R24" s="15">
        <f>'Edition de plannings'!AG24</f>
        <v>0</v>
      </c>
      <c r="S24" s="16">
        <f>'Edition de plannings'!AH24</f>
        <v>0</v>
      </c>
      <c r="T24" s="17">
        <f t="shared" si="33"/>
        <v>0</v>
      </c>
      <c r="U24" s="15">
        <f>'Edition de plannings'!AM24</f>
        <v>0</v>
      </c>
      <c r="V24" s="16">
        <f>'Edition de plannings'!AN24</f>
        <v>0</v>
      </c>
      <c r="W24" s="17">
        <f t="shared" si="34"/>
        <v>0</v>
      </c>
      <c r="X24" s="96"/>
    </row>
    <row r="25" spans="1:24" ht="18.75" customHeight="1">
      <c r="A25" s="93">
        <f>Nom!B20</f>
        <v>0</v>
      </c>
      <c r="B25" s="93">
        <f>Nom!C20</f>
        <v>0</v>
      </c>
      <c r="C25" s="12">
        <f>'Edition de plannings'!C25</f>
        <v>0</v>
      </c>
      <c r="D25" s="13">
        <f>'Edition de plannings'!D25</f>
        <v>0</v>
      </c>
      <c r="E25" s="14">
        <f t="shared" ref="E25:E36" si="35">D25-C25</f>
        <v>0</v>
      </c>
      <c r="F25" s="12">
        <f>'Edition de plannings'!I25</f>
        <v>0.499999999999998</v>
      </c>
      <c r="G25" s="13">
        <f>'Edition de plannings'!J25</f>
        <v>0.624999999999996</v>
      </c>
      <c r="H25" s="14">
        <f t="shared" ref="H25:H36" si="36">G25-F25</f>
        <v>0.124999999999998</v>
      </c>
      <c r="I25" s="12">
        <f>'Edition de plannings'!O25</f>
        <v>0</v>
      </c>
      <c r="J25" s="13">
        <f>'Edition de plannings'!P25</f>
        <v>0</v>
      </c>
      <c r="K25" s="14">
        <f t="shared" ref="K25:K36" si="37">J25-I25</f>
        <v>0</v>
      </c>
      <c r="L25" s="12">
        <f>'Edition de plannings'!U25</f>
        <v>0</v>
      </c>
      <c r="M25" s="13">
        <f>'Edition de plannings'!V25</f>
        <v>0</v>
      </c>
      <c r="N25" s="14">
        <f t="shared" ref="N25:N36" si="38">M25-L25</f>
        <v>0</v>
      </c>
      <c r="O25" s="12">
        <f>'Edition de plannings'!AA25</f>
        <v>0</v>
      </c>
      <c r="P25" s="13">
        <f>'Edition de plannings'!AB25</f>
        <v>0</v>
      </c>
      <c r="Q25" s="14">
        <f t="shared" ref="Q25:Q36" si="39">P25-O25</f>
        <v>0</v>
      </c>
      <c r="R25" s="12">
        <f>'Edition de plannings'!AG25</f>
        <v>0</v>
      </c>
      <c r="S25" s="13">
        <f>'Edition de plannings'!AH25</f>
        <v>0</v>
      </c>
      <c r="T25" s="14">
        <f t="shared" ref="T25:T36" si="40">S25-R25</f>
        <v>0</v>
      </c>
      <c r="U25" s="12">
        <f>'Edition de plannings'!AM25</f>
        <v>0</v>
      </c>
      <c r="V25" s="13">
        <f>'Edition de plannings'!AN25</f>
        <v>0</v>
      </c>
      <c r="W25" s="14">
        <f t="shared" ref="W25:W36" si="41">V25-U25</f>
        <v>0</v>
      </c>
      <c r="X25" s="95">
        <f t="shared" ref="X25" si="42">E25+E26+H25+H26+K25+K26+N25+N26+Q25+Q26+T25+T26+W25+W26</f>
        <v>0.124999999999998</v>
      </c>
    </row>
    <row r="26" spans="1:24" ht="18.75" customHeight="1" thickBot="1">
      <c r="A26" s="94"/>
      <c r="B26" s="94"/>
      <c r="C26" s="15">
        <f>'Edition de plannings'!C26</f>
        <v>0</v>
      </c>
      <c r="D26" s="16">
        <f>'Edition de plannings'!D26</f>
        <v>0</v>
      </c>
      <c r="E26" s="17">
        <f t="shared" si="35"/>
        <v>0</v>
      </c>
      <c r="F26" s="15">
        <f>'Edition de plannings'!I26</f>
        <v>0</v>
      </c>
      <c r="G26" s="16">
        <f>'Edition de plannings'!J26</f>
        <v>0</v>
      </c>
      <c r="H26" s="17">
        <f t="shared" si="36"/>
        <v>0</v>
      </c>
      <c r="I26" s="15">
        <f>'Edition de plannings'!O26</f>
        <v>0</v>
      </c>
      <c r="J26" s="16">
        <f>'Edition de plannings'!P26</f>
        <v>0</v>
      </c>
      <c r="K26" s="17">
        <f t="shared" si="37"/>
        <v>0</v>
      </c>
      <c r="L26" s="15">
        <f>'Edition de plannings'!U26</f>
        <v>0</v>
      </c>
      <c r="M26" s="16">
        <f>'Edition de plannings'!V26</f>
        <v>0</v>
      </c>
      <c r="N26" s="17">
        <f t="shared" si="38"/>
        <v>0</v>
      </c>
      <c r="O26" s="15">
        <f>'Edition de plannings'!AA26</f>
        <v>0</v>
      </c>
      <c r="P26" s="16">
        <f>'Edition de plannings'!AB26</f>
        <v>0</v>
      </c>
      <c r="Q26" s="17">
        <f t="shared" si="39"/>
        <v>0</v>
      </c>
      <c r="R26" s="15">
        <f>'Edition de plannings'!AG26</f>
        <v>0</v>
      </c>
      <c r="S26" s="16">
        <f>'Edition de plannings'!AH26</f>
        <v>0</v>
      </c>
      <c r="T26" s="17">
        <f t="shared" si="40"/>
        <v>0</v>
      </c>
      <c r="U26" s="15">
        <f>'Edition de plannings'!AM26</f>
        <v>0</v>
      </c>
      <c r="V26" s="16">
        <f>'Edition de plannings'!AN26</f>
        <v>0</v>
      </c>
      <c r="W26" s="17">
        <f t="shared" si="41"/>
        <v>0</v>
      </c>
      <c r="X26" s="96"/>
    </row>
    <row r="27" spans="1:24" ht="18.75" customHeight="1">
      <c r="A27" s="93">
        <f>Nom!B22</f>
        <v>0</v>
      </c>
      <c r="B27" s="93">
        <f>Nom!C22</f>
        <v>0</v>
      </c>
      <c r="C27" s="12">
        <f>'Edition de plannings'!C27</f>
        <v>0</v>
      </c>
      <c r="D27" s="13">
        <f>'Edition de plannings'!D27</f>
        <v>0</v>
      </c>
      <c r="E27" s="14">
        <f t="shared" si="35"/>
        <v>0</v>
      </c>
      <c r="F27" s="12">
        <f>'Edition de plannings'!I27</f>
        <v>0</v>
      </c>
      <c r="G27" s="13">
        <f>'Edition de plannings'!J27</f>
        <v>0</v>
      </c>
      <c r="H27" s="14">
        <f t="shared" si="36"/>
        <v>0</v>
      </c>
      <c r="I27" s="12">
        <f>'Edition de plannings'!O27</f>
        <v>0</v>
      </c>
      <c r="J27" s="13">
        <f>'Edition de plannings'!P27</f>
        <v>0</v>
      </c>
      <c r="K27" s="14">
        <f t="shared" si="37"/>
        <v>0</v>
      </c>
      <c r="L27" s="12">
        <f>'Edition de plannings'!U27</f>
        <v>0</v>
      </c>
      <c r="M27" s="13">
        <f>'Edition de plannings'!V27</f>
        <v>0</v>
      </c>
      <c r="N27" s="14">
        <f t="shared" si="38"/>
        <v>0</v>
      </c>
      <c r="O27" s="12">
        <f>'Edition de plannings'!AA27</f>
        <v>0</v>
      </c>
      <c r="P27" s="13">
        <f>'Edition de plannings'!AB27</f>
        <v>0</v>
      </c>
      <c r="Q27" s="14">
        <f t="shared" si="39"/>
        <v>0</v>
      </c>
      <c r="R27" s="12">
        <f>'Edition de plannings'!AG27</f>
        <v>0</v>
      </c>
      <c r="S27" s="13">
        <f>'Edition de plannings'!AH27</f>
        <v>0</v>
      </c>
      <c r="T27" s="14">
        <f t="shared" si="40"/>
        <v>0</v>
      </c>
      <c r="U27" s="12">
        <f>'Edition de plannings'!AM27</f>
        <v>0</v>
      </c>
      <c r="V27" s="13">
        <f>'Edition de plannings'!AN27</f>
        <v>0</v>
      </c>
      <c r="W27" s="14">
        <f t="shared" si="41"/>
        <v>0</v>
      </c>
      <c r="X27" s="95">
        <f t="shared" ref="X27" si="43">E27+E28+H27+H28+K27+K28+N27+N28+Q27+Q28+T27+T28+W27+W28</f>
        <v>0</v>
      </c>
    </row>
    <row r="28" spans="1:24" ht="18.75" customHeight="1" thickBot="1">
      <c r="A28" s="94"/>
      <c r="B28" s="94"/>
      <c r="C28" s="15">
        <f>'Edition de plannings'!C28</f>
        <v>0</v>
      </c>
      <c r="D28" s="16">
        <f>'Edition de plannings'!D28</f>
        <v>0</v>
      </c>
      <c r="E28" s="17">
        <f t="shared" si="35"/>
        <v>0</v>
      </c>
      <c r="F28" s="15">
        <f>'Edition de plannings'!I28</f>
        <v>0</v>
      </c>
      <c r="G28" s="16">
        <f>'Edition de plannings'!J28</f>
        <v>0</v>
      </c>
      <c r="H28" s="17">
        <f t="shared" si="36"/>
        <v>0</v>
      </c>
      <c r="I28" s="15">
        <f>'Edition de plannings'!O28</f>
        <v>0</v>
      </c>
      <c r="J28" s="16">
        <f>'Edition de plannings'!P28</f>
        <v>0</v>
      </c>
      <c r="K28" s="17">
        <f t="shared" si="37"/>
        <v>0</v>
      </c>
      <c r="L28" s="15">
        <f>'Edition de plannings'!U28</f>
        <v>0</v>
      </c>
      <c r="M28" s="16">
        <f>'Edition de plannings'!V28</f>
        <v>0</v>
      </c>
      <c r="N28" s="17">
        <f t="shared" si="38"/>
        <v>0</v>
      </c>
      <c r="O28" s="15">
        <f>'Edition de plannings'!AA28</f>
        <v>0</v>
      </c>
      <c r="P28" s="16">
        <f>'Edition de plannings'!AB28</f>
        <v>0</v>
      </c>
      <c r="Q28" s="17">
        <f t="shared" si="39"/>
        <v>0</v>
      </c>
      <c r="R28" s="15">
        <f>'Edition de plannings'!AG28</f>
        <v>0</v>
      </c>
      <c r="S28" s="16">
        <f>'Edition de plannings'!AH28</f>
        <v>0</v>
      </c>
      <c r="T28" s="17">
        <f t="shared" si="40"/>
        <v>0</v>
      </c>
      <c r="U28" s="15">
        <f>'Edition de plannings'!AM28</f>
        <v>0</v>
      </c>
      <c r="V28" s="16">
        <f>'Edition de plannings'!AN28</f>
        <v>0</v>
      </c>
      <c r="W28" s="17">
        <f t="shared" si="41"/>
        <v>0</v>
      </c>
      <c r="X28" s="96"/>
    </row>
    <row r="29" spans="1:24" ht="18.75" customHeight="1">
      <c r="A29" s="93">
        <f>Nom!B24</f>
        <v>0</v>
      </c>
      <c r="B29" s="93">
        <f>Nom!C24</f>
        <v>0</v>
      </c>
      <c r="C29" s="12">
        <f>'Edition de plannings'!C29</f>
        <v>0</v>
      </c>
      <c r="D29" s="13">
        <f>'Edition de plannings'!D29</f>
        <v>0</v>
      </c>
      <c r="E29" s="14">
        <f t="shared" si="35"/>
        <v>0</v>
      </c>
      <c r="F29" s="12">
        <f>'Edition de plannings'!I29</f>
        <v>0</v>
      </c>
      <c r="G29" s="13">
        <f>'Edition de plannings'!J29</f>
        <v>0</v>
      </c>
      <c r="H29" s="14">
        <f t="shared" si="36"/>
        <v>0</v>
      </c>
      <c r="I29" s="12">
        <f>'Edition de plannings'!O29</f>
        <v>0</v>
      </c>
      <c r="J29" s="13">
        <f>'Edition de plannings'!P29</f>
        <v>0</v>
      </c>
      <c r="K29" s="14">
        <f t="shared" si="37"/>
        <v>0</v>
      </c>
      <c r="L29" s="12">
        <f>'Edition de plannings'!U29</f>
        <v>0</v>
      </c>
      <c r="M29" s="13">
        <f>'Edition de plannings'!V29</f>
        <v>0</v>
      </c>
      <c r="N29" s="14">
        <f t="shared" si="38"/>
        <v>0</v>
      </c>
      <c r="O29" s="12">
        <f>'Edition de plannings'!AA29</f>
        <v>0</v>
      </c>
      <c r="P29" s="13">
        <f>'Edition de plannings'!AB29</f>
        <v>0</v>
      </c>
      <c r="Q29" s="14">
        <f t="shared" si="39"/>
        <v>0</v>
      </c>
      <c r="R29" s="12">
        <f>'Edition de plannings'!AG29</f>
        <v>0</v>
      </c>
      <c r="S29" s="13">
        <f>'Edition de plannings'!AH29</f>
        <v>0</v>
      </c>
      <c r="T29" s="14">
        <f t="shared" si="40"/>
        <v>0</v>
      </c>
      <c r="U29" s="12">
        <f>'Edition de plannings'!AM29</f>
        <v>0</v>
      </c>
      <c r="V29" s="13">
        <f>'Edition de plannings'!AN29</f>
        <v>0</v>
      </c>
      <c r="W29" s="14">
        <f t="shared" si="41"/>
        <v>0</v>
      </c>
      <c r="X29" s="95">
        <f t="shared" ref="X29" si="44">E29+E30+H29+H30+K29+K30+N29+N30+Q29+Q30+T29+T30+W29+W30</f>
        <v>0</v>
      </c>
    </row>
    <row r="30" spans="1:24" ht="18.75" customHeight="1" thickBot="1">
      <c r="A30" s="94"/>
      <c r="B30" s="94"/>
      <c r="C30" s="15">
        <f>'Edition de plannings'!C30</f>
        <v>0</v>
      </c>
      <c r="D30" s="16">
        <f>'Edition de plannings'!D30</f>
        <v>0</v>
      </c>
      <c r="E30" s="17">
        <f t="shared" si="35"/>
        <v>0</v>
      </c>
      <c r="F30" s="15">
        <f>'Edition de plannings'!I30</f>
        <v>0</v>
      </c>
      <c r="G30" s="16">
        <f>'Edition de plannings'!J30</f>
        <v>0</v>
      </c>
      <c r="H30" s="17">
        <f t="shared" si="36"/>
        <v>0</v>
      </c>
      <c r="I30" s="15">
        <f>'Edition de plannings'!O30</f>
        <v>0</v>
      </c>
      <c r="J30" s="16">
        <f>'Edition de plannings'!P30</f>
        <v>0</v>
      </c>
      <c r="K30" s="17">
        <f t="shared" si="37"/>
        <v>0</v>
      </c>
      <c r="L30" s="15">
        <f>'Edition de plannings'!U30</f>
        <v>0</v>
      </c>
      <c r="M30" s="16">
        <f>'Edition de plannings'!V30</f>
        <v>0</v>
      </c>
      <c r="N30" s="17">
        <f t="shared" si="38"/>
        <v>0</v>
      </c>
      <c r="O30" s="15">
        <f>'Edition de plannings'!AA30</f>
        <v>0</v>
      </c>
      <c r="P30" s="16">
        <f>'Edition de plannings'!AB30</f>
        <v>0</v>
      </c>
      <c r="Q30" s="17">
        <f t="shared" si="39"/>
        <v>0</v>
      </c>
      <c r="R30" s="15">
        <f>'Edition de plannings'!AG30</f>
        <v>0</v>
      </c>
      <c r="S30" s="16">
        <f>'Edition de plannings'!AH30</f>
        <v>0</v>
      </c>
      <c r="T30" s="17">
        <f t="shared" si="40"/>
        <v>0</v>
      </c>
      <c r="U30" s="15">
        <f>'Edition de plannings'!AM30</f>
        <v>0</v>
      </c>
      <c r="V30" s="16">
        <f>'Edition de plannings'!AN30</f>
        <v>0</v>
      </c>
      <c r="W30" s="17">
        <f t="shared" si="41"/>
        <v>0</v>
      </c>
      <c r="X30" s="96"/>
    </row>
    <row r="31" spans="1:24" ht="18.75" customHeight="1">
      <c r="A31" s="93">
        <f>Nom!B26</f>
        <v>0</v>
      </c>
      <c r="B31" s="93">
        <f>Nom!C26</f>
        <v>0</v>
      </c>
      <c r="C31" s="12">
        <f>'Edition de plannings'!C31</f>
        <v>0</v>
      </c>
      <c r="D31" s="13">
        <f>'Edition de plannings'!D31</f>
        <v>0</v>
      </c>
      <c r="E31" s="14">
        <f t="shared" si="35"/>
        <v>0</v>
      </c>
      <c r="F31" s="12">
        <f>'Edition de plannings'!I31</f>
        <v>0</v>
      </c>
      <c r="G31" s="13">
        <f>'Edition de plannings'!J31</f>
        <v>0</v>
      </c>
      <c r="H31" s="14">
        <f t="shared" si="36"/>
        <v>0</v>
      </c>
      <c r="I31" s="12">
        <f>'Edition de plannings'!O31</f>
        <v>0</v>
      </c>
      <c r="J31" s="13">
        <f>'Edition de plannings'!P31</f>
        <v>0</v>
      </c>
      <c r="K31" s="14">
        <f t="shared" si="37"/>
        <v>0</v>
      </c>
      <c r="L31" s="12">
        <f>'Edition de plannings'!U31</f>
        <v>0</v>
      </c>
      <c r="M31" s="13">
        <f>'Edition de plannings'!V31</f>
        <v>0</v>
      </c>
      <c r="N31" s="14">
        <f t="shared" si="38"/>
        <v>0</v>
      </c>
      <c r="O31" s="12">
        <f>'Edition de plannings'!AA31</f>
        <v>0</v>
      </c>
      <c r="P31" s="13">
        <f>'Edition de plannings'!AB31</f>
        <v>0</v>
      </c>
      <c r="Q31" s="14">
        <f t="shared" si="39"/>
        <v>0</v>
      </c>
      <c r="R31" s="12">
        <f>'Edition de plannings'!AG31</f>
        <v>0</v>
      </c>
      <c r="S31" s="13">
        <f>'Edition de plannings'!AH31</f>
        <v>0</v>
      </c>
      <c r="T31" s="14">
        <f t="shared" si="40"/>
        <v>0</v>
      </c>
      <c r="U31" s="12">
        <f>'Edition de plannings'!AM31</f>
        <v>0</v>
      </c>
      <c r="V31" s="13">
        <f>'Edition de plannings'!AN31</f>
        <v>0</v>
      </c>
      <c r="W31" s="14">
        <f t="shared" si="41"/>
        <v>0</v>
      </c>
      <c r="X31" s="95">
        <f t="shared" ref="X31" si="45">E31+E32+H31+H32+K31+K32+N31+N32+Q31+Q32+T31+T32+W31+W32</f>
        <v>0</v>
      </c>
    </row>
    <row r="32" spans="1:24" ht="18.75" customHeight="1" thickBot="1">
      <c r="A32" s="94"/>
      <c r="B32" s="94"/>
      <c r="C32" s="15">
        <f>'Edition de plannings'!C32</f>
        <v>0</v>
      </c>
      <c r="D32" s="16">
        <f>'Edition de plannings'!D32</f>
        <v>0</v>
      </c>
      <c r="E32" s="17">
        <f t="shared" si="35"/>
        <v>0</v>
      </c>
      <c r="F32" s="15">
        <f>'Edition de plannings'!I32</f>
        <v>0</v>
      </c>
      <c r="G32" s="16">
        <f>'Edition de plannings'!J32</f>
        <v>0</v>
      </c>
      <c r="H32" s="17">
        <f t="shared" si="36"/>
        <v>0</v>
      </c>
      <c r="I32" s="15">
        <f>'Edition de plannings'!O32</f>
        <v>0</v>
      </c>
      <c r="J32" s="16">
        <f>'Edition de plannings'!P32</f>
        <v>0</v>
      </c>
      <c r="K32" s="17">
        <f t="shared" si="37"/>
        <v>0</v>
      </c>
      <c r="L32" s="15">
        <f>'Edition de plannings'!U32</f>
        <v>0</v>
      </c>
      <c r="M32" s="16">
        <f>'Edition de plannings'!V32</f>
        <v>0</v>
      </c>
      <c r="N32" s="17">
        <f t="shared" si="38"/>
        <v>0</v>
      </c>
      <c r="O32" s="15">
        <f>'Edition de plannings'!AA32</f>
        <v>0</v>
      </c>
      <c r="P32" s="16">
        <f>'Edition de plannings'!AB32</f>
        <v>0</v>
      </c>
      <c r="Q32" s="17">
        <f t="shared" si="39"/>
        <v>0</v>
      </c>
      <c r="R32" s="15">
        <f>'Edition de plannings'!AG32</f>
        <v>0</v>
      </c>
      <c r="S32" s="16">
        <f>'Edition de plannings'!AH32</f>
        <v>0</v>
      </c>
      <c r="T32" s="17">
        <f t="shared" si="40"/>
        <v>0</v>
      </c>
      <c r="U32" s="15">
        <f>'Edition de plannings'!AM32</f>
        <v>0</v>
      </c>
      <c r="V32" s="16">
        <f>'Edition de plannings'!AN32</f>
        <v>0</v>
      </c>
      <c r="W32" s="17">
        <f t="shared" si="41"/>
        <v>0</v>
      </c>
      <c r="X32" s="96"/>
    </row>
    <row r="33" spans="1:24" ht="18.75" customHeight="1">
      <c r="A33" s="93">
        <f>Nom!B28</f>
        <v>0</v>
      </c>
      <c r="B33" s="93">
        <f>Nom!C28</f>
        <v>0</v>
      </c>
      <c r="C33" s="12">
        <f>'Edition de plannings'!C33</f>
        <v>0</v>
      </c>
      <c r="D33" s="13">
        <f>'Edition de plannings'!D33</f>
        <v>0</v>
      </c>
      <c r="E33" s="14">
        <f t="shared" si="35"/>
        <v>0</v>
      </c>
      <c r="F33" s="12">
        <f>'Edition de plannings'!I33</f>
        <v>0</v>
      </c>
      <c r="G33" s="13">
        <f>'Edition de plannings'!J33</f>
        <v>0</v>
      </c>
      <c r="H33" s="14">
        <f t="shared" si="36"/>
        <v>0</v>
      </c>
      <c r="I33" s="12">
        <f>'Edition de plannings'!O33</f>
        <v>0</v>
      </c>
      <c r="J33" s="13">
        <f>'Edition de plannings'!P33</f>
        <v>0</v>
      </c>
      <c r="K33" s="14">
        <f t="shared" si="37"/>
        <v>0</v>
      </c>
      <c r="L33" s="12">
        <f>'Edition de plannings'!U33</f>
        <v>0</v>
      </c>
      <c r="M33" s="13">
        <f>'Edition de plannings'!V33</f>
        <v>0</v>
      </c>
      <c r="N33" s="14">
        <f t="shared" si="38"/>
        <v>0</v>
      </c>
      <c r="O33" s="12">
        <f>'Edition de plannings'!AA33</f>
        <v>0</v>
      </c>
      <c r="P33" s="13">
        <f>'Edition de plannings'!AB33</f>
        <v>0</v>
      </c>
      <c r="Q33" s="14">
        <f t="shared" si="39"/>
        <v>0</v>
      </c>
      <c r="R33" s="12">
        <f>'Edition de plannings'!AG33</f>
        <v>0</v>
      </c>
      <c r="S33" s="13">
        <f>'Edition de plannings'!AH33</f>
        <v>0</v>
      </c>
      <c r="T33" s="14">
        <f t="shared" si="40"/>
        <v>0</v>
      </c>
      <c r="U33" s="12">
        <f>'Edition de plannings'!AM33</f>
        <v>0</v>
      </c>
      <c r="V33" s="13">
        <f>'Edition de plannings'!AN33</f>
        <v>0</v>
      </c>
      <c r="W33" s="14">
        <f t="shared" si="41"/>
        <v>0</v>
      </c>
      <c r="X33" s="95">
        <f>E33+E34+H33+H34+K33+K34+N33+N34+Q33+Q34+T33+T34+W33+W34</f>
        <v>0</v>
      </c>
    </row>
    <row r="34" spans="1:24" ht="18.75" customHeight="1" thickBot="1">
      <c r="A34" s="94"/>
      <c r="B34" s="94"/>
      <c r="C34" s="15">
        <f>'Edition de plannings'!C34</f>
        <v>0</v>
      </c>
      <c r="D34" s="16">
        <f>'Edition de plannings'!D34</f>
        <v>0</v>
      </c>
      <c r="E34" s="17">
        <f t="shared" si="35"/>
        <v>0</v>
      </c>
      <c r="F34" s="15">
        <f>'Edition de plannings'!I34</f>
        <v>0</v>
      </c>
      <c r="G34" s="16">
        <f>'Edition de plannings'!J34</f>
        <v>0</v>
      </c>
      <c r="H34" s="17">
        <f t="shared" si="36"/>
        <v>0</v>
      </c>
      <c r="I34" s="15">
        <f>'Edition de plannings'!O34</f>
        <v>0</v>
      </c>
      <c r="J34" s="16">
        <f>'Edition de plannings'!P34</f>
        <v>0</v>
      </c>
      <c r="K34" s="17">
        <f t="shared" si="37"/>
        <v>0</v>
      </c>
      <c r="L34" s="15">
        <f>'Edition de plannings'!U34</f>
        <v>0</v>
      </c>
      <c r="M34" s="16">
        <f>'Edition de plannings'!V34</f>
        <v>0</v>
      </c>
      <c r="N34" s="17">
        <f t="shared" si="38"/>
        <v>0</v>
      </c>
      <c r="O34" s="15">
        <f>'Edition de plannings'!AA34</f>
        <v>0</v>
      </c>
      <c r="P34" s="16">
        <f>'Edition de plannings'!AB34</f>
        <v>0</v>
      </c>
      <c r="Q34" s="17">
        <f t="shared" si="39"/>
        <v>0</v>
      </c>
      <c r="R34" s="15">
        <f>'Edition de plannings'!AG34</f>
        <v>0</v>
      </c>
      <c r="S34" s="16">
        <f>'Edition de plannings'!AH34</f>
        <v>0</v>
      </c>
      <c r="T34" s="17">
        <f t="shared" si="40"/>
        <v>0</v>
      </c>
      <c r="U34" s="15">
        <f>'Edition de plannings'!AM34</f>
        <v>0</v>
      </c>
      <c r="V34" s="16">
        <f>'Edition de plannings'!AN34</f>
        <v>0</v>
      </c>
      <c r="W34" s="17">
        <f t="shared" si="41"/>
        <v>0</v>
      </c>
      <c r="X34" s="96"/>
    </row>
    <row r="35" spans="1:24" ht="18.75" customHeight="1">
      <c r="A35" s="93">
        <f>Nom!B30</f>
        <v>0</v>
      </c>
      <c r="B35" s="93">
        <f>Nom!C30</f>
        <v>0</v>
      </c>
      <c r="C35" s="12">
        <f>'Edition de plannings'!C35</f>
        <v>0</v>
      </c>
      <c r="D35" s="13">
        <f>'Edition de plannings'!D35</f>
        <v>0</v>
      </c>
      <c r="E35" s="14">
        <f t="shared" si="35"/>
        <v>0</v>
      </c>
      <c r="F35" s="12">
        <f>'Edition de plannings'!I35</f>
        <v>0</v>
      </c>
      <c r="G35" s="13">
        <f>'Edition de plannings'!J35</f>
        <v>0</v>
      </c>
      <c r="H35" s="14">
        <f t="shared" si="36"/>
        <v>0</v>
      </c>
      <c r="I35" s="12">
        <f>'Edition de plannings'!O35</f>
        <v>0</v>
      </c>
      <c r="J35" s="13">
        <f>'Edition de plannings'!P35</f>
        <v>0</v>
      </c>
      <c r="K35" s="14">
        <f t="shared" si="37"/>
        <v>0</v>
      </c>
      <c r="L35" s="12">
        <f>'Edition de plannings'!U35</f>
        <v>0</v>
      </c>
      <c r="M35" s="13">
        <f>'Edition de plannings'!V35</f>
        <v>0</v>
      </c>
      <c r="N35" s="14">
        <f t="shared" si="38"/>
        <v>0</v>
      </c>
      <c r="O35" s="12">
        <f>'Edition de plannings'!AA35</f>
        <v>0</v>
      </c>
      <c r="P35" s="13">
        <f>'Edition de plannings'!AB35</f>
        <v>0</v>
      </c>
      <c r="Q35" s="14">
        <f t="shared" si="39"/>
        <v>0</v>
      </c>
      <c r="R35" s="12">
        <f>'Edition de plannings'!AG35</f>
        <v>0</v>
      </c>
      <c r="S35" s="13">
        <f>'Edition de plannings'!AH35</f>
        <v>0</v>
      </c>
      <c r="T35" s="14">
        <f t="shared" si="40"/>
        <v>0</v>
      </c>
      <c r="U35" s="12">
        <f>'Edition de plannings'!AM35</f>
        <v>0</v>
      </c>
      <c r="V35" s="13">
        <f>'Edition de plannings'!AN35</f>
        <v>0</v>
      </c>
      <c r="W35" s="14">
        <f t="shared" si="41"/>
        <v>0</v>
      </c>
      <c r="X35" s="95">
        <f>E35+E36+H35+H36+K35+K36+N35+N36+Q35+Q36+T35+T36+W35+W36</f>
        <v>0</v>
      </c>
    </row>
    <row r="36" spans="1:24" ht="18.75" customHeight="1" thickBot="1">
      <c r="A36" s="94"/>
      <c r="B36" s="94"/>
      <c r="C36" s="15">
        <f>'Edition de plannings'!C36</f>
        <v>0</v>
      </c>
      <c r="D36" s="16">
        <f>'Edition de plannings'!D36</f>
        <v>0</v>
      </c>
      <c r="E36" s="17">
        <f t="shared" si="35"/>
        <v>0</v>
      </c>
      <c r="F36" s="15">
        <f>'Edition de plannings'!I36</f>
        <v>0</v>
      </c>
      <c r="G36" s="16">
        <f>'Edition de plannings'!J36</f>
        <v>0</v>
      </c>
      <c r="H36" s="17">
        <f t="shared" si="36"/>
        <v>0</v>
      </c>
      <c r="I36" s="15">
        <f>'Edition de plannings'!O36</f>
        <v>0</v>
      </c>
      <c r="J36" s="16">
        <f>'Edition de plannings'!P36</f>
        <v>0</v>
      </c>
      <c r="K36" s="17">
        <f t="shared" si="37"/>
        <v>0</v>
      </c>
      <c r="L36" s="15">
        <f>'Edition de plannings'!U36</f>
        <v>0</v>
      </c>
      <c r="M36" s="16">
        <f>'Edition de plannings'!V36</f>
        <v>0</v>
      </c>
      <c r="N36" s="17">
        <f t="shared" si="38"/>
        <v>0</v>
      </c>
      <c r="O36" s="15">
        <f>'Edition de plannings'!AA36</f>
        <v>0</v>
      </c>
      <c r="P36" s="16">
        <f>'Edition de plannings'!AB36</f>
        <v>0</v>
      </c>
      <c r="Q36" s="17">
        <f t="shared" si="39"/>
        <v>0</v>
      </c>
      <c r="R36" s="15">
        <f>'Edition de plannings'!AG36</f>
        <v>0</v>
      </c>
      <c r="S36" s="16">
        <f>'Edition de plannings'!AH36</f>
        <v>0</v>
      </c>
      <c r="T36" s="17">
        <f t="shared" si="40"/>
        <v>0</v>
      </c>
      <c r="U36" s="15">
        <f>'Edition de plannings'!AM36</f>
        <v>0</v>
      </c>
      <c r="V36" s="16">
        <f>'Edition de plannings'!AN36</f>
        <v>0</v>
      </c>
      <c r="W36" s="17">
        <f t="shared" si="41"/>
        <v>0</v>
      </c>
      <c r="X36" s="96"/>
    </row>
    <row r="37" spans="1:24" ht="30" customHeight="1" thickBot="1">
      <c r="A37" s="18"/>
      <c r="B37" s="18"/>
      <c r="C37" s="18"/>
      <c r="D37" s="18"/>
      <c r="E37" s="3"/>
      <c r="F37" s="18"/>
      <c r="G37" s="18"/>
      <c r="H37" s="18"/>
      <c r="I37" s="18"/>
      <c r="J37" s="18"/>
      <c r="K37" s="18"/>
      <c r="L37" s="18"/>
      <c r="M37" s="18"/>
      <c r="N37" s="18"/>
      <c r="O37" s="18"/>
      <c r="P37" s="18"/>
      <c r="Q37" s="18"/>
      <c r="R37" s="18"/>
      <c r="S37" s="18"/>
      <c r="T37" s="18"/>
      <c r="U37" s="97" t="s">
        <v>15</v>
      </c>
      <c r="V37" s="98"/>
      <c r="W37" s="99"/>
      <c r="X37" s="19">
        <f>SUM(X7:X36)</f>
        <v>7.8124999999999023</v>
      </c>
    </row>
  </sheetData>
  <sheetProtection selectLockedCells="1"/>
  <mergeCells count="80">
    <mergeCell ref="X25:X26"/>
    <mergeCell ref="X27:X28"/>
    <mergeCell ref="L4:N4"/>
    <mergeCell ref="O4:Q4"/>
    <mergeCell ref="X4:X6"/>
    <mergeCell ref="U5:V5"/>
    <mergeCell ref="W5:W6"/>
    <mergeCell ref="U6:V6"/>
    <mergeCell ref="R4:T4"/>
    <mergeCell ref="O5:P5"/>
    <mergeCell ref="Q5:Q6"/>
    <mergeCell ref="R5:S5"/>
    <mergeCell ref="T5:T6"/>
    <mergeCell ref="U4:W4"/>
    <mergeCell ref="R6:S6"/>
    <mergeCell ref="X15:X16"/>
    <mergeCell ref="X29:X30"/>
    <mergeCell ref="X31:X32"/>
    <mergeCell ref="X33:X34"/>
    <mergeCell ref="X35:X36"/>
    <mergeCell ref="B29:B30"/>
    <mergeCell ref="B31:B32"/>
    <mergeCell ref="B33:B34"/>
    <mergeCell ref="B35:B36"/>
    <mergeCell ref="B1:X1"/>
    <mergeCell ref="C2:D2"/>
    <mergeCell ref="F2:G2"/>
    <mergeCell ref="H2:X2"/>
    <mergeCell ref="B3:X3"/>
    <mergeCell ref="A7:A8"/>
    <mergeCell ref="B7:B8"/>
    <mergeCell ref="X7:X8"/>
    <mergeCell ref="C4:E4"/>
    <mergeCell ref="F4:H4"/>
    <mergeCell ref="I4:K4"/>
    <mergeCell ref="A9:A10"/>
    <mergeCell ref="B9:B10"/>
    <mergeCell ref="X9:X10"/>
    <mergeCell ref="C6:D6"/>
    <mergeCell ref="F6:G6"/>
    <mergeCell ref="I6:J6"/>
    <mergeCell ref="L6:M6"/>
    <mergeCell ref="O6:P6"/>
    <mergeCell ref="K5:K6"/>
    <mergeCell ref="L5:M5"/>
    <mergeCell ref="N5:N6"/>
    <mergeCell ref="C5:D5"/>
    <mergeCell ref="E5:E6"/>
    <mergeCell ref="F5:G5"/>
    <mergeCell ref="H5:H6"/>
    <mergeCell ref="I5:J5"/>
    <mergeCell ref="A11:A12"/>
    <mergeCell ref="B11:B12"/>
    <mergeCell ref="X11:X12"/>
    <mergeCell ref="A13:A14"/>
    <mergeCell ref="B13:B14"/>
    <mergeCell ref="X13:X14"/>
    <mergeCell ref="A25:A26"/>
    <mergeCell ref="A27:A28"/>
    <mergeCell ref="U37:W37"/>
    <mergeCell ref="A17:A18"/>
    <mergeCell ref="B17:B18"/>
    <mergeCell ref="A23:A24"/>
    <mergeCell ref="B23:B24"/>
    <mergeCell ref="X23:X24"/>
    <mergeCell ref="A35:A36"/>
    <mergeCell ref="B25:B26"/>
    <mergeCell ref="B27:B28"/>
    <mergeCell ref="A15:A16"/>
    <mergeCell ref="B15:B16"/>
    <mergeCell ref="A29:A30"/>
    <mergeCell ref="A31:A32"/>
    <mergeCell ref="A33:A34"/>
    <mergeCell ref="X17:X18"/>
    <mergeCell ref="A19:A20"/>
    <mergeCell ref="B19:B20"/>
    <mergeCell ref="X19:X20"/>
    <mergeCell ref="A21:A22"/>
    <mergeCell ref="B21:B22"/>
    <mergeCell ref="X21:X22"/>
  </mergeCells>
  <conditionalFormatting sqref="Q7:Q36 W7:W36 T7:T36 N7:N36 K7:K36 E7:E36 H7:H36">
    <cfRule type="cellIs" dxfId="30" priority="1" operator="equal">
      <formula>0</formula>
    </cfRule>
  </conditionalFormatting>
  <conditionalFormatting sqref="C7:W36">
    <cfRule type="cellIs" dxfId="29" priority="24" operator="equal">
      <formula>0</formula>
    </cfRule>
  </conditionalFormatting>
  <printOptions horizontalCentered="1" verticalCentered="1"/>
  <pageMargins left="0.23622047244094491" right="0.23622047244094491" top="0.74803149606299213" bottom="0.74803149606299213" header="0.31496062992125984" footer="0.31496062992125984"/>
  <pageSetup paperSize="9" scale="61" orientation="landscape" horizontalDpi="0" verticalDpi="0"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'Liste déroulante'!$D$2:$D$27</xm:f>
          </x14:formula1>
          <xm:sqref>S10 M10 S12 J10 J12 J14 S14 S16 D10 D12 D14 D16 D18 G10 G12 G14 G16 G18 G20 G22 J16 D20 J18 J20 J22 J24 J8 M12 M14 M16 M18 M20 M22 M24 P10 J26 P12 P14 P16 P18 P20 J28 G24 J30 M8 P22 J32 D22 P24 J34 D24 G8 S18 J36 P8 S20 S22 S24 S8 S26 S28 S30 M26 P26 P28 P30 P32 P34 P36 M28 M30 M32 M34 M36 D8 D26 D28 D30 D32 D34 D36 G26 G28 G30 G32 G34 G36 S32 S34 S36 V10 V12 V14 V16 V18 V20 V22 V24 V8 V26 V28 V30 V32 V34 V36</xm:sqref>
        </x14:dataValidation>
        <x14:dataValidation type="list" allowBlank="1" showInputMessage="1" showErrorMessage="1">
          <x14:formula1>
            <xm:f>'Liste déroulante'!$B$2:$B$14</xm:f>
          </x14:formula1>
          <xm:sqref>S9 S11 S13 S15 S17 S19 S21 S23 P9 J9 M9 J11 M11 M13 M15 M17 S7 J13 D9 D11 D13 D15 D17 G9 G11 G13 G15 G17 G19 G21 D19 J15 J17 J19 J21 J23 J7 M19 P11 M21 M23 M7 M25 M27 J25 P13 P15 P17 P19 P21 P23 M29 D21 G23 J27 M31 P7 M33 D23 G7 J29 M35 P25 S25 S27 S29 S31 S33 S35 P27 P29 P31 P33 P35 D7 D25 D27 D29 D31 D33 D35 G25 G27 G29 G31 G33 G35 J31 J33 J35 V9 V11 V13 V15 V17 V19 V21 V23 V7 V25 V27 V29 V31 V33 V35</xm:sqref>
        </x14:dataValidation>
        <x14:dataValidation type="list" allowBlank="1" showInputMessage="1" showErrorMessage="1">
          <x14:formula1>
            <xm:f>'Liste déroulante'!$A$2:$A$22</xm:f>
          </x14:formula1>
          <xm:sqref>I9 L9 L11 L13 L15 L17 L19 R35 I11 C9 C11 C13 C15 C17 F9 F11 F13 F15 F17 F19 F21 C19 I13 I15 I17 I19 I21 I23 L21 O9 L23 L7 L25 L27 L29 I7 O11 O13 O15 O17 O19 O21 L31 C21 F23 I25 L33 O23 O7 C23 F7 I27 L35 O25 O27 O29 O31 O33 O35 C7 C25 C27 C29 C31 C33 C35 F25 F27 F29 F31 F33 F35 I29 I31 I33 I35 R9 R11 R13 R15 R17 R19 R21 R23 R7 R25 R27 R29 R31 R33 U9 U11 U13 U15 U17 U19 U21 U23 U7 U25 U27 U29 U31 U33 U35</xm:sqref>
        </x14:dataValidation>
        <x14:dataValidation type="list" allowBlank="1" showInputMessage="1" showErrorMessage="1">
          <x14:formula1>
            <xm:f>'Liste déroulante'!$C$2:$C$13</xm:f>
          </x14:formula1>
          <xm:sqref>F10 L10 I10 I12 I14 I16 F12 R36 C10 C12 C14 C16 C18 F14 F16 F18 F20 F22 F24 F8 I18 C20 I20 I22 I24 I8 I26 L12 L14 L16 L18 L20 L22 L24 O10 I28 O12 O14 O16 O18 O20 I30 F26 I32 L8 O22 I34 C22 O24 L26 C24 F28 I36 L28 O8 O26 O28 O30 O32 O34 L30 L32 L34 L36 O36 C8 C26 C28 C30 C32 C34 C36 F30 F32 F34 F36 R10 R12 R14 R16 R18 R20 R22 R24 R8 R26 R28 R30 R32 R34 U10 U12 U14 U16 U18 U20 U22 U24 U8 U26 U28 U30 U32 U34 U36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F31"/>
  <sheetViews>
    <sheetView tabSelected="1" zoomScale="70" zoomScaleNormal="70" workbookViewId="0">
      <selection activeCell="E11" sqref="E11"/>
    </sheetView>
  </sheetViews>
  <sheetFormatPr baseColWidth="10" defaultRowHeight="20.25" customHeight="1"/>
  <cols>
    <col min="1" max="1" width="11.42578125" style="21"/>
    <col min="2" max="3" width="16.28515625" style="20" customWidth="1"/>
    <col min="4" max="4" width="11.42578125" style="20"/>
    <col min="5" max="5" width="19.85546875" style="20" customWidth="1"/>
    <col min="6" max="16384" width="11.42578125" style="20"/>
  </cols>
  <sheetData>
    <row r="1" spans="1:6" ht="20.25" customHeight="1">
      <c r="A1" s="22"/>
      <c r="B1" s="23" t="s">
        <v>24</v>
      </c>
      <c r="C1" s="23" t="s">
        <v>23</v>
      </c>
    </row>
    <row r="2" spans="1:6" ht="20.25" customHeight="1">
      <c r="A2" s="133">
        <v>1</v>
      </c>
      <c r="B2" s="137" t="s">
        <v>8</v>
      </c>
      <c r="C2" s="135" t="s">
        <v>58</v>
      </c>
      <c r="E2" s="20" t="s">
        <v>65</v>
      </c>
    </row>
    <row r="3" spans="1:6" ht="20.25" customHeight="1">
      <c r="A3" s="134"/>
      <c r="B3" s="138"/>
      <c r="C3" s="136"/>
      <c r="E3" s="61">
        <v>42896</v>
      </c>
      <c r="F3" s="57">
        <f ca="1" xml:space="preserve"> TODAY()</f>
        <v>42872</v>
      </c>
    </row>
    <row r="4" spans="1:6" ht="20.25" customHeight="1">
      <c r="A4" s="133">
        <v>2</v>
      </c>
      <c r="B4" s="135" t="s">
        <v>9</v>
      </c>
      <c r="C4" s="135" t="s">
        <v>59</v>
      </c>
    </row>
    <row r="5" spans="1:6" ht="20.25" customHeight="1">
      <c r="A5" s="134"/>
      <c r="B5" s="136"/>
      <c r="C5" s="136"/>
    </row>
    <row r="6" spans="1:6" ht="20.25" customHeight="1">
      <c r="A6" s="133">
        <v>3</v>
      </c>
      <c r="B6" s="135" t="s">
        <v>10</v>
      </c>
      <c r="C6" s="135" t="s">
        <v>60</v>
      </c>
    </row>
    <row r="7" spans="1:6" ht="20.25" customHeight="1">
      <c r="A7" s="134"/>
      <c r="B7" s="136"/>
      <c r="C7" s="136"/>
    </row>
    <row r="8" spans="1:6" ht="20.25" customHeight="1">
      <c r="A8" s="133">
        <v>4</v>
      </c>
      <c r="B8" s="135" t="s">
        <v>11</v>
      </c>
      <c r="C8" s="135" t="s">
        <v>61</v>
      </c>
    </row>
    <row r="9" spans="1:6" ht="20.25" customHeight="1">
      <c r="A9" s="134"/>
      <c r="B9" s="136"/>
      <c r="C9" s="136"/>
    </row>
    <row r="10" spans="1:6" ht="20.25" customHeight="1">
      <c r="A10" s="133">
        <v>5</v>
      </c>
      <c r="B10" s="135" t="s">
        <v>12</v>
      </c>
      <c r="C10" s="135" t="s">
        <v>62</v>
      </c>
    </row>
    <row r="11" spans="1:6" ht="20.25" customHeight="1">
      <c r="A11" s="134"/>
      <c r="B11" s="136"/>
      <c r="C11" s="136"/>
    </row>
    <row r="12" spans="1:6" ht="20.25" customHeight="1">
      <c r="A12" s="133">
        <v>6</v>
      </c>
      <c r="B12" s="135" t="s">
        <v>13</v>
      </c>
      <c r="C12" s="135" t="s">
        <v>63</v>
      </c>
    </row>
    <row r="13" spans="1:6" ht="20.25" customHeight="1">
      <c r="A13" s="134"/>
      <c r="B13" s="136"/>
      <c r="C13" s="136"/>
    </row>
    <row r="14" spans="1:6" ht="20.25" customHeight="1">
      <c r="A14" s="133">
        <v>7</v>
      </c>
      <c r="B14" s="135" t="s">
        <v>14</v>
      </c>
      <c r="C14" s="135" t="s">
        <v>64</v>
      </c>
    </row>
    <row r="15" spans="1:6" ht="20.25" customHeight="1">
      <c r="A15" s="134"/>
      <c r="B15" s="136"/>
      <c r="C15" s="136"/>
    </row>
    <row r="16" spans="1:6" ht="20.25" customHeight="1">
      <c r="A16" s="133">
        <v>8</v>
      </c>
      <c r="B16" s="135"/>
      <c r="C16" s="135"/>
    </row>
    <row r="17" spans="1:3" ht="20.25" customHeight="1">
      <c r="A17" s="134"/>
      <c r="B17" s="136"/>
      <c r="C17" s="136"/>
    </row>
    <row r="18" spans="1:3" ht="20.25" customHeight="1">
      <c r="A18" s="133">
        <v>9</v>
      </c>
      <c r="B18" s="135"/>
      <c r="C18" s="135"/>
    </row>
    <row r="19" spans="1:3" ht="20.25" customHeight="1">
      <c r="A19" s="134"/>
      <c r="B19" s="136"/>
      <c r="C19" s="136"/>
    </row>
    <row r="20" spans="1:3" ht="20.25" customHeight="1">
      <c r="A20" s="133">
        <v>10</v>
      </c>
      <c r="B20" s="135"/>
      <c r="C20" s="135"/>
    </row>
    <row r="21" spans="1:3" ht="20.25" customHeight="1">
      <c r="A21" s="134"/>
      <c r="B21" s="136"/>
      <c r="C21" s="136"/>
    </row>
    <row r="22" spans="1:3" ht="20.25" customHeight="1">
      <c r="A22" s="133">
        <v>11</v>
      </c>
      <c r="B22" s="135"/>
      <c r="C22" s="135"/>
    </row>
    <row r="23" spans="1:3" ht="20.25" customHeight="1">
      <c r="A23" s="134"/>
      <c r="B23" s="136"/>
      <c r="C23" s="136"/>
    </row>
    <row r="24" spans="1:3" ht="20.25" customHeight="1">
      <c r="A24" s="133">
        <v>12</v>
      </c>
      <c r="B24" s="135"/>
      <c r="C24" s="135"/>
    </row>
    <row r="25" spans="1:3" ht="20.25" customHeight="1">
      <c r="A25" s="134"/>
      <c r="B25" s="136"/>
      <c r="C25" s="136"/>
    </row>
    <row r="26" spans="1:3" ht="20.25" customHeight="1">
      <c r="A26" s="133">
        <v>13</v>
      </c>
      <c r="B26" s="135"/>
      <c r="C26" s="135"/>
    </row>
    <row r="27" spans="1:3" ht="20.25" customHeight="1">
      <c r="A27" s="134"/>
      <c r="B27" s="136"/>
      <c r="C27" s="136"/>
    </row>
    <row r="28" spans="1:3" ht="20.25" customHeight="1">
      <c r="A28" s="133">
        <v>14</v>
      </c>
      <c r="B28" s="135"/>
      <c r="C28" s="135"/>
    </row>
    <row r="29" spans="1:3" ht="20.25" customHeight="1">
      <c r="A29" s="134"/>
      <c r="B29" s="136"/>
      <c r="C29" s="136"/>
    </row>
    <row r="30" spans="1:3" ht="20.25" customHeight="1">
      <c r="A30" s="133">
        <v>15</v>
      </c>
      <c r="B30" s="135"/>
      <c r="C30" s="135"/>
    </row>
    <row r="31" spans="1:3" ht="20.25" customHeight="1">
      <c r="A31" s="134"/>
      <c r="B31" s="136"/>
      <c r="C31" s="136"/>
    </row>
  </sheetData>
  <mergeCells count="45">
    <mergeCell ref="A30:A31"/>
    <mergeCell ref="B30:B31"/>
    <mergeCell ref="C30:C31"/>
    <mergeCell ref="A28:A29"/>
    <mergeCell ref="B16:B17"/>
    <mergeCell ref="A20:A21"/>
    <mergeCell ref="B22:B23"/>
    <mergeCell ref="C22:C23"/>
    <mergeCell ref="B24:B25"/>
    <mergeCell ref="C24:C25"/>
    <mergeCell ref="B26:B27"/>
    <mergeCell ref="C26:C27"/>
    <mergeCell ref="B28:B29"/>
    <mergeCell ref="C28:C29"/>
    <mergeCell ref="B20:B21"/>
    <mergeCell ref="C20:C21"/>
    <mergeCell ref="A22:A23"/>
    <mergeCell ref="A24:A25"/>
    <mergeCell ref="A26:A27"/>
    <mergeCell ref="A16:A17"/>
    <mergeCell ref="A18:A19"/>
    <mergeCell ref="B8:B9"/>
    <mergeCell ref="C10:C11"/>
    <mergeCell ref="C16:C17"/>
    <mergeCell ref="B18:B19"/>
    <mergeCell ref="C18:C19"/>
    <mergeCell ref="C12:C13"/>
    <mergeCell ref="B12:B13"/>
    <mergeCell ref="B10:B11"/>
    <mergeCell ref="A10:A11"/>
    <mergeCell ref="A12:A13"/>
    <mergeCell ref="A14:A15"/>
    <mergeCell ref="C2:C3"/>
    <mergeCell ref="B2:B3"/>
    <mergeCell ref="C14:C15"/>
    <mergeCell ref="B14:B15"/>
    <mergeCell ref="A2:A3"/>
    <mergeCell ref="A4:A5"/>
    <mergeCell ref="B4:B5"/>
    <mergeCell ref="C4:C5"/>
    <mergeCell ref="A6:A7"/>
    <mergeCell ref="B6:B7"/>
    <mergeCell ref="C6:C7"/>
    <mergeCell ref="A8:A9"/>
    <mergeCell ref="C8:C9"/>
  </mergeCells>
  <pageMargins left="0.7" right="0.7" top="0.75" bottom="0.75" header="0.3" footer="0.3"/>
  <pageSetup paperSize="9"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X37"/>
  <sheetViews>
    <sheetView zoomScale="60" zoomScaleNormal="60" zoomScaleSheetLayoutView="55" workbookViewId="0">
      <selection activeCell="G38" sqref="G38"/>
    </sheetView>
  </sheetViews>
  <sheetFormatPr baseColWidth="10" defaultRowHeight="15"/>
  <cols>
    <col min="1" max="2" width="12.7109375" style="7" customWidth="1"/>
    <col min="3" max="22" width="9.140625" style="7" customWidth="1"/>
    <col min="23" max="23" width="10" style="7" customWidth="1"/>
    <col min="24" max="24" width="14.85546875" style="7" customWidth="1"/>
    <col min="25" max="25" width="11.42578125" style="7" customWidth="1"/>
    <col min="26" max="16384" width="11.42578125" style="7"/>
  </cols>
  <sheetData>
    <row r="1" spans="1:24" s="4" customFormat="1" ht="18.75" customHeight="1" thickBot="1">
      <c r="A1" s="3"/>
      <c r="B1" s="111"/>
      <c r="C1" s="112"/>
      <c r="D1" s="112"/>
      <c r="E1" s="112"/>
      <c r="F1" s="112"/>
      <c r="G1" s="112"/>
      <c r="H1" s="112"/>
      <c r="I1" s="112"/>
      <c r="J1" s="112"/>
      <c r="K1" s="112"/>
      <c r="L1" s="112"/>
      <c r="M1" s="112"/>
      <c r="N1" s="112"/>
      <c r="O1" s="112"/>
      <c r="P1" s="112"/>
      <c r="Q1" s="112"/>
      <c r="R1" s="112"/>
      <c r="S1" s="112"/>
      <c r="T1" s="112"/>
      <c r="U1" s="112"/>
      <c r="V1" s="112"/>
      <c r="W1" s="112"/>
      <c r="X1" s="113"/>
    </row>
    <row r="2" spans="1:24" ht="18.75" customHeight="1" thickBot="1">
      <c r="A2" s="3"/>
      <c r="B2" s="5" t="s">
        <v>0</v>
      </c>
      <c r="C2" s="114">
        <v>42891</v>
      </c>
      <c r="D2" s="113"/>
      <c r="E2" s="6" t="s">
        <v>1</v>
      </c>
      <c r="F2" s="115">
        <f>C2+6</f>
        <v>42897</v>
      </c>
      <c r="G2" s="116"/>
      <c r="H2" s="117" t="s">
        <v>21</v>
      </c>
      <c r="I2" s="117"/>
      <c r="J2" s="117"/>
      <c r="K2" s="117"/>
      <c r="L2" s="117"/>
      <c r="M2" s="117"/>
      <c r="N2" s="117"/>
      <c r="O2" s="117"/>
      <c r="P2" s="117"/>
      <c r="Q2" s="117"/>
      <c r="R2" s="117"/>
      <c r="S2" s="117"/>
      <c r="T2" s="117"/>
      <c r="U2" s="117"/>
      <c r="V2" s="117"/>
      <c r="W2" s="117"/>
      <c r="X2" s="116"/>
    </row>
    <row r="3" spans="1:24" s="4" customFormat="1" ht="18.75" customHeight="1" thickBot="1">
      <c r="A3" s="3"/>
      <c r="B3" s="118" t="s">
        <v>20</v>
      </c>
      <c r="C3" s="119"/>
      <c r="D3" s="119"/>
      <c r="E3" s="119"/>
      <c r="F3" s="119"/>
      <c r="G3" s="119"/>
      <c r="H3" s="119"/>
      <c r="I3" s="119"/>
      <c r="J3" s="119"/>
      <c r="K3" s="119"/>
      <c r="L3" s="119"/>
      <c r="M3" s="119"/>
      <c r="N3" s="119"/>
      <c r="O3" s="119"/>
      <c r="P3" s="119"/>
      <c r="Q3" s="119"/>
      <c r="R3" s="119"/>
      <c r="S3" s="119"/>
      <c r="T3" s="119"/>
      <c r="U3" s="119"/>
      <c r="V3" s="119"/>
      <c r="W3" s="119"/>
      <c r="X3" s="120"/>
    </row>
    <row r="4" spans="1:24" s="4" customFormat="1" ht="18.75" customHeight="1">
      <c r="A4" s="8"/>
      <c r="B4" s="9"/>
      <c r="C4" s="121">
        <f>C2</f>
        <v>42891</v>
      </c>
      <c r="D4" s="122"/>
      <c r="E4" s="123"/>
      <c r="F4" s="124">
        <f>C4+1</f>
        <v>42892</v>
      </c>
      <c r="G4" s="125"/>
      <c r="H4" s="126"/>
      <c r="I4" s="124">
        <f t="shared" ref="I4" si="0">F4+1</f>
        <v>42893</v>
      </c>
      <c r="J4" s="125"/>
      <c r="K4" s="126"/>
      <c r="L4" s="124">
        <f t="shared" ref="L4" si="1">I4+1</f>
        <v>42894</v>
      </c>
      <c r="M4" s="125"/>
      <c r="N4" s="126"/>
      <c r="O4" s="124">
        <f t="shared" ref="O4" si="2">L4+1</f>
        <v>42895</v>
      </c>
      <c r="P4" s="125"/>
      <c r="Q4" s="126"/>
      <c r="R4" s="124">
        <f t="shared" ref="R4" si="3">O4+1</f>
        <v>42896</v>
      </c>
      <c r="S4" s="125"/>
      <c r="T4" s="126"/>
      <c r="U4" s="124">
        <f t="shared" ref="U4" si="4">R4+1</f>
        <v>42897</v>
      </c>
      <c r="V4" s="125"/>
      <c r="W4" s="126"/>
      <c r="X4" s="127" t="s">
        <v>2</v>
      </c>
    </row>
    <row r="5" spans="1:24" s="4" customFormat="1" ht="18.75" customHeight="1">
      <c r="A5" s="10"/>
      <c r="B5" s="10"/>
      <c r="C5" s="107" t="s">
        <v>3</v>
      </c>
      <c r="D5" s="108"/>
      <c r="E5" s="102" t="s">
        <v>4</v>
      </c>
      <c r="F5" s="107" t="s">
        <v>3</v>
      </c>
      <c r="G5" s="108"/>
      <c r="H5" s="102" t="s">
        <v>5</v>
      </c>
      <c r="I5" s="107" t="s">
        <v>3</v>
      </c>
      <c r="J5" s="108"/>
      <c r="K5" s="102" t="s">
        <v>6</v>
      </c>
      <c r="L5" s="107" t="s">
        <v>3</v>
      </c>
      <c r="M5" s="108"/>
      <c r="N5" s="102" t="s">
        <v>4</v>
      </c>
      <c r="O5" s="107" t="s">
        <v>3</v>
      </c>
      <c r="P5" s="108"/>
      <c r="Q5" s="102" t="s">
        <v>4</v>
      </c>
      <c r="R5" s="107" t="s">
        <v>3</v>
      </c>
      <c r="S5" s="108"/>
      <c r="T5" s="102" t="s">
        <v>4</v>
      </c>
      <c r="U5" s="109" t="s">
        <v>3</v>
      </c>
      <c r="V5" s="110"/>
      <c r="W5" s="132" t="s">
        <v>4</v>
      </c>
      <c r="X5" s="128"/>
    </row>
    <row r="6" spans="1:24" s="4" customFormat="1" ht="18.75" customHeight="1" thickBot="1">
      <c r="A6" s="11"/>
      <c r="B6" s="11"/>
      <c r="C6" s="104" t="s">
        <v>7</v>
      </c>
      <c r="D6" s="105"/>
      <c r="E6" s="103"/>
      <c r="F6" s="104" t="s">
        <v>7</v>
      </c>
      <c r="G6" s="105"/>
      <c r="H6" s="103"/>
      <c r="I6" s="104" t="s">
        <v>7</v>
      </c>
      <c r="J6" s="105"/>
      <c r="K6" s="132"/>
      <c r="L6" s="104" t="s">
        <v>7</v>
      </c>
      <c r="M6" s="105"/>
      <c r="N6" s="103"/>
      <c r="O6" s="104" t="s">
        <v>7</v>
      </c>
      <c r="P6" s="105"/>
      <c r="Q6" s="103"/>
      <c r="R6" s="104" t="s">
        <v>7</v>
      </c>
      <c r="S6" s="105"/>
      <c r="T6" s="103"/>
      <c r="U6" s="106" t="s">
        <v>7</v>
      </c>
      <c r="V6" s="105"/>
      <c r="W6" s="103"/>
      <c r="X6" s="129"/>
    </row>
    <row r="7" spans="1:24" ht="18.75" customHeight="1">
      <c r="A7" s="93" t="str">
        <f>Nom!B2</f>
        <v>FLORIAN</v>
      </c>
      <c r="B7" s="93" t="str">
        <f>Nom!C2</f>
        <v>Nom_1</v>
      </c>
      <c r="C7" s="12">
        <f>'Edition de plannings'!C7</f>
        <v>0</v>
      </c>
      <c r="D7" s="13">
        <f>'Edition de plannings'!D7</f>
        <v>0</v>
      </c>
      <c r="E7" s="14">
        <f>D7-C7</f>
        <v>0</v>
      </c>
      <c r="F7" s="12">
        <f>'Edition de plannings'!I7</f>
        <v>0.39583333333333298</v>
      </c>
      <c r="G7" s="13">
        <f>'Edition de plannings'!J7</f>
        <v>0.66666666666666197</v>
      </c>
      <c r="H7" s="14">
        <f t="shared" ref="H7:H36" si="5">G7-F7</f>
        <v>0.27083333333332898</v>
      </c>
      <c r="I7" s="12">
        <f>'Edition de plannings'!O7</f>
        <v>0</v>
      </c>
      <c r="J7" s="13">
        <f>'Edition de plannings'!P7</f>
        <v>0</v>
      </c>
      <c r="K7" s="14">
        <f t="shared" ref="K7:K36" si="6">J7-I7</f>
        <v>0</v>
      </c>
      <c r="L7" s="12">
        <f>'Edition de plannings'!U7</f>
        <v>0</v>
      </c>
      <c r="M7" s="13">
        <f>'Edition de plannings'!V7</f>
        <v>0</v>
      </c>
      <c r="N7" s="14">
        <f t="shared" ref="N7:N36" si="7">M7-L7</f>
        <v>0</v>
      </c>
      <c r="O7" s="12">
        <f>'Edition de plannings'!AA7</f>
        <v>0</v>
      </c>
      <c r="P7" s="13">
        <f>'Edition de plannings'!AB7</f>
        <v>0</v>
      </c>
      <c r="Q7" s="14">
        <f t="shared" ref="Q7:Q10" si="8">P7-O7</f>
        <v>0</v>
      </c>
      <c r="R7" s="12">
        <f>'Edition de plannings'!AG7</f>
        <v>0.375</v>
      </c>
      <c r="S7" s="13">
        <f>'Edition de plannings'!AH7</f>
        <v>0.499999999999998</v>
      </c>
      <c r="T7" s="14">
        <f t="shared" ref="T7:T36" si="9">S7-R7</f>
        <v>0.124999999999998</v>
      </c>
      <c r="U7" s="12">
        <f>'Edition de plannings'!AM7</f>
        <v>0.45833333333333198</v>
      </c>
      <c r="V7" s="13">
        <f>'Edition de plannings'!AN7</f>
        <v>0.64583333333332904</v>
      </c>
      <c r="W7" s="14">
        <f t="shared" ref="W7:W36" si="10">V7-U7</f>
        <v>0.18749999999999706</v>
      </c>
      <c r="X7" s="100">
        <f>E7+E8+H7+H8+K7+K8+N7+N8+Q7+Q8+T7+T8+W7+W8</f>
        <v>1.24999999999998</v>
      </c>
    </row>
    <row r="8" spans="1:24" ht="18.75" customHeight="1" thickBot="1">
      <c r="A8" s="94"/>
      <c r="B8" s="94"/>
      <c r="C8" s="15">
        <f>'Edition de plannings'!C8</f>
        <v>0</v>
      </c>
      <c r="D8" s="16">
        <f>'Edition de plannings'!D8</f>
        <v>0</v>
      </c>
      <c r="E8" s="17">
        <f t="shared" ref="E8" si="11">D8-C8</f>
        <v>0</v>
      </c>
      <c r="F8" s="15">
        <f>'Edition de plannings'!I8</f>
        <v>0.687499999999996</v>
      </c>
      <c r="G8" s="16">
        <f>'Edition de plannings'!J8</f>
        <v>0.70833333333332904</v>
      </c>
      <c r="H8" s="17">
        <f t="shared" si="5"/>
        <v>2.0833333333333037E-2</v>
      </c>
      <c r="I8" s="15">
        <f>'Edition de plannings'!O8</f>
        <v>0.77083333333332804</v>
      </c>
      <c r="J8" s="16">
        <f>'Edition de plannings'!P8</f>
        <v>0.97916666666665797</v>
      </c>
      <c r="K8" s="17">
        <f t="shared" si="6"/>
        <v>0.20833333333332993</v>
      </c>
      <c r="L8" s="15">
        <f>'Edition de plannings'!U8</f>
        <v>0</v>
      </c>
      <c r="M8" s="16">
        <f>'Edition de plannings'!V8</f>
        <v>0</v>
      </c>
      <c r="N8" s="17">
        <f t="shared" si="7"/>
        <v>0</v>
      </c>
      <c r="O8" s="15">
        <f>'Edition de plannings'!AA8</f>
        <v>0.77083333333332804</v>
      </c>
      <c r="P8" s="16">
        <f>'Edition de plannings'!AB8</f>
        <v>0.97916666666665797</v>
      </c>
      <c r="Q8" s="17">
        <f t="shared" si="8"/>
        <v>0.20833333333332993</v>
      </c>
      <c r="R8" s="15">
        <f>'Edition de plannings'!AG8</f>
        <v>0</v>
      </c>
      <c r="S8" s="16">
        <f>'Edition de plannings'!AH8</f>
        <v>0</v>
      </c>
      <c r="T8" s="17">
        <f t="shared" si="9"/>
        <v>0</v>
      </c>
      <c r="U8" s="15">
        <f>'Edition de plannings'!AM8</f>
        <v>0.749999999999995</v>
      </c>
      <c r="V8" s="16">
        <f>'Edition de plannings'!AN8</f>
        <v>0.97916666666665797</v>
      </c>
      <c r="W8" s="17">
        <f t="shared" si="10"/>
        <v>0.22916666666666297</v>
      </c>
      <c r="X8" s="101"/>
    </row>
    <row r="9" spans="1:24" ht="18.75" customHeight="1">
      <c r="A9" s="93" t="str">
        <f>Nom!B4</f>
        <v>MATHIEU</v>
      </c>
      <c r="B9" s="93" t="str">
        <f>Nom!C4</f>
        <v>Nom_2</v>
      </c>
      <c r="C9" s="12">
        <f>'Edition de plannings'!C9</f>
        <v>0</v>
      </c>
      <c r="D9" s="13">
        <f>'Edition de plannings'!D9</f>
        <v>0</v>
      </c>
      <c r="E9" s="14">
        <f>D9-C9</f>
        <v>0</v>
      </c>
      <c r="F9" s="12">
        <f>'Edition de plannings'!I9</f>
        <v>0</v>
      </c>
      <c r="G9" s="13">
        <f>'Edition de plannings'!J9</f>
        <v>0</v>
      </c>
      <c r="H9" s="14">
        <f t="shared" si="5"/>
        <v>0</v>
      </c>
      <c r="I9" s="12">
        <f>'Edition de plannings'!O9</f>
        <v>0.33333333333333298</v>
      </c>
      <c r="J9" s="13">
        <f>'Edition de plannings'!P9</f>
        <v>0.64583333333332904</v>
      </c>
      <c r="K9" s="14">
        <f t="shared" si="6"/>
        <v>0.31249999999999606</v>
      </c>
      <c r="L9" s="12">
        <f>'Edition de plannings'!U9</f>
        <v>0.47916666666666502</v>
      </c>
      <c r="M9" s="13">
        <f>'Edition de plannings'!V9</f>
        <v>0.64583333333332904</v>
      </c>
      <c r="N9" s="14">
        <f t="shared" si="7"/>
        <v>0.16666666666666402</v>
      </c>
      <c r="O9" s="12">
        <f>'Edition de plannings'!AA9</f>
        <v>0.45833333333333198</v>
      </c>
      <c r="P9" s="13">
        <f>'Edition de plannings'!AB9</f>
        <v>0.64583333333332904</v>
      </c>
      <c r="Q9" s="14">
        <f t="shared" si="8"/>
        <v>0.18749999999999706</v>
      </c>
      <c r="R9" s="12">
        <f>'Edition de plannings'!AG9</f>
        <v>0.47916666666666502</v>
      </c>
      <c r="S9" s="13">
        <f>'Edition de plannings'!AH9</f>
        <v>0.64583333333332904</v>
      </c>
      <c r="T9" s="14">
        <f t="shared" si="9"/>
        <v>0.16666666666666402</v>
      </c>
      <c r="U9" s="12">
        <f>'Edition de plannings'!AM9</f>
        <v>0</v>
      </c>
      <c r="V9" s="13">
        <f>'Edition de plannings'!AN9</f>
        <v>0</v>
      </c>
      <c r="W9" s="14">
        <f t="shared" si="10"/>
        <v>0</v>
      </c>
      <c r="X9" s="100">
        <f>E9+E10+H9+H10+K9+K10+N9+N10+Q9+Q10+T9+T10+W9+W10</f>
        <v>1.4583333333333111</v>
      </c>
    </row>
    <row r="10" spans="1:24" ht="18.75" customHeight="1" thickBot="1">
      <c r="A10" s="94"/>
      <c r="B10" s="94"/>
      <c r="C10" s="15">
        <f>'Edition de plannings'!C10</f>
        <v>0</v>
      </c>
      <c r="D10" s="16">
        <f>'Edition de plannings'!D10</f>
        <v>0</v>
      </c>
      <c r="E10" s="17">
        <f t="shared" ref="E10:E36" si="12">D10-C10</f>
        <v>0</v>
      </c>
      <c r="F10" s="15">
        <f>'Edition de plannings'!I10</f>
        <v>0</v>
      </c>
      <c r="G10" s="16">
        <f>'Edition de plannings'!J10</f>
        <v>0</v>
      </c>
      <c r="H10" s="17">
        <f t="shared" si="5"/>
        <v>0</v>
      </c>
      <c r="I10" s="15">
        <f>'Edition de plannings'!O10</f>
        <v>0</v>
      </c>
      <c r="J10" s="16">
        <f>'Edition de plannings'!P10</f>
        <v>0</v>
      </c>
      <c r="K10" s="17">
        <f t="shared" si="6"/>
        <v>0</v>
      </c>
      <c r="L10" s="15">
        <f>'Edition de plannings'!U10</f>
        <v>0.77083333333332804</v>
      </c>
      <c r="M10" s="16">
        <f>'Edition de plannings'!V10</f>
        <v>0.97916666666665797</v>
      </c>
      <c r="N10" s="17">
        <f t="shared" si="7"/>
        <v>0.20833333333332993</v>
      </c>
      <c r="O10" s="15">
        <f>'Edition de plannings'!AA10</f>
        <v>0.79166666666666097</v>
      </c>
      <c r="P10" s="16">
        <f>'Edition de plannings'!AB10</f>
        <v>0.97916666666665797</v>
      </c>
      <c r="Q10" s="17">
        <f t="shared" si="8"/>
        <v>0.187499999999997</v>
      </c>
      <c r="R10" s="15">
        <f>'Edition de plannings'!AG10</f>
        <v>0.749999999999995</v>
      </c>
      <c r="S10" s="16">
        <f>'Edition de plannings'!AH10</f>
        <v>0.97916666666665797</v>
      </c>
      <c r="T10" s="17">
        <f t="shared" si="9"/>
        <v>0.22916666666666297</v>
      </c>
      <c r="U10" s="15">
        <f>'Edition de plannings'!AM10</f>
        <v>0</v>
      </c>
      <c r="V10" s="16">
        <f>'Edition de plannings'!AN10</f>
        <v>0</v>
      </c>
      <c r="W10" s="17">
        <f t="shared" si="10"/>
        <v>0</v>
      </c>
      <c r="X10" s="101"/>
    </row>
    <row r="11" spans="1:24" ht="18.75" customHeight="1">
      <c r="A11" s="93" t="str">
        <f>Nom!B6</f>
        <v>JUNIOR</v>
      </c>
      <c r="B11" s="93" t="str">
        <f>Nom!C6</f>
        <v>Nom_3</v>
      </c>
      <c r="C11" s="12">
        <f>'Edition de plannings'!C11</f>
        <v>0</v>
      </c>
      <c r="D11" s="13">
        <f>'Edition de plannings'!D11</f>
        <v>0</v>
      </c>
      <c r="E11" s="14">
        <f t="shared" si="12"/>
        <v>0</v>
      </c>
      <c r="F11" s="12">
        <f>'Edition de plannings'!I11</f>
        <v>0</v>
      </c>
      <c r="G11" s="13">
        <f>'Edition de plannings'!J11</f>
        <v>0</v>
      </c>
      <c r="H11" s="14">
        <f t="shared" si="5"/>
        <v>0</v>
      </c>
      <c r="I11" s="12">
        <f>'Edition de plannings'!O11</f>
        <v>0</v>
      </c>
      <c r="J11" s="13">
        <f>'Edition de plannings'!P11</f>
        <v>0</v>
      </c>
      <c r="K11" s="14">
        <f t="shared" si="6"/>
        <v>0</v>
      </c>
      <c r="L11" s="12">
        <f>'Edition de plannings'!U11</f>
        <v>0</v>
      </c>
      <c r="M11" s="13">
        <f>'Edition de plannings'!V11</f>
        <v>0</v>
      </c>
      <c r="N11" s="14">
        <f t="shared" si="7"/>
        <v>0</v>
      </c>
      <c r="O11" s="12">
        <f>'Edition de plannings'!AA11</f>
        <v>0</v>
      </c>
      <c r="P11" s="13">
        <f>'Edition de plannings'!AB11</f>
        <v>0</v>
      </c>
      <c r="Q11" s="14">
        <f>P11-O11</f>
        <v>0</v>
      </c>
      <c r="R11" s="12">
        <f>'Edition de plannings'!AG11</f>
        <v>0</v>
      </c>
      <c r="S11" s="13">
        <f>'Edition de plannings'!AH11</f>
        <v>0</v>
      </c>
      <c r="T11" s="14">
        <f t="shared" si="9"/>
        <v>0</v>
      </c>
      <c r="U11" s="12">
        <f>'Edition de plannings'!AM11</f>
        <v>0.499999999999998</v>
      </c>
      <c r="V11" s="13">
        <f>'Edition de plannings'!AN11</f>
        <v>0.64583333333332904</v>
      </c>
      <c r="W11" s="14">
        <f t="shared" si="10"/>
        <v>0.14583333333333104</v>
      </c>
      <c r="X11" s="100">
        <f>E11+E12+H11+H12+K11+K12+N11+N12+Q11+Q12+T11+T12+W11+W12</f>
        <v>1.24999999999998</v>
      </c>
    </row>
    <row r="12" spans="1:24" ht="18.75" customHeight="1" thickBot="1">
      <c r="A12" s="94"/>
      <c r="B12" s="94"/>
      <c r="C12" s="15">
        <f>'Edition de plannings'!C12</f>
        <v>0</v>
      </c>
      <c r="D12" s="16">
        <f>'Edition de plannings'!D12</f>
        <v>0</v>
      </c>
      <c r="E12" s="17">
        <f t="shared" si="12"/>
        <v>0</v>
      </c>
      <c r="F12" s="15">
        <f>'Edition de plannings'!I12</f>
        <v>0</v>
      </c>
      <c r="G12" s="16">
        <f>'Edition de plannings'!J12</f>
        <v>0</v>
      </c>
      <c r="H12" s="17">
        <f t="shared" si="5"/>
        <v>0</v>
      </c>
      <c r="I12" s="15">
        <f>'Edition de plannings'!O12</f>
        <v>0.749999999999995</v>
      </c>
      <c r="J12" s="16">
        <f>'Edition de plannings'!P12</f>
        <v>0.97916666666665797</v>
      </c>
      <c r="K12" s="17">
        <f t="shared" si="6"/>
        <v>0.22916666666666297</v>
      </c>
      <c r="L12" s="15">
        <f>'Edition de plannings'!U12</f>
        <v>0.749999999999995</v>
      </c>
      <c r="M12" s="16">
        <f>'Edition de plannings'!V12</f>
        <v>0.97916666666665797</v>
      </c>
      <c r="N12" s="17">
        <f t="shared" si="7"/>
        <v>0.22916666666666297</v>
      </c>
      <c r="O12" s="15">
        <f>'Edition de plannings'!AA12</f>
        <v>0.749999999999995</v>
      </c>
      <c r="P12" s="16">
        <f>'Edition de plannings'!AB12</f>
        <v>0.97916666666665797</v>
      </c>
      <c r="Q12" s="17">
        <f t="shared" ref="Q12:Q36" si="13">P12-O12</f>
        <v>0.22916666666666297</v>
      </c>
      <c r="R12" s="15">
        <f>'Edition de plannings'!AG12</f>
        <v>0.749999999999995</v>
      </c>
      <c r="S12" s="16">
        <f>'Edition de plannings'!AH12</f>
        <v>0.97916666666665797</v>
      </c>
      <c r="T12" s="17">
        <f t="shared" si="9"/>
        <v>0.22916666666666297</v>
      </c>
      <c r="U12" s="15">
        <f>'Edition de plannings'!AM12</f>
        <v>0.79166666666666097</v>
      </c>
      <c r="V12" s="16">
        <f>'Edition de plannings'!AN12</f>
        <v>0.97916666666665797</v>
      </c>
      <c r="W12" s="17">
        <f t="shared" si="10"/>
        <v>0.187499999999997</v>
      </c>
      <c r="X12" s="101"/>
    </row>
    <row r="13" spans="1:24" ht="18.75" customHeight="1">
      <c r="A13" s="93" t="str">
        <f>Nom!B8</f>
        <v>REMY</v>
      </c>
      <c r="B13" s="93" t="str">
        <f>Nom!C8</f>
        <v>Nom_4</v>
      </c>
      <c r="C13" s="12">
        <f>'Edition de plannings'!C13</f>
        <v>0</v>
      </c>
      <c r="D13" s="13">
        <f>'Edition de plannings'!D13</f>
        <v>0</v>
      </c>
      <c r="E13" s="14">
        <f t="shared" si="12"/>
        <v>0</v>
      </c>
      <c r="F13" s="12">
        <f>'Edition de plannings'!I13</f>
        <v>0</v>
      </c>
      <c r="G13" s="13">
        <f>'Edition de plannings'!J13</f>
        <v>0</v>
      </c>
      <c r="H13" s="14">
        <f t="shared" si="5"/>
        <v>0</v>
      </c>
      <c r="I13" s="12">
        <f>'Edition de plannings'!O13</f>
        <v>0</v>
      </c>
      <c r="J13" s="13">
        <f>'Edition de plannings'!P13</f>
        <v>0</v>
      </c>
      <c r="K13" s="14">
        <f t="shared" si="6"/>
        <v>0</v>
      </c>
      <c r="L13" s="12">
        <f>'Edition de plannings'!U13</f>
        <v>0</v>
      </c>
      <c r="M13" s="13">
        <f>'Edition de plannings'!V13</f>
        <v>0</v>
      </c>
      <c r="N13" s="14">
        <f t="shared" si="7"/>
        <v>0</v>
      </c>
      <c r="O13" s="12">
        <f>'Edition de plannings'!AA13</f>
        <v>0</v>
      </c>
      <c r="P13" s="13">
        <f>'Edition de plannings'!AB13</f>
        <v>0</v>
      </c>
      <c r="Q13" s="14">
        <f t="shared" si="13"/>
        <v>0</v>
      </c>
      <c r="R13" s="12">
        <f>'Edition de plannings'!AG13</f>
        <v>0</v>
      </c>
      <c r="S13" s="13">
        <f>'Edition de plannings'!AH13</f>
        <v>0</v>
      </c>
      <c r="T13" s="14">
        <f t="shared" si="9"/>
        <v>0</v>
      </c>
      <c r="U13" s="12">
        <f>'Edition de plannings'!AM13</f>
        <v>0</v>
      </c>
      <c r="V13" s="13">
        <f>'Edition de plannings'!AN13</f>
        <v>0</v>
      </c>
      <c r="W13" s="14">
        <f t="shared" si="10"/>
        <v>0</v>
      </c>
      <c r="X13" s="100">
        <f>E13+E14+H13+H14+K13+K14+N13+N14+Q13+Q14+T13+T14+W13+W14</f>
        <v>0</v>
      </c>
    </row>
    <row r="14" spans="1:24" ht="18.75" customHeight="1" thickBot="1">
      <c r="A14" s="94"/>
      <c r="B14" s="94"/>
      <c r="C14" s="15">
        <f>'Edition de plannings'!C14</f>
        <v>0</v>
      </c>
      <c r="D14" s="16">
        <f>'Edition de plannings'!D14</f>
        <v>0</v>
      </c>
      <c r="E14" s="17">
        <f t="shared" si="12"/>
        <v>0</v>
      </c>
      <c r="F14" s="15">
        <f>'Edition de plannings'!I14</f>
        <v>0</v>
      </c>
      <c r="G14" s="16">
        <f>'Edition de plannings'!J14</f>
        <v>0</v>
      </c>
      <c r="H14" s="17">
        <f t="shared" si="5"/>
        <v>0</v>
      </c>
      <c r="I14" s="15">
        <f>'Edition de plannings'!O14</f>
        <v>0</v>
      </c>
      <c r="J14" s="16">
        <f>'Edition de plannings'!P14</f>
        <v>0</v>
      </c>
      <c r="K14" s="17">
        <f t="shared" si="6"/>
        <v>0</v>
      </c>
      <c r="L14" s="15">
        <f>'Edition de plannings'!U14</f>
        <v>0</v>
      </c>
      <c r="M14" s="16">
        <f>'Edition de plannings'!V14</f>
        <v>0</v>
      </c>
      <c r="N14" s="17">
        <f t="shared" si="7"/>
        <v>0</v>
      </c>
      <c r="O14" s="15">
        <f>'Edition de plannings'!AA14</f>
        <v>0</v>
      </c>
      <c r="P14" s="16">
        <f>'Edition de plannings'!AB14</f>
        <v>0</v>
      </c>
      <c r="Q14" s="17">
        <f t="shared" si="13"/>
        <v>0</v>
      </c>
      <c r="R14" s="15">
        <f>'Edition de plannings'!AG14</f>
        <v>0</v>
      </c>
      <c r="S14" s="16">
        <f>'Edition de plannings'!AH14</f>
        <v>0</v>
      </c>
      <c r="T14" s="17">
        <f t="shared" si="9"/>
        <v>0</v>
      </c>
      <c r="U14" s="15">
        <f>'Edition de plannings'!AM14</f>
        <v>0</v>
      </c>
      <c r="V14" s="16">
        <f>'Edition de plannings'!AN14</f>
        <v>0</v>
      </c>
      <c r="W14" s="17">
        <f t="shared" si="10"/>
        <v>0</v>
      </c>
      <c r="X14" s="101"/>
    </row>
    <row r="15" spans="1:24" ht="18.75" customHeight="1">
      <c r="A15" s="93" t="str">
        <f>Nom!B10</f>
        <v>AUDREY</v>
      </c>
      <c r="B15" s="93" t="str">
        <f>Nom!C10</f>
        <v>Nom_5</v>
      </c>
      <c r="C15" s="12">
        <f>'Edition de plannings'!C15</f>
        <v>0</v>
      </c>
      <c r="D15" s="13">
        <f>'Edition de plannings'!D15</f>
        <v>0</v>
      </c>
      <c r="E15" s="14">
        <f t="shared" si="12"/>
        <v>0</v>
      </c>
      <c r="F15" s="12">
        <f>'Edition de plannings'!I15</f>
        <v>0</v>
      </c>
      <c r="G15" s="13">
        <f>'Edition de plannings'!J15</f>
        <v>0</v>
      </c>
      <c r="H15" s="14">
        <f t="shared" si="5"/>
        <v>0</v>
      </c>
      <c r="I15" s="12">
        <f>'Edition de plannings'!O15</f>
        <v>0</v>
      </c>
      <c r="J15" s="13">
        <f>'Edition de plannings'!P15</f>
        <v>0</v>
      </c>
      <c r="K15" s="14">
        <f t="shared" si="6"/>
        <v>0</v>
      </c>
      <c r="L15" s="12">
        <f>'Edition de plannings'!U15</f>
        <v>0.33333333333333298</v>
      </c>
      <c r="M15" s="13">
        <f>'Edition de plannings'!V15</f>
        <v>0.64583333333332904</v>
      </c>
      <c r="N15" s="14">
        <f t="shared" si="7"/>
        <v>0.31249999999999606</v>
      </c>
      <c r="O15" s="12">
        <f>'Edition de plannings'!AA15</f>
        <v>0</v>
      </c>
      <c r="P15" s="13">
        <f>'Edition de plannings'!AB15</f>
        <v>0</v>
      </c>
      <c r="Q15" s="14">
        <f t="shared" si="13"/>
        <v>0</v>
      </c>
      <c r="R15" s="12">
        <f>'Edition de plannings'!AG15</f>
        <v>0.47916666666666502</v>
      </c>
      <c r="S15" s="13">
        <f>'Edition de plannings'!AH15</f>
        <v>0.64583333333332904</v>
      </c>
      <c r="T15" s="14">
        <f t="shared" si="9"/>
        <v>0.16666666666666402</v>
      </c>
      <c r="U15" s="12">
        <f>'Edition de plannings'!AM15</f>
        <v>0.45833333333333198</v>
      </c>
      <c r="V15" s="13">
        <f>'Edition de plannings'!AN15</f>
        <v>0.64583333333332904</v>
      </c>
      <c r="W15" s="14">
        <f t="shared" si="10"/>
        <v>0.18749999999999706</v>
      </c>
      <c r="X15" s="95">
        <f>E15+E16+H15+H16+K15+K16+N15+N16+Q15+Q16+T15+T16+W15+W16</f>
        <v>1.4583333333333111</v>
      </c>
    </row>
    <row r="16" spans="1:24" ht="18.75" customHeight="1" thickBot="1">
      <c r="A16" s="94"/>
      <c r="B16" s="94"/>
      <c r="C16" s="15">
        <f>'Edition de plannings'!C16</f>
        <v>0</v>
      </c>
      <c r="D16" s="16">
        <f>'Edition de plannings'!D16</f>
        <v>0</v>
      </c>
      <c r="E16" s="17">
        <f t="shared" si="12"/>
        <v>0</v>
      </c>
      <c r="F16" s="15">
        <f>'Edition de plannings'!I16</f>
        <v>0.749999999999995</v>
      </c>
      <c r="G16" s="16">
        <f>'Edition de plannings'!J16</f>
        <v>0.97916666666665797</v>
      </c>
      <c r="H16" s="17">
        <f t="shared" si="5"/>
        <v>0.22916666666666297</v>
      </c>
      <c r="I16" s="15">
        <f>'Edition de plannings'!O16</f>
        <v>0</v>
      </c>
      <c r="J16" s="16">
        <f>'Edition de plannings'!P16</f>
        <v>0</v>
      </c>
      <c r="K16" s="17">
        <f t="shared" si="6"/>
        <v>0</v>
      </c>
      <c r="L16" s="15">
        <f>'Edition de plannings'!U16</f>
        <v>0</v>
      </c>
      <c r="M16" s="16">
        <f>'Edition de plannings'!V16</f>
        <v>0</v>
      </c>
      <c r="N16" s="17">
        <f t="shared" si="7"/>
        <v>0</v>
      </c>
      <c r="O16" s="15">
        <f>'Edition de plannings'!AA16</f>
        <v>0.77083333333332804</v>
      </c>
      <c r="P16" s="16">
        <f>'Edition de plannings'!AB16</f>
        <v>0.93749999999999201</v>
      </c>
      <c r="Q16" s="17">
        <f t="shared" si="13"/>
        <v>0.16666666666666397</v>
      </c>
      <c r="R16" s="15">
        <f>'Edition de plannings'!AG16</f>
        <v>0.77083333333332804</v>
      </c>
      <c r="S16" s="16">
        <f>'Edition de plannings'!AH16</f>
        <v>0.93749999999999201</v>
      </c>
      <c r="T16" s="17">
        <f t="shared" si="9"/>
        <v>0.16666666666666397</v>
      </c>
      <c r="U16" s="15">
        <f>'Edition de plannings'!AM16</f>
        <v>0.749999999999995</v>
      </c>
      <c r="V16" s="16">
        <f>'Edition de plannings'!AN16</f>
        <v>0.97916666666665797</v>
      </c>
      <c r="W16" s="17">
        <f t="shared" si="10"/>
        <v>0.22916666666666297</v>
      </c>
      <c r="X16" s="96"/>
    </row>
    <row r="17" spans="1:24" ht="18.75" customHeight="1">
      <c r="A17" s="93" t="str">
        <f>Nom!B12</f>
        <v>GILDAS</v>
      </c>
      <c r="B17" s="93" t="str">
        <f>Nom!C12</f>
        <v>Nom_6</v>
      </c>
      <c r="C17" s="12">
        <f>'Edition de plannings'!C17</f>
        <v>0</v>
      </c>
      <c r="D17" s="13">
        <f>'Edition de plannings'!D17</f>
        <v>0</v>
      </c>
      <c r="E17" s="14">
        <f t="shared" si="12"/>
        <v>0</v>
      </c>
      <c r="F17" s="12">
        <f>'Edition de plannings'!I17</f>
        <v>0</v>
      </c>
      <c r="G17" s="13">
        <f>'Edition de plannings'!J17</f>
        <v>0</v>
      </c>
      <c r="H17" s="14">
        <f t="shared" si="5"/>
        <v>0</v>
      </c>
      <c r="I17" s="12">
        <f>'Edition de plannings'!O17</f>
        <v>0</v>
      </c>
      <c r="J17" s="13">
        <f>'Edition de plannings'!P17</f>
        <v>0</v>
      </c>
      <c r="K17" s="14">
        <f t="shared" si="6"/>
        <v>0</v>
      </c>
      <c r="L17" s="12">
        <f>'Edition de plannings'!U17</f>
        <v>0</v>
      </c>
      <c r="M17" s="13">
        <f>'Edition de plannings'!V17</f>
        <v>0</v>
      </c>
      <c r="N17" s="14">
        <f t="shared" si="7"/>
        <v>0</v>
      </c>
      <c r="O17" s="12">
        <f>'Edition de plannings'!AA17</f>
        <v>0.33333333333333298</v>
      </c>
      <c r="P17" s="13">
        <f>'Edition de plannings'!AB17</f>
        <v>0.64583333333332904</v>
      </c>
      <c r="Q17" s="14">
        <f t="shared" si="13"/>
        <v>0.31249999999999606</v>
      </c>
      <c r="R17" s="12">
        <f>'Edition de plannings'!AG17</f>
        <v>0.437499999999999</v>
      </c>
      <c r="S17" s="13">
        <f>'Edition de plannings'!AH17</f>
        <v>0.64583333333332904</v>
      </c>
      <c r="T17" s="14">
        <f t="shared" si="9"/>
        <v>0.20833333333333004</v>
      </c>
      <c r="U17" s="12">
        <f>'Edition de plannings'!AM17</f>
        <v>0.25</v>
      </c>
      <c r="V17" s="13">
        <f>'Edition de plannings'!AN17</f>
        <v>0.41666666666666602</v>
      </c>
      <c r="W17" s="14">
        <f t="shared" si="10"/>
        <v>0.16666666666666602</v>
      </c>
      <c r="X17" s="95">
        <f>E17+E18+H17+H18+K17+K18+N17+N18+Q17+Q18+T17+T18+W17+W18</f>
        <v>1.1041666666666519</v>
      </c>
    </row>
    <row r="18" spans="1:24" ht="18.75" customHeight="1" thickBot="1">
      <c r="A18" s="94"/>
      <c r="B18" s="94"/>
      <c r="C18" s="15">
        <f>'Edition de plannings'!C18</f>
        <v>0</v>
      </c>
      <c r="D18" s="16">
        <f>'Edition de plannings'!D18</f>
        <v>0</v>
      </c>
      <c r="E18" s="17">
        <f t="shared" si="12"/>
        <v>0</v>
      </c>
      <c r="F18" s="15">
        <f>'Edition de plannings'!I18</f>
        <v>0.77083333333332804</v>
      </c>
      <c r="G18" s="16">
        <f>'Edition de plannings'!J18</f>
        <v>0.97916666666665797</v>
      </c>
      <c r="H18" s="17">
        <f t="shared" si="5"/>
        <v>0.20833333333332993</v>
      </c>
      <c r="I18" s="15">
        <f>'Edition de plannings'!O18</f>
        <v>0</v>
      </c>
      <c r="J18" s="16">
        <f>'Edition de plannings'!P18</f>
        <v>0</v>
      </c>
      <c r="K18" s="17">
        <f t="shared" si="6"/>
        <v>0</v>
      </c>
      <c r="L18" s="15">
        <f>'Edition de plannings'!U18</f>
        <v>0</v>
      </c>
      <c r="M18" s="16">
        <f>'Edition de plannings'!V18</f>
        <v>0</v>
      </c>
      <c r="N18" s="17">
        <f t="shared" si="7"/>
        <v>0</v>
      </c>
      <c r="O18" s="15">
        <f>'Edition de plannings'!AA18</f>
        <v>0</v>
      </c>
      <c r="P18" s="16">
        <f>'Edition de plannings'!AB18</f>
        <v>0</v>
      </c>
      <c r="Q18" s="17">
        <f t="shared" si="13"/>
        <v>0</v>
      </c>
      <c r="R18" s="15">
        <f>'Edition de plannings'!AG18</f>
        <v>0.77083333333332804</v>
      </c>
      <c r="S18" s="16">
        <f>'Edition de plannings'!AH18</f>
        <v>0.97916666666665797</v>
      </c>
      <c r="T18" s="17">
        <f t="shared" si="9"/>
        <v>0.20833333333332993</v>
      </c>
      <c r="U18" s="15">
        <f>'Edition de plannings'!AM18</f>
        <v>0</v>
      </c>
      <c r="V18" s="16">
        <f>'Edition de plannings'!AN18</f>
        <v>0</v>
      </c>
      <c r="W18" s="17">
        <f t="shared" si="10"/>
        <v>0</v>
      </c>
      <c r="X18" s="96"/>
    </row>
    <row r="19" spans="1:24" ht="18.75" customHeight="1">
      <c r="A19" s="93" t="str">
        <f>Nom!B14</f>
        <v>ROXANNE</v>
      </c>
      <c r="B19" s="93" t="str">
        <f>Nom!C14</f>
        <v>Nom_7</v>
      </c>
      <c r="C19" s="12">
        <f>'Edition de plannings'!C19</f>
        <v>0</v>
      </c>
      <c r="D19" s="13">
        <f>'Edition de plannings'!D19</f>
        <v>0</v>
      </c>
      <c r="E19" s="14">
        <f t="shared" si="12"/>
        <v>0</v>
      </c>
      <c r="F19" s="12">
        <f>'Edition de plannings'!I19</f>
        <v>0</v>
      </c>
      <c r="G19" s="13">
        <f>'Edition de plannings'!J19</f>
        <v>0</v>
      </c>
      <c r="H19" s="14">
        <f t="shared" si="5"/>
        <v>0</v>
      </c>
      <c r="I19" s="12">
        <f>'Edition de plannings'!O19</f>
        <v>0</v>
      </c>
      <c r="J19" s="13">
        <f>'Edition de plannings'!P19</f>
        <v>0</v>
      </c>
      <c r="K19" s="14">
        <f t="shared" si="6"/>
        <v>0</v>
      </c>
      <c r="L19" s="12">
        <f>'Edition de plannings'!U19</f>
        <v>0</v>
      </c>
      <c r="M19" s="13">
        <f>'Edition de plannings'!V19</f>
        <v>0</v>
      </c>
      <c r="N19" s="14">
        <f t="shared" si="7"/>
        <v>0</v>
      </c>
      <c r="O19" s="12">
        <f>'Edition de plannings'!AA19</f>
        <v>0</v>
      </c>
      <c r="P19" s="13">
        <f>'Edition de plannings'!AB19</f>
        <v>0</v>
      </c>
      <c r="Q19" s="14">
        <f t="shared" si="13"/>
        <v>0</v>
      </c>
      <c r="R19" s="12">
        <f>'Edition de plannings'!AG19</f>
        <v>0</v>
      </c>
      <c r="S19" s="13">
        <f>'Edition de plannings'!AH19</f>
        <v>0</v>
      </c>
      <c r="T19" s="14">
        <f t="shared" si="9"/>
        <v>0</v>
      </c>
      <c r="U19" s="12">
        <f>'Edition de plannings'!AM19</f>
        <v>0</v>
      </c>
      <c r="V19" s="13">
        <f>'Edition de plannings'!AN19</f>
        <v>0</v>
      </c>
      <c r="W19" s="14">
        <f t="shared" si="10"/>
        <v>0</v>
      </c>
      <c r="X19" s="95">
        <f>E19+E20+H19+H20+K19+K20+N19+N20+Q19+Q20+T19+T20+W19+W20</f>
        <v>0</v>
      </c>
    </row>
    <row r="20" spans="1:24" ht="18.75" customHeight="1" thickBot="1">
      <c r="A20" s="94"/>
      <c r="B20" s="94"/>
      <c r="C20" s="15">
        <f>'Edition de plannings'!C20</f>
        <v>0</v>
      </c>
      <c r="D20" s="16">
        <f>'Edition de plannings'!D20</f>
        <v>0</v>
      </c>
      <c r="E20" s="17">
        <f t="shared" si="12"/>
        <v>0</v>
      </c>
      <c r="F20" s="15">
        <f>'Edition de plannings'!I20</f>
        <v>0</v>
      </c>
      <c r="G20" s="16">
        <f>'Edition de plannings'!J20</f>
        <v>0</v>
      </c>
      <c r="H20" s="17">
        <f t="shared" si="5"/>
        <v>0</v>
      </c>
      <c r="I20" s="15">
        <f>'Edition de plannings'!O20</f>
        <v>0</v>
      </c>
      <c r="J20" s="16">
        <f>'Edition de plannings'!P20</f>
        <v>0</v>
      </c>
      <c r="K20" s="17">
        <f t="shared" si="6"/>
        <v>0</v>
      </c>
      <c r="L20" s="15">
        <f>'Edition de plannings'!U20</f>
        <v>0</v>
      </c>
      <c r="M20" s="16">
        <f>'Edition de plannings'!V20</f>
        <v>0</v>
      </c>
      <c r="N20" s="17">
        <f t="shared" si="7"/>
        <v>0</v>
      </c>
      <c r="O20" s="15">
        <f>'Edition de plannings'!AA20</f>
        <v>0</v>
      </c>
      <c r="P20" s="16">
        <f>'Edition de plannings'!AB20</f>
        <v>0</v>
      </c>
      <c r="Q20" s="17">
        <f t="shared" si="13"/>
        <v>0</v>
      </c>
      <c r="R20" s="15">
        <f>'Edition de plannings'!AG20</f>
        <v>0</v>
      </c>
      <c r="S20" s="16">
        <f>'Edition de plannings'!AH20</f>
        <v>0</v>
      </c>
      <c r="T20" s="17">
        <f t="shared" si="9"/>
        <v>0</v>
      </c>
      <c r="U20" s="15">
        <f>'Edition de plannings'!AM20</f>
        <v>0</v>
      </c>
      <c r="V20" s="16">
        <f>'Edition de plannings'!AN20</f>
        <v>0</v>
      </c>
      <c r="W20" s="17">
        <f t="shared" si="10"/>
        <v>0</v>
      </c>
      <c r="X20" s="96"/>
    </row>
    <row r="21" spans="1:24" ht="18.75" customHeight="1">
      <c r="A21" s="93">
        <f>Nom!B16</f>
        <v>0</v>
      </c>
      <c r="B21" s="93">
        <f>Nom!C16</f>
        <v>0</v>
      </c>
      <c r="C21" s="12">
        <f>'Edition de plannings'!C21</f>
        <v>0</v>
      </c>
      <c r="D21" s="13">
        <f>'Edition de plannings'!D21</f>
        <v>0</v>
      </c>
      <c r="E21" s="14">
        <f t="shared" si="12"/>
        <v>0</v>
      </c>
      <c r="F21" s="12">
        <f>'Edition de plannings'!I21</f>
        <v>0</v>
      </c>
      <c r="G21" s="13">
        <f>'Edition de plannings'!J21</f>
        <v>0</v>
      </c>
      <c r="H21" s="14">
        <f t="shared" si="5"/>
        <v>0</v>
      </c>
      <c r="I21" s="12">
        <f>'Edition de plannings'!O21</f>
        <v>0.45833333333333198</v>
      </c>
      <c r="J21" s="13">
        <f>'Edition de plannings'!P21</f>
        <v>0.64583333333332904</v>
      </c>
      <c r="K21" s="14">
        <f t="shared" si="6"/>
        <v>0.18749999999999706</v>
      </c>
      <c r="L21" s="12">
        <f>'Edition de plannings'!U21</f>
        <v>0</v>
      </c>
      <c r="M21" s="13">
        <f>'Edition de plannings'!V21</f>
        <v>0</v>
      </c>
      <c r="N21" s="14">
        <f t="shared" si="7"/>
        <v>0</v>
      </c>
      <c r="O21" s="12">
        <f>'Edition de plannings'!AA21</f>
        <v>0.33333333333333298</v>
      </c>
      <c r="P21" s="13">
        <f>'Edition de plannings'!AB21</f>
        <v>0.64583333333332904</v>
      </c>
      <c r="Q21" s="14">
        <f t="shared" si="13"/>
        <v>0.31249999999999606</v>
      </c>
      <c r="R21" s="12">
        <f>'Edition de plannings'!AG21</f>
        <v>0.375</v>
      </c>
      <c r="S21" s="13">
        <f>'Edition de plannings'!AH21</f>
        <v>0.624999999999996</v>
      </c>
      <c r="T21" s="14">
        <f t="shared" si="9"/>
        <v>0.249999999999996</v>
      </c>
      <c r="U21" s="12">
        <f>'Edition de plannings'!AM21</f>
        <v>0</v>
      </c>
      <c r="V21" s="13">
        <f>'Edition de plannings'!AN21</f>
        <v>0</v>
      </c>
      <c r="W21" s="14">
        <f t="shared" si="10"/>
        <v>0</v>
      </c>
      <c r="X21" s="95">
        <f>E21+E22+H21+H22+K21+K22+N21+N22+Q21+Q22+T21+T22+W21+W22</f>
        <v>0.91666666666665308</v>
      </c>
    </row>
    <row r="22" spans="1:24" ht="18.75" customHeight="1" thickBot="1">
      <c r="A22" s="94"/>
      <c r="B22" s="94"/>
      <c r="C22" s="15">
        <f>'Edition de plannings'!C22</f>
        <v>0</v>
      </c>
      <c r="D22" s="16">
        <f>'Edition de plannings'!D22</f>
        <v>0</v>
      </c>
      <c r="E22" s="17">
        <f t="shared" si="12"/>
        <v>0</v>
      </c>
      <c r="F22" s="15">
        <f>'Edition de plannings'!I22</f>
        <v>0</v>
      </c>
      <c r="G22" s="16">
        <f>'Edition de plannings'!J22</f>
        <v>0</v>
      </c>
      <c r="H22" s="17">
        <f t="shared" si="5"/>
        <v>0</v>
      </c>
      <c r="I22" s="15">
        <f>'Edition de plannings'!O22</f>
        <v>0</v>
      </c>
      <c r="J22" s="16">
        <f>'Edition de plannings'!P22</f>
        <v>0</v>
      </c>
      <c r="K22" s="17">
        <f t="shared" si="6"/>
        <v>0</v>
      </c>
      <c r="L22" s="15">
        <f>'Edition de plannings'!U22</f>
        <v>0</v>
      </c>
      <c r="M22" s="16">
        <f>'Edition de plannings'!V22</f>
        <v>0</v>
      </c>
      <c r="N22" s="17">
        <f t="shared" si="7"/>
        <v>0</v>
      </c>
      <c r="O22" s="15">
        <f>'Edition de plannings'!AA22</f>
        <v>0</v>
      </c>
      <c r="P22" s="16">
        <f>'Edition de plannings'!AB22</f>
        <v>0</v>
      </c>
      <c r="Q22" s="17">
        <f t="shared" si="13"/>
        <v>0</v>
      </c>
      <c r="R22" s="15">
        <f>'Edition de plannings'!AG22</f>
        <v>0.749999999999995</v>
      </c>
      <c r="S22" s="16">
        <f>'Edition de plannings'!AH22</f>
        <v>0.91666666666665897</v>
      </c>
      <c r="T22" s="17">
        <f t="shared" si="9"/>
        <v>0.16666666666666397</v>
      </c>
      <c r="U22" s="15">
        <f>'Edition de plannings'!AM22</f>
        <v>0</v>
      </c>
      <c r="V22" s="16">
        <f>'Edition de plannings'!AN22</f>
        <v>0</v>
      </c>
      <c r="W22" s="17">
        <f t="shared" si="10"/>
        <v>0</v>
      </c>
      <c r="X22" s="96"/>
    </row>
    <row r="23" spans="1:24" ht="18.75" customHeight="1">
      <c r="A23" s="93">
        <f>Nom!B18</f>
        <v>0</v>
      </c>
      <c r="B23" s="93">
        <f>Nom!C18</f>
        <v>0</v>
      </c>
      <c r="C23" s="12">
        <f>'Edition de plannings'!C23</f>
        <v>0</v>
      </c>
      <c r="D23" s="13">
        <f>'Edition de plannings'!D23</f>
        <v>0</v>
      </c>
      <c r="E23" s="14">
        <f t="shared" si="12"/>
        <v>0</v>
      </c>
      <c r="F23" s="12">
        <f>'Edition de plannings'!I23</f>
        <v>0.499999999999998</v>
      </c>
      <c r="G23" s="13">
        <f>'Edition de plannings'!J23</f>
        <v>0.624999999999996</v>
      </c>
      <c r="H23" s="14">
        <f t="shared" si="5"/>
        <v>0.124999999999998</v>
      </c>
      <c r="I23" s="12">
        <f>'Edition de plannings'!O23</f>
        <v>0</v>
      </c>
      <c r="J23" s="13">
        <f>'Edition de plannings'!P23</f>
        <v>0</v>
      </c>
      <c r="K23" s="14">
        <f t="shared" si="6"/>
        <v>0</v>
      </c>
      <c r="L23" s="12">
        <f>'Edition de plannings'!U23</f>
        <v>0</v>
      </c>
      <c r="M23" s="13">
        <f>'Edition de plannings'!V23</f>
        <v>0</v>
      </c>
      <c r="N23" s="14">
        <f t="shared" si="7"/>
        <v>0</v>
      </c>
      <c r="O23" s="12">
        <f>'Edition de plannings'!AA23</f>
        <v>0</v>
      </c>
      <c r="P23" s="13">
        <f>'Edition de plannings'!AB23</f>
        <v>0</v>
      </c>
      <c r="Q23" s="14">
        <f t="shared" si="13"/>
        <v>0</v>
      </c>
      <c r="R23" s="12">
        <f>'Edition de plannings'!AG23</f>
        <v>0</v>
      </c>
      <c r="S23" s="13">
        <f>'Edition de plannings'!AH23</f>
        <v>0</v>
      </c>
      <c r="T23" s="14">
        <f t="shared" si="9"/>
        <v>0</v>
      </c>
      <c r="U23" s="12">
        <f>'Edition de plannings'!AM23</f>
        <v>0</v>
      </c>
      <c r="V23" s="13">
        <f>'Edition de plannings'!AN23</f>
        <v>0</v>
      </c>
      <c r="W23" s="14">
        <f t="shared" si="10"/>
        <v>0</v>
      </c>
      <c r="X23" s="95">
        <f>E23+E24+H23+H24+K23+K24+N23+N24+Q23+Q24+T23+T24+W23+W24</f>
        <v>0.25000000000001699</v>
      </c>
    </row>
    <row r="24" spans="1:24" ht="18.75" customHeight="1" thickBot="1">
      <c r="A24" s="94"/>
      <c r="B24" s="94"/>
      <c r="C24" s="15">
        <f>'Edition de plannings'!C24</f>
        <v>0</v>
      </c>
      <c r="D24" s="16">
        <f>'Edition de plannings'!D24</f>
        <v>0</v>
      </c>
      <c r="E24" s="17">
        <f t="shared" si="12"/>
        <v>0</v>
      </c>
      <c r="F24" s="15">
        <f>'Edition de plannings'!I24</f>
        <v>0</v>
      </c>
      <c r="G24" s="16">
        <f>'Edition de plannings'!J24</f>
        <v>0</v>
      </c>
      <c r="H24" s="17">
        <f t="shared" si="5"/>
        <v>0</v>
      </c>
      <c r="I24" s="15">
        <f>'Edition de plannings'!O24</f>
        <v>0</v>
      </c>
      <c r="J24" s="16">
        <f>'Edition de plannings'!P24</f>
        <v>0</v>
      </c>
      <c r="K24" s="17">
        <f t="shared" si="6"/>
        <v>0</v>
      </c>
      <c r="L24" s="15">
        <f>'Edition de plannings'!U24</f>
        <v>0.79166666666666097</v>
      </c>
      <c r="M24" s="16">
        <f>'Edition de plannings'!V24</f>
        <v>0.91666666666667995</v>
      </c>
      <c r="N24" s="17">
        <f t="shared" si="7"/>
        <v>0.12500000000001898</v>
      </c>
      <c r="O24" s="15">
        <f>'Edition de plannings'!AA24</f>
        <v>0</v>
      </c>
      <c r="P24" s="16">
        <f>'Edition de plannings'!AB24</f>
        <v>0</v>
      </c>
      <c r="Q24" s="17">
        <f t="shared" si="13"/>
        <v>0</v>
      </c>
      <c r="R24" s="15">
        <f>'Edition de plannings'!AG24</f>
        <v>0</v>
      </c>
      <c r="S24" s="16">
        <f>'Edition de plannings'!AH24</f>
        <v>0</v>
      </c>
      <c r="T24" s="17">
        <f t="shared" si="9"/>
        <v>0</v>
      </c>
      <c r="U24" s="15">
        <f>'Edition de plannings'!AM24</f>
        <v>0</v>
      </c>
      <c r="V24" s="16">
        <f>'Edition de plannings'!AN24</f>
        <v>0</v>
      </c>
      <c r="W24" s="17">
        <f t="shared" si="10"/>
        <v>0</v>
      </c>
      <c r="X24" s="96"/>
    </row>
    <row r="25" spans="1:24" ht="18.75" customHeight="1">
      <c r="A25" s="93">
        <f>Nom!B20</f>
        <v>0</v>
      </c>
      <c r="B25" s="93">
        <f>Nom!C20</f>
        <v>0</v>
      </c>
      <c r="C25" s="12">
        <f>'Edition de plannings'!C25</f>
        <v>0</v>
      </c>
      <c r="D25" s="13">
        <f>'Edition de plannings'!D25</f>
        <v>0</v>
      </c>
      <c r="E25" s="14">
        <f t="shared" si="12"/>
        <v>0</v>
      </c>
      <c r="F25" s="12">
        <f>'Edition de plannings'!I25</f>
        <v>0.499999999999998</v>
      </c>
      <c r="G25" s="13">
        <f>'Edition de plannings'!J25</f>
        <v>0.624999999999996</v>
      </c>
      <c r="H25" s="14">
        <f t="shared" si="5"/>
        <v>0.124999999999998</v>
      </c>
      <c r="I25" s="12">
        <f>'Edition de plannings'!O25</f>
        <v>0</v>
      </c>
      <c r="J25" s="13">
        <f>'Edition de plannings'!P25</f>
        <v>0</v>
      </c>
      <c r="K25" s="14">
        <f t="shared" si="6"/>
        <v>0</v>
      </c>
      <c r="L25" s="12">
        <f>'Edition de plannings'!U25</f>
        <v>0</v>
      </c>
      <c r="M25" s="13">
        <f>'Edition de plannings'!V25</f>
        <v>0</v>
      </c>
      <c r="N25" s="14">
        <f t="shared" si="7"/>
        <v>0</v>
      </c>
      <c r="O25" s="12">
        <f>'Edition de plannings'!AA25</f>
        <v>0</v>
      </c>
      <c r="P25" s="13">
        <f>'Edition de plannings'!AB25</f>
        <v>0</v>
      </c>
      <c r="Q25" s="14">
        <f t="shared" si="13"/>
        <v>0</v>
      </c>
      <c r="R25" s="12">
        <f>'Edition de plannings'!AG25</f>
        <v>0</v>
      </c>
      <c r="S25" s="13">
        <f>'Edition de plannings'!AH25</f>
        <v>0</v>
      </c>
      <c r="T25" s="14">
        <f t="shared" si="9"/>
        <v>0</v>
      </c>
      <c r="U25" s="12">
        <f>'Edition de plannings'!AM25</f>
        <v>0</v>
      </c>
      <c r="V25" s="13">
        <f>'Edition de plannings'!AN25</f>
        <v>0</v>
      </c>
      <c r="W25" s="14">
        <f t="shared" si="10"/>
        <v>0</v>
      </c>
      <c r="X25" s="95">
        <f t="shared" ref="X25" si="14">E25+E26+H25+H26+K25+K26+N25+N26+Q25+Q26+T25+T26+W25+W26</f>
        <v>0.124999999999998</v>
      </c>
    </row>
    <row r="26" spans="1:24" ht="18.75" customHeight="1" thickBot="1">
      <c r="A26" s="94"/>
      <c r="B26" s="94"/>
      <c r="C26" s="15">
        <f>'Edition de plannings'!C26</f>
        <v>0</v>
      </c>
      <c r="D26" s="16">
        <f>'Edition de plannings'!D26</f>
        <v>0</v>
      </c>
      <c r="E26" s="17">
        <f t="shared" si="12"/>
        <v>0</v>
      </c>
      <c r="F26" s="15">
        <f>'Edition de plannings'!I26</f>
        <v>0</v>
      </c>
      <c r="G26" s="16">
        <f>'Edition de plannings'!J26</f>
        <v>0</v>
      </c>
      <c r="H26" s="17">
        <f t="shared" si="5"/>
        <v>0</v>
      </c>
      <c r="I26" s="15">
        <f>'Edition de plannings'!O26</f>
        <v>0</v>
      </c>
      <c r="J26" s="16">
        <f>'Edition de plannings'!P26</f>
        <v>0</v>
      </c>
      <c r="K26" s="17">
        <f t="shared" si="6"/>
        <v>0</v>
      </c>
      <c r="L26" s="15">
        <f>'Edition de plannings'!U26</f>
        <v>0</v>
      </c>
      <c r="M26" s="16">
        <f>'Edition de plannings'!V26</f>
        <v>0</v>
      </c>
      <c r="N26" s="17">
        <f t="shared" si="7"/>
        <v>0</v>
      </c>
      <c r="O26" s="15">
        <f>'Edition de plannings'!AA26</f>
        <v>0</v>
      </c>
      <c r="P26" s="16">
        <f>'Edition de plannings'!AB26</f>
        <v>0</v>
      </c>
      <c r="Q26" s="17">
        <f t="shared" si="13"/>
        <v>0</v>
      </c>
      <c r="R26" s="15">
        <f>'Edition de plannings'!AG26</f>
        <v>0</v>
      </c>
      <c r="S26" s="16">
        <f>'Edition de plannings'!AH26</f>
        <v>0</v>
      </c>
      <c r="T26" s="17">
        <f t="shared" si="9"/>
        <v>0</v>
      </c>
      <c r="U26" s="15">
        <f>'Edition de plannings'!AM26</f>
        <v>0</v>
      </c>
      <c r="V26" s="16">
        <f>'Edition de plannings'!AN26</f>
        <v>0</v>
      </c>
      <c r="W26" s="17">
        <f t="shared" si="10"/>
        <v>0</v>
      </c>
      <c r="X26" s="96"/>
    </row>
    <row r="27" spans="1:24" ht="18.75" customHeight="1">
      <c r="A27" s="93">
        <f>Nom!B22</f>
        <v>0</v>
      </c>
      <c r="B27" s="93">
        <f>Nom!C22</f>
        <v>0</v>
      </c>
      <c r="C27" s="12">
        <f>'Edition de plannings'!C27</f>
        <v>0</v>
      </c>
      <c r="D27" s="13">
        <f>'Edition de plannings'!D27</f>
        <v>0</v>
      </c>
      <c r="E27" s="14">
        <f t="shared" si="12"/>
        <v>0</v>
      </c>
      <c r="F27" s="12">
        <f>'Edition de plannings'!I27</f>
        <v>0</v>
      </c>
      <c r="G27" s="13">
        <f>'Edition de plannings'!J27</f>
        <v>0</v>
      </c>
      <c r="H27" s="14">
        <f t="shared" si="5"/>
        <v>0</v>
      </c>
      <c r="I27" s="12">
        <f>'Edition de plannings'!O27</f>
        <v>0</v>
      </c>
      <c r="J27" s="13">
        <f>'Edition de plannings'!P27</f>
        <v>0</v>
      </c>
      <c r="K27" s="14">
        <f t="shared" si="6"/>
        <v>0</v>
      </c>
      <c r="L27" s="12">
        <f>'Edition de plannings'!U27</f>
        <v>0</v>
      </c>
      <c r="M27" s="13">
        <f>'Edition de plannings'!V27</f>
        <v>0</v>
      </c>
      <c r="N27" s="14">
        <f t="shared" si="7"/>
        <v>0</v>
      </c>
      <c r="O27" s="12">
        <f>'Edition de plannings'!AA27</f>
        <v>0</v>
      </c>
      <c r="P27" s="13">
        <f>'Edition de plannings'!AB27</f>
        <v>0</v>
      </c>
      <c r="Q27" s="14">
        <f t="shared" si="13"/>
        <v>0</v>
      </c>
      <c r="R27" s="12">
        <f>'Edition de plannings'!AG27</f>
        <v>0</v>
      </c>
      <c r="S27" s="13">
        <f>'Edition de plannings'!AH27</f>
        <v>0</v>
      </c>
      <c r="T27" s="14">
        <f t="shared" si="9"/>
        <v>0</v>
      </c>
      <c r="U27" s="12">
        <f>'Edition de plannings'!AM27</f>
        <v>0</v>
      </c>
      <c r="V27" s="13">
        <f>'Edition de plannings'!AN27</f>
        <v>0</v>
      </c>
      <c r="W27" s="14">
        <f t="shared" si="10"/>
        <v>0</v>
      </c>
      <c r="X27" s="95">
        <f t="shared" ref="X27" si="15">E27+E28+H27+H28+K27+K28+N27+N28+Q27+Q28+T27+T28+W27+W28</f>
        <v>0</v>
      </c>
    </row>
    <row r="28" spans="1:24" ht="18.75" customHeight="1" thickBot="1">
      <c r="A28" s="94"/>
      <c r="B28" s="94"/>
      <c r="C28" s="15">
        <f>'Edition de plannings'!C28</f>
        <v>0</v>
      </c>
      <c r="D28" s="16">
        <f>'Edition de plannings'!D28</f>
        <v>0</v>
      </c>
      <c r="E28" s="17">
        <f t="shared" si="12"/>
        <v>0</v>
      </c>
      <c r="F28" s="15">
        <f>'Edition de plannings'!I28</f>
        <v>0</v>
      </c>
      <c r="G28" s="16">
        <f>'Edition de plannings'!J28</f>
        <v>0</v>
      </c>
      <c r="H28" s="17">
        <f t="shared" si="5"/>
        <v>0</v>
      </c>
      <c r="I28" s="15">
        <f>'Edition de plannings'!O28</f>
        <v>0</v>
      </c>
      <c r="J28" s="16">
        <f>'Edition de plannings'!P28</f>
        <v>0</v>
      </c>
      <c r="K28" s="17">
        <f t="shared" si="6"/>
        <v>0</v>
      </c>
      <c r="L28" s="15">
        <f>'Edition de plannings'!U28</f>
        <v>0</v>
      </c>
      <c r="M28" s="16">
        <f>'Edition de plannings'!V28</f>
        <v>0</v>
      </c>
      <c r="N28" s="17">
        <f t="shared" si="7"/>
        <v>0</v>
      </c>
      <c r="O28" s="15">
        <f>'Edition de plannings'!AA28</f>
        <v>0</v>
      </c>
      <c r="P28" s="16">
        <f>'Edition de plannings'!AB28</f>
        <v>0</v>
      </c>
      <c r="Q28" s="17">
        <f t="shared" si="13"/>
        <v>0</v>
      </c>
      <c r="R28" s="15">
        <f>'Edition de plannings'!AG28</f>
        <v>0</v>
      </c>
      <c r="S28" s="16">
        <f>'Edition de plannings'!AH28</f>
        <v>0</v>
      </c>
      <c r="T28" s="17">
        <f t="shared" si="9"/>
        <v>0</v>
      </c>
      <c r="U28" s="15">
        <f>'Edition de plannings'!AM28</f>
        <v>0</v>
      </c>
      <c r="V28" s="16">
        <f>'Edition de plannings'!AN28</f>
        <v>0</v>
      </c>
      <c r="W28" s="17">
        <f t="shared" si="10"/>
        <v>0</v>
      </c>
      <c r="X28" s="96"/>
    </row>
    <row r="29" spans="1:24" ht="18.75" customHeight="1">
      <c r="A29" s="93">
        <f>Nom!B24</f>
        <v>0</v>
      </c>
      <c r="B29" s="93">
        <f>Nom!C24</f>
        <v>0</v>
      </c>
      <c r="C29" s="12">
        <f>'Edition de plannings'!C29</f>
        <v>0</v>
      </c>
      <c r="D29" s="13">
        <f>'Edition de plannings'!D29</f>
        <v>0</v>
      </c>
      <c r="E29" s="14">
        <f t="shared" si="12"/>
        <v>0</v>
      </c>
      <c r="F29" s="12">
        <f>'Edition de plannings'!I29</f>
        <v>0</v>
      </c>
      <c r="G29" s="13">
        <f>'Edition de plannings'!J29</f>
        <v>0</v>
      </c>
      <c r="H29" s="14">
        <f t="shared" si="5"/>
        <v>0</v>
      </c>
      <c r="I29" s="12">
        <f>'Edition de plannings'!O29</f>
        <v>0</v>
      </c>
      <c r="J29" s="13">
        <f>'Edition de plannings'!P29</f>
        <v>0</v>
      </c>
      <c r="K29" s="14">
        <f t="shared" si="6"/>
        <v>0</v>
      </c>
      <c r="L29" s="12">
        <f>'Edition de plannings'!U29</f>
        <v>0</v>
      </c>
      <c r="M29" s="13">
        <f>'Edition de plannings'!V29</f>
        <v>0</v>
      </c>
      <c r="N29" s="14">
        <f t="shared" si="7"/>
        <v>0</v>
      </c>
      <c r="O29" s="12">
        <f>'Edition de plannings'!AA29</f>
        <v>0</v>
      </c>
      <c r="P29" s="13">
        <f>'Edition de plannings'!AB29</f>
        <v>0</v>
      </c>
      <c r="Q29" s="14">
        <f t="shared" si="13"/>
        <v>0</v>
      </c>
      <c r="R29" s="12">
        <f>'Edition de plannings'!AG29</f>
        <v>0</v>
      </c>
      <c r="S29" s="13">
        <f>'Edition de plannings'!AH29</f>
        <v>0</v>
      </c>
      <c r="T29" s="14">
        <f t="shared" si="9"/>
        <v>0</v>
      </c>
      <c r="U29" s="12">
        <f>'Edition de plannings'!AM29</f>
        <v>0</v>
      </c>
      <c r="V29" s="13">
        <f>'Edition de plannings'!AN29</f>
        <v>0</v>
      </c>
      <c r="W29" s="14">
        <f t="shared" si="10"/>
        <v>0</v>
      </c>
      <c r="X29" s="95">
        <f t="shared" ref="X29" si="16">E29+E30+H29+H30+K29+K30+N29+N30+Q29+Q30+T29+T30+W29+W30</f>
        <v>0</v>
      </c>
    </row>
    <row r="30" spans="1:24" ht="18.75" customHeight="1" thickBot="1">
      <c r="A30" s="94"/>
      <c r="B30" s="94"/>
      <c r="C30" s="15">
        <f>'Edition de plannings'!C30</f>
        <v>0</v>
      </c>
      <c r="D30" s="16">
        <f>'Edition de plannings'!D30</f>
        <v>0</v>
      </c>
      <c r="E30" s="17">
        <f t="shared" si="12"/>
        <v>0</v>
      </c>
      <c r="F30" s="15">
        <f>'Edition de plannings'!I30</f>
        <v>0</v>
      </c>
      <c r="G30" s="16">
        <f>'Edition de plannings'!J30</f>
        <v>0</v>
      </c>
      <c r="H30" s="17">
        <f t="shared" si="5"/>
        <v>0</v>
      </c>
      <c r="I30" s="15">
        <f>'Edition de plannings'!O30</f>
        <v>0</v>
      </c>
      <c r="J30" s="16">
        <f>'Edition de plannings'!P30</f>
        <v>0</v>
      </c>
      <c r="K30" s="17">
        <f t="shared" si="6"/>
        <v>0</v>
      </c>
      <c r="L30" s="15">
        <f>'Edition de plannings'!U30</f>
        <v>0</v>
      </c>
      <c r="M30" s="16">
        <f>'Edition de plannings'!V30</f>
        <v>0</v>
      </c>
      <c r="N30" s="17">
        <f t="shared" si="7"/>
        <v>0</v>
      </c>
      <c r="O30" s="15">
        <f>'Edition de plannings'!AA30</f>
        <v>0</v>
      </c>
      <c r="P30" s="16">
        <f>'Edition de plannings'!AB30</f>
        <v>0</v>
      </c>
      <c r="Q30" s="17">
        <f t="shared" si="13"/>
        <v>0</v>
      </c>
      <c r="R30" s="15">
        <f>'Edition de plannings'!AG30</f>
        <v>0</v>
      </c>
      <c r="S30" s="16">
        <f>'Edition de plannings'!AH30</f>
        <v>0</v>
      </c>
      <c r="T30" s="17">
        <f t="shared" si="9"/>
        <v>0</v>
      </c>
      <c r="U30" s="15">
        <f>'Edition de plannings'!AM30</f>
        <v>0</v>
      </c>
      <c r="V30" s="16">
        <f>'Edition de plannings'!AN30</f>
        <v>0</v>
      </c>
      <c r="W30" s="17">
        <f t="shared" si="10"/>
        <v>0</v>
      </c>
      <c r="X30" s="96"/>
    </row>
    <row r="31" spans="1:24" ht="18.75" customHeight="1">
      <c r="A31" s="93">
        <f>Nom!B26</f>
        <v>0</v>
      </c>
      <c r="B31" s="93">
        <f>Nom!C26</f>
        <v>0</v>
      </c>
      <c r="C31" s="12">
        <f>'Edition de plannings'!C31</f>
        <v>0</v>
      </c>
      <c r="D31" s="13">
        <f>'Edition de plannings'!D31</f>
        <v>0</v>
      </c>
      <c r="E31" s="14">
        <f t="shared" si="12"/>
        <v>0</v>
      </c>
      <c r="F31" s="12">
        <f>'Edition de plannings'!I31</f>
        <v>0</v>
      </c>
      <c r="G31" s="13">
        <f>'Edition de plannings'!J31</f>
        <v>0</v>
      </c>
      <c r="H31" s="14">
        <f t="shared" si="5"/>
        <v>0</v>
      </c>
      <c r="I31" s="12">
        <f>'Edition de plannings'!O31</f>
        <v>0</v>
      </c>
      <c r="J31" s="13">
        <f>'Edition de plannings'!P31</f>
        <v>0</v>
      </c>
      <c r="K31" s="14">
        <f t="shared" si="6"/>
        <v>0</v>
      </c>
      <c r="L31" s="12">
        <f>'Edition de plannings'!U31</f>
        <v>0</v>
      </c>
      <c r="M31" s="13">
        <f>'Edition de plannings'!V31</f>
        <v>0</v>
      </c>
      <c r="N31" s="14">
        <f t="shared" si="7"/>
        <v>0</v>
      </c>
      <c r="O31" s="12">
        <f>'Edition de plannings'!AA31</f>
        <v>0</v>
      </c>
      <c r="P31" s="13">
        <f>'Edition de plannings'!AB31</f>
        <v>0</v>
      </c>
      <c r="Q31" s="14">
        <f t="shared" si="13"/>
        <v>0</v>
      </c>
      <c r="R31" s="12">
        <f>'Edition de plannings'!AG31</f>
        <v>0</v>
      </c>
      <c r="S31" s="13">
        <f>'Edition de plannings'!AH31</f>
        <v>0</v>
      </c>
      <c r="T31" s="14">
        <f t="shared" si="9"/>
        <v>0</v>
      </c>
      <c r="U31" s="12">
        <f>'Edition de plannings'!AM31</f>
        <v>0</v>
      </c>
      <c r="V31" s="13">
        <f>'Edition de plannings'!AN31</f>
        <v>0</v>
      </c>
      <c r="W31" s="14">
        <f t="shared" si="10"/>
        <v>0</v>
      </c>
      <c r="X31" s="95">
        <f t="shared" ref="X31" si="17">E31+E32+H31+H32+K31+K32+N31+N32+Q31+Q32+T31+T32+W31+W32</f>
        <v>0</v>
      </c>
    </row>
    <row r="32" spans="1:24" ht="18.75" customHeight="1" thickBot="1">
      <c r="A32" s="94"/>
      <c r="B32" s="94"/>
      <c r="C32" s="15">
        <f>'Edition de plannings'!C32</f>
        <v>0</v>
      </c>
      <c r="D32" s="16">
        <f>'Edition de plannings'!D32</f>
        <v>0</v>
      </c>
      <c r="E32" s="17">
        <f t="shared" si="12"/>
        <v>0</v>
      </c>
      <c r="F32" s="15">
        <f>'Edition de plannings'!I32</f>
        <v>0</v>
      </c>
      <c r="G32" s="16">
        <f>'Edition de plannings'!J32</f>
        <v>0</v>
      </c>
      <c r="H32" s="17">
        <f t="shared" si="5"/>
        <v>0</v>
      </c>
      <c r="I32" s="15">
        <f>'Edition de plannings'!O32</f>
        <v>0</v>
      </c>
      <c r="J32" s="16">
        <f>'Edition de plannings'!P32</f>
        <v>0</v>
      </c>
      <c r="K32" s="17">
        <f t="shared" si="6"/>
        <v>0</v>
      </c>
      <c r="L32" s="15">
        <f>'Edition de plannings'!U32</f>
        <v>0</v>
      </c>
      <c r="M32" s="16">
        <f>'Edition de plannings'!V32</f>
        <v>0</v>
      </c>
      <c r="N32" s="17">
        <f t="shared" si="7"/>
        <v>0</v>
      </c>
      <c r="O32" s="15">
        <f>'Edition de plannings'!AA32</f>
        <v>0</v>
      </c>
      <c r="P32" s="16">
        <f>'Edition de plannings'!AB32</f>
        <v>0</v>
      </c>
      <c r="Q32" s="17">
        <f t="shared" si="13"/>
        <v>0</v>
      </c>
      <c r="R32" s="15">
        <f>'Edition de plannings'!AG32</f>
        <v>0</v>
      </c>
      <c r="S32" s="16">
        <f>'Edition de plannings'!AH32</f>
        <v>0</v>
      </c>
      <c r="T32" s="17">
        <f t="shared" si="9"/>
        <v>0</v>
      </c>
      <c r="U32" s="15">
        <f>'Edition de plannings'!AM32</f>
        <v>0</v>
      </c>
      <c r="V32" s="16">
        <f>'Edition de plannings'!AN32</f>
        <v>0</v>
      </c>
      <c r="W32" s="17">
        <f t="shared" si="10"/>
        <v>0</v>
      </c>
      <c r="X32" s="96"/>
    </row>
    <row r="33" spans="1:24" ht="18.75" customHeight="1">
      <c r="A33" s="93">
        <f>Nom!B28</f>
        <v>0</v>
      </c>
      <c r="B33" s="93">
        <f>Nom!C28</f>
        <v>0</v>
      </c>
      <c r="C33" s="12">
        <f>'Edition de plannings'!C33</f>
        <v>0</v>
      </c>
      <c r="D33" s="13">
        <f>'Edition de plannings'!D33</f>
        <v>0</v>
      </c>
      <c r="E33" s="14">
        <f t="shared" si="12"/>
        <v>0</v>
      </c>
      <c r="F33" s="12">
        <f>'Edition de plannings'!I33</f>
        <v>0</v>
      </c>
      <c r="G33" s="13">
        <f>'Edition de plannings'!J33</f>
        <v>0</v>
      </c>
      <c r="H33" s="14">
        <f t="shared" si="5"/>
        <v>0</v>
      </c>
      <c r="I33" s="12">
        <f>'Edition de plannings'!O33</f>
        <v>0</v>
      </c>
      <c r="J33" s="13">
        <f>'Edition de plannings'!P33</f>
        <v>0</v>
      </c>
      <c r="K33" s="14">
        <f t="shared" si="6"/>
        <v>0</v>
      </c>
      <c r="L33" s="12">
        <f>'Edition de plannings'!U33</f>
        <v>0</v>
      </c>
      <c r="M33" s="13">
        <f>'Edition de plannings'!V33</f>
        <v>0</v>
      </c>
      <c r="N33" s="14">
        <f t="shared" si="7"/>
        <v>0</v>
      </c>
      <c r="O33" s="12">
        <f>'Edition de plannings'!AA33</f>
        <v>0</v>
      </c>
      <c r="P33" s="13">
        <f>'Edition de plannings'!AB33</f>
        <v>0</v>
      </c>
      <c r="Q33" s="14">
        <f t="shared" si="13"/>
        <v>0</v>
      </c>
      <c r="R33" s="12">
        <f>'Edition de plannings'!AG33</f>
        <v>0</v>
      </c>
      <c r="S33" s="13">
        <f>'Edition de plannings'!AH33</f>
        <v>0</v>
      </c>
      <c r="T33" s="14">
        <f t="shared" si="9"/>
        <v>0</v>
      </c>
      <c r="U33" s="12">
        <f>'Edition de plannings'!AM33</f>
        <v>0</v>
      </c>
      <c r="V33" s="13">
        <f>'Edition de plannings'!AN33</f>
        <v>0</v>
      </c>
      <c r="W33" s="14">
        <f t="shared" si="10"/>
        <v>0</v>
      </c>
      <c r="X33" s="95">
        <f>E33+E34+H33+H34+K33+K34+N33+N34+Q33+Q34+T33+T34+W33+W34</f>
        <v>0</v>
      </c>
    </row>
    <row r="34" spans="1:24" ht="18.75" customHeight="1" thickBot="1">
      <c r="A34" s="94"/>
      <c r="B34" s="94"/>
      <c r="C34" s="15">
        <f>'Edition de plannings'!C34</f>
        <v>0</v>
      </c>
      <c r="D34" s="16">
        <f>'Edition de plannings'!D34</f>
        <v>0</v>
      </c>
      <c r="E34" s="17">
        <f t="shared" si="12"/>
        <v>0</v>
      </c>
      <c r="F34" s="15">
        <f>'Edition de plannings'!I34</f>
        <v>0</v>
      </c>
      <c r="G34" s="16">
        <f>'Edition de plannings'!J34</f>
        <v>0</v>
      </c>
      <c r="H34" s="17">
        <f t="shared" si="5"/>
        <v>0</v>
      </c>
      <c r="I34" s="15">
        <f>'Edition de plannings'!O34</f>
        <v>0</v>
      </c>
      <c r="J34" s="16">
        <f>'Edition de plannings'!P34</f>
        <v>0</v>
      </c>
      <c r="K34" s="17">
        <f t="shared" si="6"/>
        <v>0</v>
      </c>
      <c r="L34" s="15">
        <f>'Edition de plannings'!U34</f>
        <v>0</v>
      </c>
      <c r="M34" s="16">
        <f>'Edition de plannings'!V34</f>
        <v>0</v>
      </c>
      <c r="N34" s="17">
        <f t="shared" si="7"/>
        <v>0</v>
      </c>
      <c r="O34" s="15">
        <f>'Edition de plannings'!AA34</f>
        <v>0</v>
      </c>
      <c r="P34" s="16">
        <f>'Edition de plannings'!AB34</f>
        <v>0</v>
      </c>
      <c r="Q34" s="17">
        <f t="shared" si="13"/>
        <v>0</v>
      </c>
      <c r="R34" s="15">
        <f>'Edition de plannings'!AG34</f>
        <v>0</v>
      </c>
      <c r="S34" s="16">
        <f>'Edition de plannings'!AH34</f>
        <v>0</v>
      </c>
      <c r="T34" s="17">
        <f t="shared" si="9"/>
        <v>0</v>
      </c>
      <c r="U34" s="15">
        <f>'Edition de plannings'!AM34</f>
        <v>0</v>
      </c>
      <c r="V34" s="16">
        <f>'Edition de plannings'!AN34</f>
        <v>0</v>
      </c>
      <c r="W34" s="17">
        <f t="shared" si="10"/>
        <v>0</v>
      </c>
      <c r="X34" s="96"/>
    </row>
    <row r="35" spans="1:24" ht="18.75" customHeight="1">
      <c r="A35" s="93">
        <f>Nom!B30</f>
        <v>0</v>
      </c>
      <c r="B35" s="93">
        <f>Nom!C30</f>
        <v>0</v>
      </c>
      <c r="C35" s="12">
        <f>'Edition de plannings'!C35</f>
        <v>0</v>
      </c>
      <c r="D35" s="13">
        <f>'Edition de plannings'!D35</f>
        <v>0</v>
      </c>
      <c r="E35" s="14">
        <f t="shared" si="12"/>
        <v>0</v>
      </c>
      <c r="F35" s="12">
        <f>'Edition de plannings'!I35</f>
        <v>0</v>
      </c>
      <c r="G35" s="13">
        <f>'Edition de plannings'!J35</f>
        <v>0</v>
      </c>
      <c r="H35" s="14">
        <f t="shared" si="5"/>
        <v>0</v>
      </c>
      <c r="I35" s="12">
        <f>'Edition de plannings'!O35</f>
        <v>0</v>
      </c>
      <c r="J35" s="13">
        <f>'Edition de plannings'!P35</f>
        <v>0</v>
      </c>
      <c r="K35" s="14">
        <f t="shared" si="6"/>
        <v>0</v>
      </c>
      <c r="L35" s="12">
        <f>'Edition de plannings'!U35</f>
        <v>0</v>
      </c>
      <c r="M35" s="13">
        <f>'Edition de plannings'!V35</f>
        <v>0</v>
      </c>
      <c r="N35" s="14">
        <f t="shared" si="7"/>
        <v>0</v>
      </c>
      <c r="O35" s="12">
        <f>'Edition de plannings'!AA35</f>
        <v>0</v>
      </c>
      <c r="P35" s="13">
        <f>'Edition de plannings'!AB35</f>
        <v>0</v>
      </c>
      <c r="Q35" s="14">
        <f t="shared" si="13"/>
        <v>0</v>
      </c>
      <c r="R35" s="12">
        <f>'Edition de plannings'!AG35</f>
        <v>0</v>
      </c>
      <c r="S35" s="13">
        <f>'Edition de plannings'!AH35</f>
        <v>0</v>
      </c>
      <c r="T35" s="14">
        <f t="shared" si="9"/>
        <v>0</v>
      </c>
      <c r="U35" s="12">
        <f>'Edition de plannings'!AM35</f>
        <v>0</v>
      </c>
      <c r="V35" s="13">
        <f>'Edition de plannings'!AN35</f>
        <v>0</v>
      </c>
      <c r="W35" s="14">
        <f t="shared" si="10"/>
        <v>0</v>
      </c>
      <c r="X35" s="95">
        <f>E35+E36+H35+H36+K35+K36+N35+N36+Q35+Q36+T35+T36+W35+W36</f>
        <v>0</v>
      </c>
    </row>
    <row r="36" spans="1:24" ht="18.75" customHeight="1" thickBot="1">
      <c r="A36" s="94"/>
      <c r="B36" s="94"/>
      <c r="C36" s="15">
        <f>'Edition de plannings'!C36</f>
        <v>0</v>
      </c>
      <c r="D36" s="16">
        <f>'Edition de plannings'!D36</f>
        <v>0</v>
      </c>
      <c r="E36" s="17">
        <f t="shared" si="12"/>
        <v>0</v>
      </c>
      <c r="F36" s="15">
        <f>'Edition de plannings'!I36</f>
        <v>0</v>
      </c>
      <c r="G36" s="16">
        <f>'Edition de plannings'!J36</f>
        <v>0</v>
      </c>
      <c r="H36" s="17">
        <f t="shared" si="5"/>
        <v>0</v>
      </c>
      <c r="I36" s="15">
        <f>'Edition de plannings'!O36</f>
        <v>0</v>
      </c>
      <c r="J36" s="16">
        <f>'Edition de plannings'!P36</f>
        <v>0</v>
      </c>
      <c r="K36" s="17">
        <f t="shared" si="6"/>
        <v>0</v>
      </c>
      <c r="L36" s="15">
        <f>'Edition de plannings'!U36</f>
        <v>0</v>
      </c>
      <c r="M36" s="16">
        <f>'Edition de plannings'!V36</f>
        <v>0</v>
      </c>
      <c r="N36" s="17">
        <f t="shared" si="7"/>
        <v>0</v>
      </c>
      <c r="O36" s="15">
        <f>'Edition de plannings'!AA36</f>
        <v>0</v>
      </c>
      <c r="P36" s="16">
        <f>'Edition de plannings'!AB36</f>
        <v>0</v>
      </c>
      <c r="Q36" s="17">
        <f t="shared" si="13"/>
        <v>0</v>
      </c>
      <c r="R36" s="15">
        <f>'Edition de plannings'!AG36</f>
        <v>0</v>
      </c>
      <c r="S36" s="16">
        <f>'Edition de plannings'!AH36</f>
        <v>0</v>
      </c>
      <c r="T36" s="17">
        <f t="shared" si="9"/>
        <v>0</v>
      </c>
      <c r="U36" s="15">
        <f>'Edition de plannings'!AM36</f>
        <v>0</v>
      </c>
      <c r="V36" s="16">
        <f>'Edition de plannings'!AN36</f>
        <v>0</v>
      </c>
      <c r="W36" s="17">
        <f t="shared" si="10"/>
        <v>0</v>
      </c>
      <c r="X36" s="96"/>
    </row>
    <row r="37" spans="1:24" ht="30" customHeight="1" thickBot="1">
      <c r="A37" s="18"/>
      <c r="B37" s="18"/>
      <c r="C37" s="18"/>
      <c r="D37" s="18"/>
      <c r="E37" s="3"/>
      <c r="F37" s="18"/>
      <c r="G37" s="18"/>
      <c r="H37" s="18"/>
      <c r="I37" s="18"/>
      <c r="J37" s="18"/>
      <c r="K37" s="18"/>
      <c r="L37" s="18"/>
      <c r="M37" s="18"/>
      <c r="N37" s="18"/>
      <c r="O37" s="18"/>
      <c r="P37" s="18"/>
      <c r="Q37" s="18"/>
      <c r="R37" s="18"/>
      <c r="S37" s="18"/>
      <c r="T37" s="18"/>
      <c r="U37" s="97" t="s">
        <v>15</v>
      </c>
      <c r="V37" s="98"/>
      <c r="W37" s="99"/>
      <c r="X37" s="19">
        <f>SUM(X7:X36)</f>
        <v>7.8124999999999023</v>
      </c>
    </row>
  </sheetData>
  <sheetProtection selectLockedCells="1"/>
  <mergeCells count="80">
    <mergeCell ref="B1:X1"/>
    <mergeCell ref="C2:D2"/>
    <mergeCell ref="F2:G2"/>
    <mergeCell ref="H2:X2"/>
    <mergeCell ref="B3:X3"/>
    <mergeCell ref="R4:T4"/>
    <mergeCell ref="U4:W4"/>
    <mergeCell ref="X4:X6"/>
    <mergeCell ref="C5:D5"/>
    <mergeCell ref="E5:E6"/>
    <mergeCell ref="F5:G5"/>
    <mergeCell ref="H5:H6"/>
    <mergeCell ref="I5:J5"/>
    <mergeCell ref="K5:K6"/>
    <mergeCell ref="L5:M5"/>
    <mergeCell ref="C4:E4"/>
    <mergeCell ref="F4:H4"/>
    <mergeCell ref="I4:K4"/>
    <mergeCell ref="L4:N4"/>
    <mergeCell ref="O4:Q4"/>
    <mergeCell ref="W5:W6"/>
    <mergeCell ref="C6:D6"/>
    <mergeCell ref="F6:G6"/>
    <mergeCell ref="I6:J6"/>
    <mergeCell ref="L6:M6"/>
    <mergeCell ref="O6:P6"/>
    <mergeCell ref="R6:S6"/>
    <mergeCell ref="U6:V6"/>
    <mergeCell ref="N5:N6"/>
    <mergeCell ref="O5:P5"/>
    <mergeCell ref="Q5:Q6"/>
    <mergeCell ref="R5:S5"/>
    <mergeCell ref="T5:T6"/>
    <mergeCell ref="U5:V5"/>
    <mergeCell ref="A7:A8"/>
    <mergeCell ref="B7:B8"/>
    <mergeCell ref="X7:X8"/>
    <mergeCell ref="A9:A10"/>
    <mergeCell ref="B9:B10"/>
    <mergeCell ref="X9:X10"/>
    <mergeCell ref="A11:A12"/>
    <mergeCell ref="B11:B12"/>
    <mergeCell ref="X11:X12"/>
    <mergeCell ref="A13:A14"/>
    <mergeCell ref="B13:B14"/>
    <mergeCell ref="X13:X14"/>
    <mergeCell ref="A15:A16"/>
    <mergeCell ref="B15:B16"/>
    <mergeCell ref="X15:X16"/>
    <mergeCell ref="A17:A18"/>
    <mergeCell ref="B17:B18"/>
    <mergeCell ref="X17:X18"/>
    <mergeCell ref="A19:A20"/>
    <mergeCell ref="B19:B20"/>
    <mergeCell ref="X19:X20"/>
    <mergeCell ref="A21:A22"/>
    <mergeCell ref="B21:B22"/>
    <mergeCell ref="X21:X22"/>
    <mergeCell ref="A23:A24"/>
    <mergeCell ref="B23:B24"/>
    <mergeCell ref="X23:X24"/>
    <mergeCell ref="A25:A26"/>
    <mergeCell ref="B25:B26"/>
    <mergeCell ref="X25:X26"/>
    <mergeCell ref="A27:A28"/>
    <mergeCell ref="B27:B28"/>
    <mergeCell ref="X27:X28"/>
    <mergeCell ref="A29:A30"/>
    <mergeCell ref="B29:B30"/>
    <mergeCell ref="X29:X30"/>
    <mergeCell ref="A35:A36"/>
    <mergeCell ref="B35:B36"/>
    <mergeCell ref="X35:X36"/>
    <mergeCell ref="U37:W37"/>
    <mergeCell ref="A31:A32"/>
    <mergeCell ref="B31:B32"/>
    <mergeCell ref="X31:X32"/>
    <mergeCell ref="A33:A34"/>
    <mergeCell ref="B33:B34"/>
    <mergeCell ref="X33:X34"/>
  </mergeCells>
  <conditionalFormatting sqref="Q7:Q36 W7:W36 T7:T36 N7:N36 K7:K36 E7:E36 H7:H36">
    <cfRule type="cellIs" dxfId="28" priority="1" operator="equal">
      <formula>0</formula>
    </cfRule>
  </conditionalFormatting>
  <conditionalFormatting sqref="C7:W36">
    <cfRule type="cellIs" dxfId="27" priority="2" operator="equal">
      <formula>0</formula>
    </cfRule>
  </conditionalFormatting>
  <printOptions horizontalCentered="1" verticalCentered="1"/>
  <pageMargins left="0.23622047244094491" right="0.23622047244094491" top="0.74803149606299213" bottom="0.74803149606299213" header="0.31496062992125984" footer="0.31496062992125984"/>
  <pageSetup paperSize="9" scale="61" orientation="landscape" horizontalDpi="0" verticalDpi="0"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'Liste déroulante'!$C$2:$C$13</xm:f>
          </x14:formula1>
          <xm:sqref>F10 L10 I10 U8 I14 I16 U26 R36 C10 U28 C14 C16 C18 F14 F16 F18 F20 F22 F24 F8 I18 C20 I20 I22 I24 I8 I26 U30 L14 L16 L18 L20 L22 L24 O10 I28 U32 O14 O16 O18 O20 I30 F26 I32 L8 O22 I34 C22 O24 L26 C24 F28 I36 L28 O8 O26 O28 O30 O32 O34 L30 L32 L34 L36 O36 C8 C26 C28 C30 C32 C34 C36 F30 F32 F34 F36 R10 U34 R14 R16 R18 R20 R22 R24 R8 R26 R28 R30 R32 R34 U10 U36 U14 U16 U18 U20 U22 U24</xm:sqref>
        </x14:dataValidation>
        <x14:dataValidation type="list" allowBlank="1" showInputMessage="1" showErrorMessage="1">
          <x14:formula1>
            <xm:f>'Liste déroulante'!$A$2:$A$22</xm:f>
          </x14:formula1>
          <xm:sqref>I9 L9 U7 L13 L15 L17 L19 R35 U25 C9 U27 C13 C15 C17 F9 U29 F13 F15 F17 F19 F21 C19 I13 I15 I17 I19 I21 I23 L21 O9 L23 L7 L25 L27 L29 I7 U31 O13 O15 O17 O19 O21 L31 C21 F23 I25 L33 O23 O7 C23 F7 I27 L35 O25 O27 O29 O31 O33 O35 C7 C25 C27 C29 C31 C33 C35 F25 F27 F29 F31 F33 F35 I29 I31 I33 I35 R9 U33 R13 R15 R17 R19 R21 R23 R7 R25 R27 R29 R31 R33 U9 U35 U13 U15 U17 U19 U21 U23</xm:sqref>
        </x14:dataValidation>
        <x14:dataValidation type="list" allowBlank="1" showInputMessage="1" showErrorMessage="1">
          <x14:formula1>
            <xm:f>'Liste déroulante'!$B$2:$B$14</xm:f>
          </x14:formula1>
          <xm:sqref>S9 V7 S13 S15 S17 S19 S21 S23 P9 J9 M9 V25 V27 M13 M15 M17 S7 J13 D9 V29 D13 D15 D17 G9 V31 G13 G15 G17 G19 G21 D19 J15 J17 J19 J21 J23 J7 M19 V33 M21 M23 M7 M25 M27 J25 P13 P15 P17 P19 P21 P23 M29 D21 G23 J27 M31 P7 M33 D23 G7 J29 M35 P25 S25 S27 S29 S31 S33 S35 P27 P29 P31 P33 P35 D7 D25 D27 D29 D31 D33 D35 G25 G27 G29 G31 G33 G35 J31 J33 J35 V9 V35 V13 V15 V17 V19 V21 V23</xm:sqref>
        </x14:dataValidation>
        <x14:dataValidation type="list" allowBlank="1" showInputMessage="1" showErrorMessage="1">
          <x14:formula1>
            <xm:f>'Liste déroulante'!$D$2:$D$27</xm:f>
          </x14:formula1>
          <xm:sqref>S10 M10 V8 J10 V26 J14 S14 S16 D10 V28 D14 D16 D18 G10 V30 G14 G16 G18 G20 G22 J16 D20 J18 J20 J22 J24 J8 V32 M14 M16 M18 M20 M22 M24 P10 J26 V34 P14 P16 P18 P20 J28 G24 J30 M8 P22 J32 D22 P24 J34 D24 G8 S18 J36 P8 S20 S22 S24 S8 S26 S28 S30 M26 P26 P28 P30 P32 P34 P36 M28 M30 M32 M34 M36 D8 D26 D28 D30 D32 D34 D36 G26 G28 G30 G32 G34 G36 S32 S34 S36 V10 V36 V14 V16 V18 V20 V22 V24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X37"/>
  <sheetViews>
    <sheetView zoomScale="60" zoomScaleNormal="60" zoomScaleSheetLayoutView="55" workbookViewId="0">
      <selection activeCell="B1" sqref="B1:X1"/>
    </sheetView>
  </sheetViews>
  <sheetFormatPr baseColWidth="10" defaultRowHeight="15"/>
  <cols>
    <col min="1" max="2" width="12.7109375" style="7" customWidth="1"/>
    <col min="3" max="22" width="9.140625" style="7" customWidth="1"/>
    <col min="23" max="23" width="10" style="7" customWidth="1"/>
    <col min="24" max="24" width="14.85546875" style="7" customWidth="1"/>
    <col min="25" max="25" width="11.42578125" style="7" customWidth="1"/>
    <col min="26" max="16384" width="11.42578125" style="7"/>
  </cols>
  <sheetData>
    <row r="1" spans="1:24" s="4" customFormat="1" ht="18.75" customHeight="1" thickBot="1">
      <c r="A1" s="3"/>
      <c r="B1" s="111"/>
      <c r="C1" s="112"/>
      <c r="D1" s="112"/>
      <c r="E1" s="112"/>
      <c r="F1" s="112"/>
      <c r="G1" s="112"/>
      <c r="H1" s="112"/>
      <c r="I1" s="112"/>
      <c r="J1" s="112"/>
      <c r="K1" s="112"/>
      <c r="L1" s="112"/>
      <c r="M1" s="112"/>
      <c r="N1" s="112"/>
      <c r="O1" s="112"/>
      <c r="P1" s="112"/>
      <c r="Q1" s="112"/>
      <c r="R1" s="112"/>
      <c r="S1" s="112"/>
      <c r="T1" s="112"/>
      <c r="U1" s="112"/>
      <c r="V1" s="112"/>
      <c r="W1" s="112"/>
      <c r="X1" s="113"/>
    </row>
    <row r="2" spans="1:24" ht="18.75" customHeight="1" thickBot="1">
      <c r="A2" s="3"/>
      <c r="B2" s="5" t="s">
        <v>0</v>
      </c>
      <c r="C2" s="114">
        <v>42898</v>
      </c>
      <c r="D2" s="113"/>
      <c r="E2" s="6" t="s">
        <v>1</v>
      </c>
      <c r="F2" s="115">
        <f>C2+6</f>
        <v>42904</v>
      </c>
      <c r="G2" s="116"/>
      <c r="H2" s="117" t="s">
        <v>21</v>
      </c>
      <c r="I2" s="117"/>
      <c r="J2" s="117"/>
      <c r="K2" s="117"/>
      <c r="L2" s="117"/>
      <c r="M2" s="117"/>
      <c r="N2" s="117"/>
      <c r="O2" s="117"/>
      <c r="P2" s="117"/>
      <c r="Q2" s="117"/>
      <c r="R2" s="117"/>
      <c r="S2" s="117"/>
      <c r="T2" s="117"/>
      <c r="U2" s="117"/>
      <c r="V2" s="117"/>
      <c r="W2" s="117"/>
      <c r="X2" s="116"/>
    </row>
    <row r="3" spans="1:24" s="4" customFormat="1" ht="18.75" customHeight="1" thickBot="1">
      <c r="A3" s="3"/>
      <c r="B3" s="118" t="s">
        <v>20</v>
      </c>
      <c r="C3" s="119"/>
      <c r="D3" s="119"/>
      <c r="E3" s="119"/>
      <c r="F3" s="119"/>
      <c r="G3" s="119"/>
      <c r="H3" s="119"/>
      <c r="I3" s="119"/>
      <c r="J3" s="119"/>
      <c r="K3" s="119"/>
      <c r="L3" s="119"/>
      <c r="M3" s="119"/>
      <c r="N3" s="119"/>
      <c r="O3" s="119"/>
      <c r="P3" s="119"/>
      <c r="Q3" s="119"/>
      <c r="R3" s="119"/>
      <c r="S3" s="119"/>
      <c r="T3" s="119"/>
      <c r="U3" s="119"/>
      <c r="V3" s="119"/>
      <c r="W3" s="119"/>
      <c r="X3" s="120"/>
    </row>
    <row r="4" spans="1:24" s="4" customFormat="1" ht="18.75" customHeight="1">
      <c r="A4" s="8"/>
      <c r="B4" s="9"/>
      <c r="C4" s="121">
        <f>C2</f>
        <v>42898</v>
      </c>
      <c r="D4" s="122"/>
      <c r="E4" s="123"/>
      <c r="F4" s="124">
        <f>C4+1</f>
        <v>42899</v>
      </c>
      <c r="G4" s="125"/>
      <c r="H4" s="126"/>
      <c r="I4" s="124">
        <f t="shared" ref="I4" si="0">F4+1</f>
        <v>42900</v>
      </c>
      <c r="J4" s="125"/>
      <c r="K4" s="126"/>
      <c r="L4" s="124">
        <f t="shared" ref="L4" si="1">I4+1</f>
        <v>42901</v>
      </c>
      <c r="M4" s="125"/>
      <c r="N4" s="126"/>
      <c r="O4" s="124">
        <f t="shared" ref="O4" si="2">L4+1</f>
        <v>42902</v>
      </c>
      <c r="P4" s="125"/>
      <c r="Q4" s="126"/>
      <c r="R4" s="124">
        <f t="shared" ref="R4" si="3">O4+1</f>
        <v>42903</v>
      </c>
      <c r="S4" s="125"/>
      <c r="T4" s="126"/>
      <c r="U4" s="124">
        <f t="shared" ref="U4" si="4">R4+1</f>
        <v>42904</v>
      </c>
      <c r="V4" s="125"/>
      <c r="W4" s="126"/>
      <c r="X4" s="127" t="s">
        <v>2</v>
      </c>
    </row>
    <row r="5" spans="1:24" s="4" customFormat="1" ht="18.75" customHeight="1">
      <c r="A5" s="10"/>
      <c r="B5" s="10"/>
      <c r="C5" s="107" t="s">
        <v>3</v>
      </c>
      <c r="D5" s="108"/>
      <c r="E5" s="102" t="s">
        <v>4</v>
      </c>
      <c r="F5" s="107" t="s">
        <v>3</v>
      </c>
      <c r="G5" s="108"/>
      <c r="H5" s="102" t="s">
        <v>5</v>
      </c>
      <c r="I5" s="107" t="s">
        <v>3</v>
      </c>
      <c r="J5" s="108"/>
      <c r="K5" s="102" t="s">
        <v>6</v>
      </c>
      <c r="L5" s="107" t="s">
        <v>3</v>
      </c>
      <c r="M5" s="108"/>
      <c r="N5" s="102" t="s">
        <v>4</v>
      </c>
      <c r="O5" s="107" t="s">
        <v>3</v>
      </c>
      <c r="P5" s="108"/>
      <c r="Q5" s="102" t="s">
        <v>4</v>
      </c>
      <c r="R5" s="107" t="s">
        <v>3</v>
      </c>
      <c r="S5" s="108"/>
      <c r="T5" s="102" t="s">
        <v>4</v>
      </c>
      <c r="U5" s="109" t="s">
        <v>3</v>
      </c>
      <c r="V5" s="110"/>
      <c r="W5" s="132" t="s">
        <v>4</v>
      </c>
      <c r="X5" s="128"/>
    </row>
    <row r="6" spans="1:24" s="4" customFormat="1" ht="18.75" customHeight="1" thickBot="1">
      <c r="A6" s="11"/>
      <c r="B6" s="11"/>
      <c r="C6" s="104" t="s">
        <v>7</v>
      </c>
      <c r="D6" s="105"/>
      <c r="E6" s="103"/>
      <c r="F6" s="104" t="s">
        <v>7</v>
      </c>
      <c r="G6" s="105"/>
      <c r="H6" s="103"/>
      <c r="I6" s="104" t="s">
        <v>7</v>
      </c>
      <c r="J6" s="105"/>
      <c r="K6" s="132"/>
      <c r="L6" s="104" t="s">
        <v>7</v>
      </c>
      <c r="M6" s="105"/>
      <c r="N6" s="103"/>
      <c r="O6" s="104" t="s">
        <v>7</v>
      </c>
      <c r="P6" s="105"/>
      <c r="Q6" s="103"/>
      <c r="R6" s="104" t="s">
        <v>7</v>
      </c>
      <c r="S6" s="105"/>
      <c r="T6" s="103"/>
      <c r="U6" s="106" t="s">
        <v>7</v>
      </c>
      <c r="V6" s="105"/>
      <c r="W6" s="103"/>
      <c r="X6" s="129"/>
    </row>
    <row r="7" spans="1:24" ht="18.75" customHeight="1">
      <c r="A7" s="93" t="str">
        <f>Nom!B2</f>
        <v>FLORIAN</v>
      </c>
      <c r="B7" s="93" t="str">
        <f>Nom!C2</f>
        <v>Nom_1</v>
      </c>
      <c r="C7" s="12">
        <f>'Edition de plannings'!C7</f>
        <v>0</v>
      </c>
      <c r="D7" s="13">
        <f>'Edition de plannings'!D7</f>
        <v>0</v>
      </c>
      <c r="E7" s="14">
        <f>D7-C7</f>
        <v>0</v>
      </c>
      <c r="F7" s="12">
        <f>'Edition de plannings'!I7</f>
        <v>0.39583333333333298</v>
      </c>
      <c r="G7" s="13">
        <f>'Edition de plannings'!J7</f>
        <v>0.66666666666666197</v>
      </c>
      <c r="H7" s="14">
        <f t="shared" ref="H7:H36" si="5">G7-F7</f>
        <v>0.27083333333332898</v>
      </c>
      <c r="I7" s="12">
        <f>'Edition de plannings'!O7</f>
        <v>0</v>
      </c>
      <c r="J7" s="13">
        <f>'Edition de plannings'!P7</f>
        <v>0</v>
      </c>
      <c r="K7" s="14">
        <f t="shared" ref="K7:K36" si="6">J7-I7</f>
        <v>0</v>
      </c>
      <c r="L7" s="12">
        <f>'Edition de plannings'!U7</f>
        <v>0</v>
      </c>
      <c r="M7" s="13">
        <f>'Edition de plannings'!V7</f>
        <v>0</v>
      </c>
      <c r="N7" s="14">
        <f t="shared" ref="N7:N36" si="7">M7-L7</f>
        <v>0</v>
      </c>
      <c r="O7" s="12">
        <f>'Edition de plannings'!AA7</f>
        <v>0</v>
      </c>
      <c r="P7" s="13">
        <f>'Edition de plannings'!AB7</f>
        <v>0</v>
      </c>
      <c r="Q7" s="14">
        <f t="shared" ref="Q7:Q10" si="8">P7-O7</f>
        <v>0</v>
      </c>
      <c r="R7" s="12">
        <f>'Edition de plannings'!AG7</f>
        <v>0.375</v>
      </c>
      <c r="S7" s="13">
        <f>'Edition de plannings'!AH7</f>
        <v>0.499999999999998</v>
      </c>
      <c r="T7" s="14">
        <f t="shared" ref="T7:T36" si="9">S7-R7</f>
        <v>0.124999999999998</v>
      </c>
      <c r="U7" s="12">
        <f>'Edition de plannings'!AM7</f>
        <v>0.45833333333333198</v>
      </c>
      <c r="V7" s="13">
        <f>'Edition de plannings'!AN7</f>
        <v>0.64583333333332904</v>
      </c>
      <c r="W7" s="14">
        <f t="shared" ref="W7:W36" si="10">V7-U7</f>
        <v>0.18749999999999706</v>
      </c>
      <c r="X7" s="100">
        <f>E7+E8+H7+H8+K7+K8+N7+N8+Q7+Q8+T7+T8+W7+W8</f>
        <v>1.24999999999998</v>
      </c>
    </row>
    <row r="8" spans="1:24" ht="18.75" customHeight="1" thickBot="1">
      <c r="A8" s="94"/>
      <c r="B8" s="94"/>
      <c r="C8" s="15">
        <f>'Edition de plannings'!C8</f>
        <v>0</v>
      </c>
      <c r="D8" s="16">
        <f>'Edition de plannings'!D8</f>
        <v>0</v>
      </c>
      <c r="E8" s="17">
        <f t="shared" ref="E8" si="11">D8-C8</f>
        <v>0</v>
      </c>
      <c r="F8" s="15">
        <f>'Edition de plannings'!I8</f>
        <v>0.687499999999996</v>
      </c>
      <c r="G8" s="16">
        <f>'Edition de plannings'!J8</f>
        <v>0.70833333333332904</v>
      </c>
      <c r="H8" s="17">
        <f t="shared" si="5"/>
        <v>2.0833333333333037E-2</v>
      </c>
      <c r="I8" s="15">
        <f>'Edition de plannings'!O8</f>
        <v>0.77083333333332804</v>
      </c>
      <c r="J8" s="16">
        <f>'Edition de plannings'!P8</f>
        <v>0.97916666666665797</v>
      </c>
      <c r="K8" s="17">
        <f t="shared" si="6"/>
        <v>0.20833333333332993</v>
      </c>
      <c r="L8" s="15">
        <f>'Edition de plannings'!U8</f>
        <v>0</v>
      </c>
      <c r="M8" s="16">
        <f>'Edition de plannings'!V8</f>
        <v>0</v>
      </c>
      <c r="N8" s="17">
        <f t="shared" si="7"/>
        <v>0</v>
      </c>
      <c r="O8" s="15">
        <f>'Edition de plannings'!AA8</f>
        <v>0.77083333333332804</v>
      </c>
      <c r="P8" s="16">
        <f>'Edition de plannings'!AB8</f>
        <v>0.97916666666665797</v>
      </c>
      <c r="Q8" s="17">
        <f t="shared" si="8"/>
        <v>0.20833333333332993</v>
      </c>
      <c r="R8" s="15">
        <f>'Edition de plannings'!AG8</f>
        <v>0</v>
      </c>
      <c r="S8" s="16">
        <f>'Edition de plannings'!AH8</f>
        <v>0</v>
      </c>
      <c r="T8" s="17">
        <f t="shared" si="9"/>
        <v>0</v>
      </c>
      <c r="U8" s="15">
        <f>'Edition de plannings'!AM8</f>
        <v>0.749999999999995</v>
      </c>
      <c r="V8" s="16">
        <f>'Edition de plannings'!AN8</f>
        <v>0.97916666666665797</v>
      </c>
      <c r="W8" s="17">
        <f t="shared" si="10"/>
        <v>0.22916666666666297</v>
      </c>
      <c r="X8" s="101"/>
    </row>
    <row r="9" spans="1:24" ht="18.75" customHeight="1">
      <c r="A9" s="93" t="str">
        <f>Nom!B4</f>
        <v>MATHIEU</v>
      </c>
      <c r="B9" s="93" t="str">
        <f>Nom!C4</f>
        <v>Nom_2</v>
      </c>
      <c r="C9" s="12">
        <f>'Edition de plannings'!C9</f>
        <v>0</v>
      </c>
      <c r="D9" s="13">
        <f>'Edition de plannings'!D9</f>
        <v>0</v>
      </c>
      <c r="E9" s="14">
        <f>D9-C9</f>
        <v>0</v>
      </c>
      <c r="F9" s="12">
        <f>'Edition de plannings'!I9</f>
        <v>0</v>
      </c>
      <c r="G9" s="13">
        <f>'Edition de plannings'!J9</f>
        <v>0</v>
      </c>
      <c r="H9" s="14">
        <f t="shared" si="5"/>
        <v>0</v>
      </c>
      <c r="I9" s="12">
        <f>'Edition de plannings'!O9</f>
        <v>0.33333333333333298</v>
      </c>
      <c r="J9" s="13">
        <f>'Edition de plannings'!P9</f>
        <v>0.64583333333332904</v>
      </c>
      <c r="K9" s="14">
        <f t="shared" si="6"/>
        <v>0.31249999999999606</v>
      </c>
      <c r="L9" s="12">
        <f>'Edition de plannings'!U9</f>
        <v>0.47916666666666502</v>
      </c>
      <c r="M9" s="13">
        <f>'Edition de plannings'!V9</f>
        <v>0.64583333333332904</v>
      </c>
      <c r="N9" s="14">
        <f t="shared" si="7"/>
        <v>0.16666666666666402</v>
      </c>
      <c r="O9" s="12">
        <f>'Edition de plannings'!AA9</f>
        <v>0.45833333333333198</v>
      </c>
      <c r="P9" s="13">
        <f>'Edition de plannings'!AB9</f>
        <v>0.64583333333332904</v>
      </c>
      <c r="Q9" s="14">
        <f t="shared" si="8"/>
        <v>0.18749999999999706</v>
      </c>
      <c r="R9" s="12">
        <f>'Edition de plannings'!AG9</f>
        <v>0.47916666666666502</v>
      </c>
      <c r="S9" s="13">
        <f>'Edition de plannings'!AH9</f>
        <v>0.64583333333332904</v>
      </c>
      <c r="T9" s="14">
        <f t="shared" si="9"/>
        <v>0.16666666666666402</v>
      </c>
      <c r="U9" s="12">
        <f>'Edition de plannings'!AM9</f>
        <v>0</v>
      </c>
      <c r="V9" s="13">
        <f>'Edition de plannings'!AN9</f>
        <v>0</v>
      </c>
      <c r="W9" s="14">
        <f t="shared" si="10"/>
        <v>0</v>
      </c>
      <c r="X9" s="100">
        <f>E9+E10+H9+H10+K9+K10+N9+N10+Q9+Q10+T9+T10+W9+W10</f>
        <v>1.4583333333333111</v>
      </c>
    </row>
    <row r="10" spans="1:24" ht="18.75" customHeight="1" thickBot="1">
      <c r="A10" s="94"/>
      <c r="B10" s="94"/>
      <c r="C10" s="15">
        <f>'Edition de plannings'!C10</f>
        <v>0</v>
      </c>
      <c r="D10" s="16">
        <f>'Edition de plannings'!D10</f>
        <v>0</v>
      </c>
      <c r="E10" s="17">
        <f t="shared" ref="E10:E36" si="12">D10-C10</f>
        <v>0</v>
      </c>
      <c r="F10" s="15">
        <f>'Edition de plannings'!I10</f>
        <v>0</v>
      </c>
      <c r="G10" s="16">
        <f>'Edition de plannings'!J10</f>
        <v>0</v>
      </c>
      <c r="H10" s="17">
        <f t="shared" si="5"/>
        <v>0</v>
      </c>
      <c r="I10" s="15">
        <f>'Edition de plannings'!O10</f>
        <v>0</v>
      </c>
      <c r="J10" s="16">
        <f>'Edition de plannings'!P10</f>
        <v>0</v>
      </c>
      <c r="K10" s="17">
        <f t="shared" si="6"/>
        <v>0</v>
      </c>
      <c r="L10" s="15">
        <f>'Edition de plannings'!U10</f>
        <v>0.77083333333332804</v>
      </c>
      <c r="M10" s="16">
        <f>'Edition de plannings'!V10</f>
        <v>0.97916666666665797</v>
      </c>
      <c r="N10" s="17">
        <f t="shared" si="7"/>
        <v>0.20833333333332993</v>
      </c>
      <c r="O10" s="15">
        <f>'Edition de plannings'!AA10</f>
        <v>0.79166666666666097</v>
      </c>
      <c r="P10" s="16">
        <f>'Edition de plannings'!AB10</f>
        <v>0.97916666666665797</v>
      </c>
      <c r="Q10" s="17">
        <f t="shared" si="8"/>
        <v>0.187499999999997</v>
      </c>
      <c r="R10" s="15">
        <f>'Edition de plannings'!AG10</f>
        <v>0.749999999999995</v>
      </c>
      <c r="S10" s="16">
        <f>'Edition de plannings'!AH10</f>
        <v>0.97916666666665797</v>
      </c>
      <c r="T10" s="17">
        <f t="shared" si="9"/>
        <v>0.22916666666666297</v>
      </c>
      <c r="U10" s="15">
        <f>'Edition de plannings'!AM10</f>
        <v>0</v>
      </c>
      <c r="V10" s="16">
        <f>'Edition de plannings'!AN10</f>
        <v>0</v>
      </c>
      <c r="W10" s="17">
        <f t="shared" si="10"/>
        <v>0</v>
      </c>
      <c r="X10" s="101"/>
    </row>
    <row r="11" spans="1:24" ht="18.75" customHeight="1">
      <c r="A11" s="93" t="str">
        <f>Nom!B6</f>
        <v>JUNIOR</v>
      </c>
      <c r="B11" s="93" t="str">
        <f>Nom!C6</f>
        <v>Nom_3</v>
      </c>
      <c r="C11" s="12">
        <f>'Edition de plannings'!C11</f>
        <v>0</v>
      </c>
      <c r="D11" s="13">
        <f>'Edition de plannings'!D11</f>
        <v>0</v>
      </c>
      <c r="E11" s="14">
        <f t="shared" si="12"/>
        <v>0</v>
      </c>
      <c r="F11" s="12">
        <f>'Edition de plannings'!I11</f>
        <v>0</v>
      </c>
      <c r="G11" s="13">
        <f>'Edition de plannings'!J11</f>
        <v>0</v>
      </c>
      <c r="H11" s="14">
        <f t="shared" si="5"/>
        <v>0</v>
      </c>
      <c r="I11" s="12">
        <f>'Edition de plannings'!O11</f>
        <v>0</v>
      </c>
      <c r="J11" s="13">
        <f>'Edition de plannings'!P11</f>
        <v>0</v>
      </c>
      <c r="K11" s="14">
        <f t="shared" si="6"/>
        <v>0</v>
      </c>
      <c r="L11" s="12">
        <f>'Edition de plannings'!U11</f>
        <v>0</v>
      </c>
      <c r="M11" s="13">
        <f>'Edition de plannings'!V11</f>
        <v>0</v>
      </c>
      <c r="N11" s="14">
        <f t="shared" si="7"/>
        <v>0</v>
      </c>
      <c r="O11" s="12">
        <f>'Edition de plannings'!AA11</f>
        <v>0</v>
      </c>
      <c r="P11" s="13">
        <f>'Edition de plannings'!AB11</f>
        <v>0</v>
      </c>
      <c r="Q11" s="14">
        <f>P11-O11</f>
        <v>0</v>
      </c>
      <c r="R11" s="12">
        <f>'Edition de plannings'!AG11</f>
        <v>0</v>
      </c>
      <c r="S11" s="13">
        <f>'Edition de plannings'!AH11</f>
        <v>0</v>
      </c>
      <c r="T11" s="14">
        <f t="shared" si="9"/>
        <v>0</v>
      </c>
      <c r="U11" s="12">
        <f>'Edition de plannings'!AM11</f>
        <v>0.499999999999998</v>
      </c>
      <c r="V11" s="13">
        <f>'Edition de plannings'!AN11</f>
        <v>0.64583333333332904</v>
      </c>
      <c r="W11" s="14">
        <f t="shared" si="10"/>
        <v>0.14583333333333104</v>
      </c>
      <c r="X11" s="100">
        <f>E11+E12+H11+H12+K11+K12+N11+N12+Q11+Q12+T11+T12+W11+W12</f>
        <v>1.24999999999998</v>
      </c>
    </row>
    <row r="12" spans="1:24" ht="18.75" customHeight="1" thickBot="1">
      <c r="A12" s="94"/>
      <c r="B12" s="94"/>
      <c r="C12" s="15">
        <f>'Edition de plannings'!C12</f>
        <v>0</v>
      </c>
      <c r="D12" s="16">
        <f>'Edition de plannings'!D12</f>
        <v>0</v>
      </c>
      <c r="E12" s="17">
        <f t="shared" si="12"/>
        <v>0</v>
      </c>
      <c r="F12" s="15">
        <f>'Edition de plannings'!I12</f>
        <v>0</v>
      </c>
      <c r="G12" s="16">
        <f>'Edition de plannings'!J12</f>
        <v>0</v>
      </c>
      <c r="H12" s="17">
        <f t="shared" si="5"/>
        <v>0</v>
      </c>
      <c r="I12" s="15">
        <f>'Edition de plannings'!O12</f>
        <v>0.749999999999995</v>
      </c>
      <c r="J12" s="16">
        <f>'Edition de plannings'!P12</f>
        <v>0.97916666666665797</v>
      </c>
      <c r="K12" s="17">
        <f t="shared" si="6"/>
        <v>0.22916666666666297</v>
      </c>
      <c r="L12" s="15">
        <f>'Edition de plannings'!U12</f>
        <v>0.749999999999995</v>
      </c>
      <c r="M12" s="16">
        <f>'Edition de plannings'!V12</f>
        <v>0.97916666666665797</v>
      </c>
      <c r="N12" s="17">
        <f t="shared" si="7"/>
        <v>0.22916666666666297</v>
      </c>
      <c r="O12" s="15">
        <f>'Edition de plannings'!AA12</f>
        <v>0.749999999999995</v>
      </c>
      <c r="P12" s="16">
        <f>'Edition de plannings'!AB12</f>
        <v>0.97916666666665797</v>
      </c>
      <c r="Q12" s="17">
        <f t="shared" ref="Q12:Q36" si="13">P12-O12</f>
        <v>0.22916666666666297</v>
      </c>
      <c r="R12" s="15">
        <f>'Edition de plannings'!AG12</f>
        <v>0.749999999999995</v>
      </c>
      <c r="S12" s="16">
        <f>'Edition de plannings'!AH12</f>
        <v>0.97916666666665797</v>
      </c>
      <c r="T12" s="17">
        <f t="shared" si="9"/>
        <v>0.22916666666666297</v>
      </c>
      <c r="U12" s="15">
        <f>'Edition de plannings'!AM12</f>
        <v>0.79166666666666097</v>
      </c>
      <c r="V12" s="16">
        <f>'Edition de plannings'!AN12</f>
        <v>0.97916666666665797</v>
      </c>
      <c r="W12" s="17">
        <f t="shared" si="10"/>
        <v>0.187499999999997</v>
      </c>
      <c r="X12" s="101"/>
    </row>
    <row r="13" spans="1:24" ht="18.75" customHeight="1">
      <c r="A13" s="93" t="str">
        <f>Nom!B8</f>
        <v>REMY</v>
      </c>
      <c r="B13" s="93" t="str">
        <f>Nom!C8</f>
        <v>Nom_4</v>
      </c>
      <c r="C13" s="12">
        <f>'Edition de plannings'!C13</f>
        <v>0</v>
      </c>
      <c r="D13" s="13">
        <f>'Edition de plannings'!D13</f>
        <v>0</v>
      </c>
      <c r="E13" s="14">
        <f t="shared" si="12"/>
        <v>0</v>
      </c>
      <c r="F13" s="12">
        <f>'Edition de plannings'!I13</f>
        <v>0</v>
      </c>
      <c r="G13" s="13">
        <f>'Edition de plannings'!J13</f>
        <v>0</v>
      </c>
      <c r="H13" s="14">
        <f t="shared" si="5"/>
        <v>0</v>
      </c>
      <c r="I13" s="12">
        <f>'Edition de plannings'!O13</f>
        <v>0</v>
      </c>
      <c r="J13" s="13">
        <f>'Edition de plannings'!P13</f>
        <v>0</v>
      </c>
      <c r="K13" s="14">
        <f t="shared" si="6"/>
        <v>0</v>
      </c>
      <c r="L13" s="12">
        <f>'Edition de plannings'!U13</f>
        <v>0</v>
      </c>
      <c r="M13" s="13">
        <f>'Edition de plannings'!V13</f>
        <v>0</v>
      </c>
      <c r="N13" s="14">
        <f t="shared" si="7"/>
        <v>0</v>
      </c>
      <c r="O13" s="12">
        <f>'Edition de plannings'!AA13</f>
        <v>0</v>
      </c>
      <c r="P13" s="13">
        <f>'Edition de plannings'!AB13</f>
        <v>0</v>
      </c>
      <c r="Q13" s="14">
        <f t="shared" si="13"/>
        <v>0</v>
      </c>
      <c r="R13" s="12">
        <f>'Edition de plannings'!AG13</f>
        <v>0</v>
      </c>
      <c r="S13" s="13">
        <f>'Edition de plannings'!AH13</f>
        <v>0</v>
      </c>
      <c r="T13" s="14">
        <f t="shared" si="9"/>
        <v>0</v>
      </c>
      <c r="U13" s="12">
        <f>'Edition de plannings'!AM13</f>
        <v>0</v>
      </c>
      <c r="V13" s="13">
        <f>'Edition de plannings'!AN13</f>
        <v>0</v>
      </c>
      <c r="W13" s="14">
        <f t="shared" si="10"/>
        <v>0</v>
      </c>
      <c r="X13" s="100">
        <f>E13+E14+H13+H14+K13+K14+N13+N14+Q13+Q14+T13+T14+W13+W14</f>
        <v>0</v>
      </c>
    </row>
    <row r="14" spans="1:24" ht="18.75" customHeight="1" thickBot="1">
      <c r="A14" s="94"/>
      <c r="B14" s="94"/>
      <c r="C14" s="15">
        <f>'Edition de plannings'!C14</f>
        <v>0</v>
      </c>
      <c r="D14" s="16">
        <f>'Edition de plannings'!D14</f>
        <v>0</v>
      </c>
      <c r="E14" s="17">
        <f t="shared" si="12"/>
        <v>0</v>
      </c>
      <c r="F14" s="15">
        <f>'Edition de plannings'!I14</f>
        <v>0</v>
      </c>
      <c r="G14" s="16">
        <f>'Edition de plannings'!J14</f>
        <v>0</v>
      </c>
      <c r="H14" s="17">
        <f t="shared" si="5"/>
        <v>0</v>
      </c>
      <c r="I14" s="15">
        <f>'Edition de plannings'!O14</f>
        <v>0</v>
      </c>
      <c r="J14" s="16">
        <f>'Edition de plannings'!P14</f>
        <v>0</v>
      </c>
      <c r="K14" s="17">
        <f t="shared" si="6"/>
        <v>0</v>
      </c>
      <c r="L14" s="15">
        <f>'Edition de plannings'!U14</f>
        <v>0</v>
      </c>
      <c r="M14" s="16">
        <f>'Edition de plannings'!V14</f>
        <v>0</v>
      </c>
      <c r="N14" s="17">
        <f t="shared" si="7"/>
        <v>0</v>
      </c>
      <c r="O14" s="15">
        <f>'Edition de plannings'!AA14</f>
        <v>0</v>
      </c>
      <c r="P14" s="16">
        <f>'Edition de plannings'!AB14</f>
        <v>0</v>
      </c>
      <c r="Q14" s="17">
        <f t="shared" si="13"/>
        <v>0</v>
      </c>
      <c r="R14" s="15">
        <f>'Edition de plannings'!AG14</f>
        <v>0</v>
      </c>
      <c r="S14" s="16">
        <f>'Edition de plannings'!AH14</f>
        <v>0</v>
      </c>
      <c r="T14" s="17">
        <f t="shared" si="9"/>
        <v>0</v>
      </c>
      <c r="U14" s="15">
        <f>'Edition de plannings'!AM14</f>
        <v>0</v>
      </c>
      <c r="V14" s="16">
        <f>'Edition de plannings'!AN14</f>
        <v>0</v>
      </c>
      <c r="W14" s="17">
        <f t="shared" si="10"/>
        <v>0</v>
      </c>
      <c r="X14" s="101"/>
    </row>
    <row r="15" spans="1:24" ht="18.75" customHeight="1">
      <c r="A15" s="93" t="str">
        <f>Nom!B10</f>
        <v>AUDREY</v>
      </c>
      <c r="B15" s="93" t="str">
        <f>Nom!C10</f>
        <v>Nom_5</v>
      </c>
      <c r="C15" s="12">
        <f>'Edition de plannings'!C15</f>
        <v>0</v>
      </c>
      <c r="D15" s="13">
        <f>'Edition de plannings'!D15</f>
        <v>0</v>
      </c>
      <c r="E15" s="14">
        <f t="shared" si="12"/>
        <v>0</v>
      </c>
      <c r="F15" s="12">
        <f>'Edition de plannings'!I15</f>
        <v>0</v>
      </c>
      <c r="G15" s="13">
        <f>'Edition de plannings'!J15</f>
        <v>0</v>
      </c>
      <c r="H15" s="14">
        <f t="shared" si="5"/>
        <v>0</v>
      </c>
      <c r="I15" s="12">
        <f>'Edition de plannings'!O15</f>
        <v>0</v>
      </c>
      <c r="J15" s="13">
        <f>'Edition de plannings'!P15</f>
        <v>0</v>
      </c>
      <c r="K15" s="14">
        <f t="shared" si="6"/>
        <v>0</v>
      </c>
      <c r="L15" s="12">
        <f>'Edition de plannings'!U15</f>
        <v>0.33333333333333298</v>
      </c>
      <c r="M15" s="13">
        <f>'Edition de plannings'!V15</f>
        <v>0.64583333333332904</v>
      </c>
      <c r="N15" s="14">
        <f t="shared" si="7"/>
        <v>0.31249999999999606</v>
      </c>
      <c r="O15" s="12">
        <f>'Edition de plannings'!AA15</f>
        <v>0</v>
      </c>
      <c r="P15" s="13">
        <f>'Edition de plannings'!AB15</f>
        <v>0</v>
      </c>
      <c r="Q15" s="14">
        <f t="shared" si="13"/>
        <v>0</v>
      </c>
      <c r="R15" s="12">
        <f>'Edition de plannings'!AG15</f>
        <v>0.47916666666666502</v>
      </c>
      <c r="S15" s="13">
        <f>'Edition de plannings'!AH15</f>
        <v>0.64583333333332904</v>
      </c>
      <c r="T15" s="14">
        <f t="shared" si="9"/>
        <v>0.16666666666666402</v>
      </c>
      <c r="U15" s="12">
        <f>'Edition de plannings'!AM15</f>
        <v>0.45833333333333198</v>
      </c>
      <c r="V15" s="13">
        <f>'Edition de plannings'!AN15</f>
        <v>0.64583333333332904</v>
      </c>
      <c r="W15" s="14">
        <f t="shared" si="10"/>
        <v>0.18749999999999706</v>
      </c>
      <c r="X15" s="95">
        <f>E15+E16+H15+H16+K15+K16+N15+N16+Q15+Q16+T15+T16+W15+W16</f>
        <v>1.4583333333333111</v>
      </c>
    </row>
    <row r="16" spans="1:24" ht="18.75" customHeight="1" thickBot="1">
      <c r="A16" s="94"/>
      <c r="B16" s="94"/>
      <c r="C16" s="15">
        <f>'Edition de plannings'!C16</f>
        <v>0</v>
      </c>
      <c r="D16" s="16">
        <f>'Edition de plannings'!D16</f>
        <v>0</v>
      </c>
      <c r="E16" s="17">
        <f t="shared" si="12"/>
        <v>0</v>
      </c>
      <c r="F16" s="15">
        <f>'Edition de plannings'!I16</f>
        <v>0.749999999999995</v>
      </c>
      <c r="G16" s="16">
        <f>'Edition de plannings'!J16</f>
        <v>0.97916666666665797</v>
      </c>
      <c r="H16" s="17">
        <f t="shared" si="5"/>
        <v>0.22916666666666297</v>
      </c>
      <c r="I16" s="15">
        <f>'Edition de plannings'!O16</f>
        <v>0</v>
      </c>
      <c r="J16" s="16">
        <f>'Edition de plannings'!P16</f>
        <v>0</v>
      </c>
      <c r="K16" s="17">
        <f t="shared" si="6"/>
        <v>0</v>
      </c>
      <c r="L16" s="15">
        <f>'Edition de plannings'!U16</f>
        <v>0</v>
      </c>
      <c r="M16" s="16">
        <f>'Edition de plannings'!V16</f>
        <v>0</v>
      </c>
      <c r="N16" s="17">
        <f t="shared" si="7"/>
        <v>0</v>
      </c>
      <c r="O16" s="15">
        <f>'Edition de plannings'!AA16</f>
        <v>0.77083333333332804</v>
      </c>
      <c r="P16" s="16">
        <f>'Edition de plannings'!AB16</f>
        <v>0.93749999999999201</v>
      </c>
      <c r="Q16" s="17">
        <f t="shared" si="13"/>
        <v>0.16666666666666397</v>
      </c>
      <c r="R16" s="15">
        <f>'Edition de plannings'!AG16</f>
        <v>0.77083333333332804</v>
      </c>
      <c r="S16" s="16">
        <f>'Edition de plannings'!AH16</f>
        <v>0.93749999999999201</v>
      </c>
      <c r="T16" s="17">
        <f t="shared" si="9"/>
        <v>0.16666666666666397</v>
      </c>
      <c r="U16" s="15">
        <f>'Edition de plannings'!AM16</f>
        <v>0.749999999999995</v>
      </c>
      <c r="V16" s="16">
        <f>'Edition de plannings'!AN16</f>
        <v>0.97916666666665797</v>
      </c>
      <c r="W16" s="17">
        <f t="shared" si="10"/>
        <v>0.22916666666666297</v>
      </c>
      <c r="X16" s="96"/>
    </row>
    <row r="17" spans="1:24" ht="18.75" customHeight="1">
      <c r="A17" s="93" t="str">
        <f>Nom!B12</f>
        <v>GILDAS</v>
      </c>
      <c r="B17" s="93" t="str">
        <f>Nom!C12</f>
        <v>Nom_6</v>
      </c>
      <c r="C17" s="12">
        <f>'Edition de plannings'!C17</f>
        <v>0</v>
      </c>
      <c r="D17" s="13">
        <f>'Edition de plannings'!D17</f>
        <v>0</v>
      </c>
      <c r="E17" s="14">
        <f t="shared" si="12"/>
        <v>0</v>
      </c>
      <c r="F17" s="12">
        <f>'Edition de plannings'!I17</f>
        <v>0</v>
      </c>
      <c r="G17" s="13">
        <f>'Edition de plannings'!J17</f>
        <v>0</v>
      </c>
      <c r="H17" s="14">
        <f t="shared" si="5"/>
        <v>0</v>
      </c>
      <c r="I17" s="12">
        <f>'Edition de plannings'!O17</f>
        <v>0</v>
      </c>
      <c r="J17" s="13">
        <f>'Edition de plannings'!P17</f>
        <v>0</v>
      </c>
      <c r="K17" s="14">
        <f t="shared" si="6"/>
        <v>0</v>
      </c>
      <c r="L17" s="12">
        <f>'Edition de plannings'!U17</f>
        <v>0</v>
      </c>
      <c r="M17" s="13">
        <f>'Edition de plannings'!V17</f>
        <v>0</v>
      </c>
      <c r="N17" s="14">
        <f t="shared" si="7"/>
        <v>0</v>
      </c>
      <c r="O17" s="12">
        <f>'Edition de plannings'!AA17</f>
        <v>0.33333333333333298</v>
      </c>
      <c r="P17" s="13">
        <f>'Edition de plannings'!AB17</f>
        <v>0.64583333333332904</v>
      </c>
      <c r="Q17" s="14">
        <f t="shared" si="13"/>
        <v>0.31249999999999606</v>
      </c>
      <c r="R17" s="12">
        <f>'Edition de plannings'!AG17</f>
        <v>0.437499999999999</v>
      </c>
      <c r="S17" s="13">
        <f>'Edition de plannings'!AH17</f>
        <v>0.64583333333332904</v>
      </c>
      <c r="T17" s="14">
        <f t="shared" si="9"/>
        <v>0.20833333333333004</v>
      </c>
      <c r="U17" s="12">
        <f>'Edition de plannings'!AM17</f>
        <v>0.25</v>
      </c>
      <c r="V17" s="13">
        <f>'Edition de plannings'!AN17</f>
        <v>0.41666666666666602</v>
      </c>
      <c r="W17" s="14">
        <f t="shared" si="10"/>
        <v>0.16666666666666602</v>
      </c>
      <c r="X17" s="95">
        <f>E17+E18+H17+H18+K17+K18+N17+N18+Q17+Q18+T17+T18+W17+W18</f>
        <v>1.1041666666666519</v>
      </c>
    </row>
    <row r="18" spans="1:24" ht="18.75" customHeight="1" thickBot="1">
      <c r="A18" s="94"/>
      <c r="B18" s="94"/>
      <c r="C18" s="15">
        <f>'Edition de plannings'!C18</f>
        <v>0</v>
      </c>
      <c r="D18" s="16">
        <f>'Edition de plannings'!D18</f>
        <v>0</v>
      </c>
      <c r="E18" s="17">
        <f t="shared" si="12"/>
        <v>0</v>
      </c>
      <c r="F18" s="15">
        <f>'Edition de plannings'!I18</f>
        <v>0.77083333333332804</v>
      </c>
      <c r="G18" s="16">
        <f>'Edition de plannings'!J18</f>
        <v>0.97916666666665797</v>
      </c>
      <c r="H18" s="17">
        <f t="shared" si="5"/>
        <v>0.20833333333332993</v>
      </c>
      <c r="I18" s="15">
        <f>'Edition de plannings'!O18</f>
        <v>0</v>
      </c>
      <c r="J18" s="16">
        <f>'Edition de plannings'!P18</f>
        <v>0</v>
      </c>
      <c r="K18" s="17">
        <f t="shared" si="6"/>
        <v>0</v>
      </c>
      <c r="L18" s="15">
        <f>'Edition de plannings'!U18</f>
        <v>0</v>
      </c>
      <c r="M18" s="16">
        <f>'Edition de plannings'!V18</f>
        <v>0</v>
      </c>
      <c r="N18" s="17">
        <f t="shared" si="7"/>
        <v>0</v>
      </c>
      <c r="O18" s="15">
        <f>'Edition de plannings'!AA18</f>
        <v>0</v>
      </c>
      <c r="P18" s="16">
        <f>'Edition de plannings'!AB18</f>
        <v>0</v>
      </c>
      <c r="Q18" s="17">
        <f t="shared" si="13"/>
        <v>0</v>
      </c>
      <c r="R18" s="15">
        <f>'Edition de plannings'!AG18</f>
        <v>0.77083333333332804</v>
      </c>
      <c r="S18" s="16">
        <f>'Edition de plannings'!AH18</f>
        <v>0.97916666666665797</v>
      </c>
      <c r="T18" s="17">
        <f t="shared" si="9"/>
        <v>0.20833333333332993</v>
      </c>
      <c r="U18" s="15">
        <f>'Edition de plannings'!AM18</f>
        <v>0</v>
      </c>
      <c r="V18" s="16">
        <f>'Edition de plannings'!AN18</f>
        <v>0</v>
      </c>
      <c r="W18" s="17">
        <f t="shared" si="10"/>
        <v>0</v>
      </c>
      <c r="X18" s="96"/>
    </row>
    <row r="19" spans="1:24" ht="18.75" customHeight="1">
      <c r="A19" s="93" t="str">
        <f>Nom!B14</f>
        <v>ROXANNE</v>
      </c>
      <c r="B19" s="93" t="str">
        <f>Nom!C14</f>
        <v>Nom_7</v>
      </c>
      <c r="C19" s="12">
        <f>'Edition de plannings'!C19</f>
        <v>0</v>
      </c>
      <c r="D19" s="13">
        <f>'Edition de plannings'!D19</f>
        <v>0</v>
      </c>
      <c r="E19" s="14">
        <f t="shared" si="12"/>
        <v>0</v>
      </c>
      <c r="F19" s="12">
        <f>'Edition de plannings'!I19</f>
        <v>0</v>
      </c>
      <c r="G19" s="13">
        <f>'Edition de plannings'!J19</f>
        <v>0</v>
      </c>
      <c r="H19" s="14">
        <f t="shared" si="5"/>
        <v>0</v>
      </c>
      <c r="I19" s="12">
        <f>'Edition de plannings'!O19</f>
        <v>0</v>
      </c>
      <c r="J19" s="13">
        <f>'Edition de plannings'!P19</f>
        <v>0</v>
      </c>
      <c r="K19" s="14">
        <f t="shared" si="6"/>
        <v>0</v>
      </c>
      <c r="L19" s="12">
        <f>'Edition de plannings'!U19</f>
        <v>0</v>
      </c>
      <c r="M19" s="13">
        <f>'Edition de plannings'!V19</f>
        <v>0</v>
      </c>
      <c r="N19" s="14">
        <f t="shared" si="7"/>
        <v>0</v>
      </c>
      <c r="O19" s="12">
        <f>'Edition de plannings'!AA19</f>
        <v>0</v>
      </c>
      <c r="P19" s="13">
        <f>'Edition de plannings'!AB19</f>
        <v>0</v>
      </c>
      <c r="Q19" s="14">
        <f t="shared" si="13"/>
        <v>0</v>
      </c>
      <c r="R19" s="12">
        <f>'Edition de plannings'!AG19</f>
        <v>0</v>
      </c>
      <c r="S19" s="13">
        <f>'Edition de plannings'!AH19</f>
        <v>0</v>
      </c>
      <c r="T19" s="14">
        <f t="shared" si="9"/>
        <v>0</v>
      </c>
      <c r="U19" s="12">
        <f>'Edition de plannings'!AM19</f>
        <v>0</v>
      </c>
      <c r="V19" s="13">
        <f>'Edition de plannings'!AN19</f>
        <v>0</v>
      </c>
      <c r="W19" s="14">
        <f t="shared" si="10"/>
        <v>0</v>
      </c>
      <c r="X19" s="95">
        <f>E19+E20+H19+H20+K19+K20+N19+N20+Q19+Q20+T19+T20+W19+W20</f>
        <v>0</v>
      </c>
    </row>
    <row r="20" spans="1:24" ht="18.75" customHeight="1" thickBot="1">
      <c r="A20" s="94"/>
      <c r="B20" s="94"/>
      <c r="C20" s="15">
        <f>'Edition de plannings'!C20</f>
        <v>0</v>
      </c>
      <c r="D20" s="16">
        <f>'Edition de plannings'!D20</f>
        <v>0</v>
      </c>
      <c r="E20" s="17">
        <f t="shared" si="12"/>
        <v>0</v>
      </c>
      <c r="F20" s="15">
        <f>'Edition de plannings'!I20</f>
        <v>0</v>
      </c>
      <c r="G20" s="16">
        <f>'Edition de plannings'!J20</f>
        <v>0</v>
      </c>
      <c r="H20" s="17">
        <f t="shared" si="5"/>
        <v>0</v>
      </c>
      <c r="I20" s="15">
        <f>'Edition de plannings'!O20</f>
        <v>0</v>
      </c>
      <c r="J20" s="16">
        <f>'Edition de plannings'!P20</f>
        <v>0</v>
      </c>
      <c r="K20" s="17">
        <f t="shared" si="6"/>
        <v>0</v>
      </c>
      <c r="L20" s="15">
        <f>'Edition de plannings'!U20</f>
        <v>0</v>
      </c>
      <c r="M20" s="16">
        <f>'Edition de plannings'!V20</f>
        <v>0</v>
      </c>
      <c r="N20" s="17">
        <f t="shared" si="7"/>
        <v>0</v>
      </c>
      <c r="O20" s="15">
        <f>'Edition de plannings'!AA20</f>
        <v>0</v>
      </c>
      <c r="P20" s="16">
        <f>'Edition de plannings'!AB20</f>
        <v>0</v>
      </c>
      <c r="Q20" s="17">
        <f t="shared" si="13"/>
        <v>0</v>
      </c>
      <c r="R20" s="15">
        <f>'Edition de plannings'!AG20</f>
        <v>0</v>
      </c>
      <c r="S20" s="16">
        <f>'Edition de plannings'!AH20</f>
        <v>0</v>
      </c>
      <c r="T20" s="17">
        <f t="shared" si="9"/>
        <v>0</v>
      </c>
      <c r="U20" s="15">
        <f>'Edition de plannings'!AM20</f>
        <v>0</v>
      </c>
      <c r="V20" s="16">
        <f>'Edition de plannings'!AN20</f>
        <v>0</v>
      </c>
      <c r="W20" s="17">
        <f t="shared" si="10"/>
        <v>0</v>
      </c>
      <c r="X20" s="96"/>
    </row>
    <row r="21" spans="1:24" ht="18.75" customHeight="1">
      <c r="A21" s="93">
        <f>Nom!B16</f>
        <v>0</v>
      </c>
      <c r="B21" s="93">
        <f>Nom!C16</f>
        <v>0</v>
      </c>
      <c r="C21" s="12">
        <f>'Edition de plannings'!C21</f>
        <v>0</v>
      </c>
      <c r="D21" s="13">
        <f>'Edition de plannings'!D21</f>
        <v>0</v>
      </c>
      <c r="E21" s="14">
        <f t="shared" si="12"/>
        <v>0</v>
      </c>
      <c r="F21" s="12">
        <f>'Edition de plannings'!I21</f>
        <v>0</v>
      </c>
      <c r="G21" s="13">
        <f>'Edition de plannings'!J21</f>
        <v>0</v>
      </c>
      <c r="H21" s="14">
        <f t="shared" si="5"/>
        <v>0</v>
      </c>
      <c r="I21" s="12">
        <f>'Edition de plannings'!O21</f>
        <v>0.45833333333333198</v>
      </c>
      <c r="J21" s="13">
        <f>'Edition de plannings'!P21</f>
        <v>0.64583333333332904</v>
      </c>
      <c r="K21" s="14">
        <f t="shared" si="6"/>
        <v>0.18749999999999706</v>
      </c>
      <c r="L21" s="12">
        <f>'Edition de plannings'!U21</f>
        <v>0</v>
      </c>
      <c r="M21" s="13">
        <f>'Edition de plannings'!V21</f>
        <v>0</v>
      </c>
      <c r="N21" s="14">
        <f t="shared" si="7"/>
        <v>0</v>
      </c>
      <c r="O21" s="12">
        <f>'Edition de plannings'!AA21</f>
        <v>0.33333333333333298</v>
      </c>
      <c r="P21" s="13">
        <f>'Edition de plannings'!AB21</f>
        <v>0.64583333333332904</v>
      </c>
      <c r="Q21" s="14">
        <f t="shared" si="13"/>
        <v>0.31249999999999606</v>
      </c>
      <c r="R21" s="12">
        <f>'Edition de plannings'!AG21</f>
        <v>0.375</v>
      </c>
      <c r="S21" s="13">
        <f>'Edition de plannings'!AH21</f>
        <v>0.624999999999996</v>
      </c>
      <c r="T21" s="14">
        <f t="shared" si="9"/>
        <v>0.249999999999996</v>
      </c>
      <c r="U21" s="12">
        <f>'Edition de plannings'!AM21</f>
        <v>0</v>
      </c>
      <c r="V21" s="13">
        <f>'Edition de plannings'!AN21</f>
        <v>0</v>
      </c>
      <c r="W21" s="14">
        <f t="shared" si="10"/>
        <v>0</v>
      </c>
      <c r="X21" s="95">
        <f>E21+E22+H21+H22+K21+K22+N21+N22+Q21+Q22+T21+T22+W21+W22</f>
        <v>0.91666666666665308</v>
      </c>
    </row>
    <row r="22" spans="1:24" ht="18.75" customHeight="1" thickBot="1">
      <c r="A22" s="94"/>
      <c r="B22" s="94"/>
      <c r="C22" s="15">
        <f>'Edition de plannings'!C22</f>
        <v>0</v>
      </c>
      <c r="D22" s="16">
        <f>'Edition de plannings'!D22</f>
        <v>0</v>
      </c>
      <c r="E22" s="17">
        <f t="shared" si="12"/>
        <v>0</v>
      </c>
      <c r="F22" s="15">
        <f>'Edition de plannings'!I22</f>
        <v>0</v>
      </c>
      <c r="G22" s="16">
        <f>'Edition de plannings'!J22</f>
        <v>0</v>
      </c>
      <c r="H22" s="17">
        <f t="shared" si="5"/>
        <v>0</v>
      </c>
      <c r="I22" s="15">
        <f>'Edition de plannings'!O22</f>
        <v>0</v>
      </c>
      <c r="J22" s="16">
        <f>'Edition de plannings'!P22</f>
        <v>0</v>
      </c>
      <c r="K22" s="17">
        <f t="shared" si="6"/>
        <v>0</v>
      </c>
      <c r="L22" s="15">
        <f>'Edition de plannings'!U22</f>
        <v>0</v>
      </c>
      <c r="M22" s="16">
        <f>'Edition de plannings'!V22</f>
        <v>0</v>
      </c>
      <c r="N22" s="17">
        <f t="shared" si="7"/>
        <v>0</v>
      </c>
      <c r="O22" s="15">
        <f>'Edition de plannings'!AA22</f>
        <v>0</v>
      </c>
      <c r="P22" s="16">
        <f>'Edition de plannings'!AB22</f>
        <v>0</v>
      </c>
      <c r="Q22" s="17">
        <f t="shared" si="13"/>
        <v>0</v>
      </c>
      <c r="R22" s="15">
        <f>'Edition de plannings'!AG22</f>
        <v>0.749999999999995</v>
      </c>
      <c r="S22" s="16">
        <f>'Edition de plannings'!AH22</f>
        <v>0.91666666666665897</v>
      </c>
      <c r="T22" s="17">
        <f t="shared" si="9"/>
        <v>0.16666666666666397</v>
      </c>
      <c r="U22" s="15">
        <f>'Edition de plannings'!AM22</f>
        <v>0</v>
      </c>
      <c r="V22" s="16">
        <f>'Edition de plannings'!AN22</f>
        <v>0</v>
      </c>
      <c r="W22" s="17">
        <f t="shared" si="10"/>
        <v>0</v>
      </c>
      <c r="X22" s="96"/>
    </row>
    <row r="23" spans="1:24" ht="18.75" customHeight="1">
      <c r="A23" s="93">
        <f>Nom!B18</f>
        <v>0</v>
      </c>
      <c r="B23" s="93">
        <f>Nom!C18</f>
        <v>0</v>
      </c>
      <c r="C23" s="12">
        <f>'Edition de plannings'!C23</f>
        <v>0</v>
      </c>
      <c r="D23" s="13">
        <f>'Edition de plannings'!D23</f>
        <v>0</v>
      </c>
      <c r="E23" s="14">
        <f t="shared" si="12"/>
        <v>0</v>
      </c>
      <c r="F23" s="12">
        <f>'Edition de plannings'!I23</f>
        <v>0.499999999999998</v>
      </c>
      <c r="G23" s="13">
        <f>'Edition de plannings'!J23</f>
        <v>0.624999999999996</v>
      </c>
      <c r="H23" s="14">
        <f t="shared" si="5"/>
        <v>0.124999999999998</v>
      </c>
      <c r="I23" s="12">
        <f>'Edition de plannings'!O23</f>
        <v>0</v>
      </c>
      <c r="J23" s="13">
        <f>'Edition de plannings'!P23</f>
        <v>0</v>
      </c>
      <c r="K23" s="14">
        <f t="shared" si="6"/>
        <v>0</v>
      </c>
      <c r="L23" s="12">
        <f>'Edition de plannings'!U23</f>
        <v>0</v>
      </c>
      <c r="M23" s="13">
        <f>'Edition de plannings'!V23</f>
        <v>0</v>
      </c>
      <c r="N23" s="14">
        <f t="shared" si="7"/>
        <v>0</v>
      </c>
      <c r="O23" s="12">
        <f>'Edition de plannings'!AA23</f>
        <v>0</v>
      </c>
      <c r="P23" s="13">
        <f>'Edition de plannings'!AB23</f>
        <v>0</v>
      </c>
      <c r="Q23" s="14">
        <f t="shared" si="13"/>
        <v>0</v>
      </c>
      <c r="R23" s="12">
        <f>'Edition de plannings'!AG23</f>
        <v>0</v>
      </c>
      <c r="S23" s="13">
        <f>'Edition de plannings'!AH23</f>
        <v>0</v>
      </c>
      <c r="T23" s="14">
        <f t="shared" si="9"/>
        <v>0</v>
      </c>
      <c r="U23" s="12">
        <f>'Edition de plannings'!AM23</f>
        <v>0</v>
      </c>
      <c r="V23" s="13">
        <f>'Edition de plannings'!AN23</f>
        <v>0</v>
      </c>
      <c r="W23" s="14">
        <f t="shared" si="10"/>
        <v>0</v>
      </c>
      <c r="X23" s="95">
        <f>E23+E24+H23+H24+K23+K24+N23+N24+Q23+Q24+T23+T24+W23+W24</f>
        <v>0.25000000000001699</v>
      </c>
    </row>
    <row r="24" spans="1:24" ht="18.75" customHeight="1" thickBot="1">
      <c r="A24" s="94"/>
      <c r="B24" s="94"/>
      <c r="C24" s="15">
        <f>'Edition de plannings'!C24</f>
        <v>0</v>
      </c>
      <c r="D24" s="16">
        <f>'Edition de plannings'!D24</f>
        <v>0</v>
      </c>
      <c r="E24" s="17">
        <f t="shared" si="12"/>
        <v>0</v>
      </c>
      <c r="F24" s="15">
        <f>'Edition de plannings'!I24</f>
        <v>0</v>
      </c>
      <c r="G24" s="16">
        <f>'Edition de plannings'!J24</f>
        <v>0</v>
      </c>
      <c r="H24" s="17">
        <f t="shared" si="5"/>
        <v>0</v>
      </c>
      <c r="I24" s="15">
        <f>'Edition de plannings'!O24</f>
        <v>0</v>
      </c>
      <c r="J24" s="16">
        <f>'Edition de plannings'!P24</f>
        <v>0</v>
      </c>
      <c r="K24" s="17">
        <f t="shared" si="6"/>
        <v>0</v>
      </c>
      <c r="L24" s="15">
        <f>'Edition de plannings'!U24</f>
        <v>0.79166666666666097</v>
      </c>
      <c r="M24" s="16">
        <f>'Edition de plannings'!V24</f>
        <v>0.91666666666667995</v>
      </c>
      <c r="N24" s="17">
        <f t="shared" si="7"/>
        <v>0.12500000000001898</v>
      </c>
      <c r="O24" s="15">
        <f>'Edition de plannings'!AA24</f>
        <v>0</v>
      </c>
      <c r="P24" s="16">
        <f>'Edition de plannings'!AB24</f>
        <v>0</v>
      </c>
      <c r="Q24" s="17">
        <f t="shared" si="13"/>
        <v>0</v>
      </c>
      <c r="R24" s="15">
        <f>'Edition de plannings'!AG24</f>
        <v>0</v>
      </c>
      <c r="S24" s="16">
        <f>'Edition de plannings'!AH24</f>
        <v>0</v>
      </c>
      <c r="T24" s="17">
        <f t="shared" si="9"/>
        <v>0</v>
      </c>
      <c r="U24" s="15">
        <f>'Edition de plannings'!AM24</f>
        <v>0</v>
      </c>
      <c r="V24" s="16">
        <f>'Edition de plannings'!AN24</f>
        <v>0</v>
      </c>
      <c r="W24" s="17">
        <f t="shared" si="10"/>
        <v>0</v>
      </c>
      <c r="X24" s="96"/>
    </row>
    <row r="25" spans="1:24" ht="18.75" customHeight="1">
      <c r="A25" s="93">
        <f>Nom!B20</f>
        <v>0</v>
      </c>
      <c r="B25" s="93">
        <f>Nom!C20</f>
        <v>0</v>
      </c>
      <c r="C25" s="12">
        <f>'Edition de plannings'!C25</f>
        <v>0</v>
      </c>
      <c r="D25" s="13">
        <f>'Edition de plannings'!D25</f>
        <v>0</v>
      </c>
      <c r="E25" s="14">
        <f t="shared" si="12"/>
        <v>0</v>
      </c>
      <c r="F25" s="12">
        <f>'Edition de plannings'!I25</f>
        <v>0.499999999999998</v>
      </c>
      <c r="G25" s="13">
        <f>'Edition de plannings'!J25</f>
        <v>0.624999999999996</v>
      </c>
      <c r="H25" s="14">
        <f t="shared" si="5"/>
        <v>0.124999999999998</v>
      </c>
      <c r="I25" s="12">
        <f>'Edition de plannings'!O25</f>
        <v>0</v>
      </c>
      <c r="J25" s="13">
        <f>'Edition de plannings'!P25</f>
        <v>0</v>
      </c>
      <c r="K25" s="14">
        <f t="shared" si="6"/>
        <v>0</v>
      </c>
      <c r="L25" s="12">
        <f>'Edition de plannings'!U25</f>
        <v>0</v>
      </c>
      <c r="M25" s="13">
        <f>'Edition de plannings'!V25</f>
        <v>0</v>
      </c>
      <c r="N25" s="14">
        <f t="shared" si="7"/>
        <v>0</v>
      </c>
      <c r="O25" s="12">
        <f>'Edition de plannings'!AA25</f>
        <v>0</v>
      </c>
      <c r="P25" s="13">
        <f>'Edition de plannings'!AB25</f>
        <v>0</v>
      </c>
      <c r="Q25" s="14">
        <f t="shared" si="13"/>
        <v>0</v>
      </c>
      <c r="R25" s="12">
        <f>'Edition de plannings'!AG25</f>
        <v>0</v>
      </c>
      <c r="S25" s="13">
        <f>'Edition de plannings'!AH25</f>
        <v>0</v>
      </c>
      <c r="T25" s="14">
        <f t="shared" si="9"/>
        <v>0</v>
      </c>
      <c r="U25" s="12">
        <f>'Edition de plannings'!AM25</f>
        <v>0</v>
      </c>
      <c r="V25" s="13">
        <f>'Edition de plannings'!AN25</f>
        <v>0</v>
      </c>
      <c r="W25" s="14">
        <f t="shared" si="10"/>
        <v>0</v>
      </c>
      <c r="X25" s="95">
        <f t="shared" ref="X25" si="14">E25+E26+H25+H26+K25+K26+N25+N26+Q25+Q26+T25+T26+W25+W26</f>
        <v>0.124999999999998</v>
      </c>
    </row>
    <row r="26" spans="1:24" ht="18.75" customHeight="1" thickBot="1">
      <c r="A26" s="94"/>
      <c r="B26" s="94"/>
      <c r="C26" s="15">
        <f>'Edition de plannings'!C26</f>
        <v>0</v>
      </c>
      <c r="D26" s="16">
        <f>'Edition de plannings'!D26</f>
        <v>0</v>
      </c>
      <c r="E26" s="17">
        <f t="shared" si="12"/>
        <v>0</v>
      </c>
      <c r="F26" s="15">
        <f>'Edition de plannings'!I26</f>
        <v>0</v>
      </c>
      <c r="G26" s="16">
        <f>'Edition de plannings'!J26</f>
        <v>0</v>
      </c>
      <c r="H26" s="17">
        <f t="shared" si="5"/>
        <v>0</v>
      </c>
      <c r="I26" s="15">
        <f>'Edition de plannings'!O26</f>
        <v>0</v>
      </c>
      <c r="J26" s="16">
        <f>'Edition de plannings'!P26</f>
        <v>0</v>
      </c>
      <c r="K26" s="17">
        <f t="shared" si="6"/>
        <v>0</v>
      </c>
      <c r="L26" s="15">
        <f>'Edition de plannings'!U26</f>
        <v>0</v>
      </c>
      <c r="M26" s="16">
        <f>'Edition de plannings'!V26</f>
        <v>0</v>
      </c>
      <c r="N26" s="17">
        <f t="shared" si="7"/>
        <v>0</v>
      </c>
      <c r="O26" s="15">
        <f>'Edition de plannings'!AA26</f>
        <v>0</v>
      </c>
      <c r="P26" s="16">
        <f>'Edition de plannings'!AB26</f>
        <v>0</v>
      </c>
      <c r="Q26" s="17">
        <f t="shared" si="13"/>
        <v>0</v>
      </c>
      <c r="R26" s="15">
        <f>'Edition de plannings'!AG26</f>
        <v>0</v>
      </c>
      <c r="S26" s="16">
        <f>'Edition de plannings'!AH26</f>
        <v>0</v>
      </c>
      <c r="T26" s="17">
        <f t="shared" si="9"/>
        <v>0</v>
      </c>
      <c r="U26" s="15">
        <f>'Edition de plannings'!AM26</f>
        <v>0</v>
      </c>
      <c r="V26" s="16">
        <f>'Edition de plannings'!AN26</f>
        <v>0</v>
      </c>
      <c r="W26" s="17">
        <f t="shared" si="10"/>
        <v>0</v>
      </c>
      <c r="X26" s="96"/>
    </row>
    <row r="27" spans="1:24" ht="18.75" customHeight="1">
      <c r="A27" s="93">
        <f>Nom!B22</f>
        <v>0</v>
      </c>
      <c r="B27" s="93">
        <f>Nom!C22</f>
        <v>0</v>
      </c>
      <c r="C27" s="12">
        <f>'Edition de plannings'!C27</f>
        <v>0</v>
      </c>
      <c r="D27" s="13">
        <f>'Edition de plannings'!D27</f>
        <v>0</v>
      </c>
      <c r="E27" s="14">
        <f t="shared" si="12"/>
        <v>0</v>
      </c>
      <c r="F27" s="12">
        <f>'Edition de plannings'!I27</f>
        <v>0</v>
      </c>
      <c r="G27" s="13">
        <f>'Edition de plannings'!J27</f>
        <v>0</v>
      </c>
      <c r="H27" s="14">
        <f t="shared" si="5"/>
        <v>0</v>
      </c>
      <c r="I27" s="12">
        <f>'Edition de plannings'!O27</f>
        <v>0</v>
      </c>
      <c r="J27" s="13">
        <f>'Edition de plannings'!P27</f>
        <v>0</v>
      </c>
      <c r="K27" s="14">
        <f t="shared" si="6"/>
        <v>0</v>
      </c>
      <c r="L27" s="12">
        <f>'Edition de plannings'!U27</f>
        <v>0</v>
      </c>
      <c r="M27" s="13">
        <f>'Edition de plannings'!V27</f>
        <v>0</v>
      </c>
      <c r="N27" s="14">
        <f t="shared" si="7"/>
        <v>0</v>
      </c>
      <c r="O27" s="12">
        <f>'Edition de plannings'!AA27</f>
        <v>0</v>
      </c>
      <c r="P27" s="13">
        <f>'Edition de plannings'!AB27</f>
        <v>0</v>
      </c>
      <c r="Q27" s="14">
        <f t="shared" si="13"/>
        <v>0</v>
      </c>
      <c r="R27" s="12">
        <f>'Edition de plannings'!AG27</f>
        <v>0</v>
      </c>
      <c r="S27" s="13">
        <f>'Edition de plannings'!AH27</f>
        <v>0</v>
      </c>
      <c r="T27" s="14">
        <f t="shared" si="9"/>
        <v>0</v>
      </c>
      <c r="U27" s="12">
        <f>'Edition de plannings'!AM27</f>
        <v>0</v>
      </c>
      <c r="V27" s="13">
        <f>'Edition de plannings'!AN27</f>
        <v>0</v>
      </c>
      <c r="W27" s="14">
        <f t="shared" si="10"/>
        <v>0</v>
      </c>
      <c r="X27" s="95">
        <f t="shared" ref="X27" si="15">E27+E28+H27+H28+K27+K28+N27+N28+Q27+Q28+T27+T28+W27+W28</f>
        <v>0</v>
      </c>
    </row>
    <row r="28" spans="1:24" ht="18.75" customHeight="1" thickBot="1">
      <c r="A28" s="94"/>
      <c r="B28" s="94"/>
      <c r="C28" s="15">
        <f>'Edition de plannings'!C28</f>
        <v>0</v>
      </c>
      <c r="D28" s="16">
        <f>'Edition de plannings'!D28</f>
        <v>0</v>
      </c>
      <c r="E28" s="17">
        <f t="shared" si="12"/>
        <v>0</v>
      </c>
      <c r="F28" s="15">
        <f>'Edition de plannings'!I28</f>
        <v>0</v>
      </c>
      <c r="G28" s="16">
        <f>'Edition de plannings'!J28</f>
        <v>0</v>
      </c>
      <c r="H28" s="17">
        <f t="shared" si="5"/>
        <v>0</v>
      </c>
      <c r="I28" s="15">
        <f>'Edition de plannings'!O28</f>
        <v>0</v>
      </c>
      <c r="J28" s="16">
        <f>'Edition de plannings'!P28</f>
        <v>0</v>
      </c>
      <c r="K28" s="17">
        <f t="shared" si="6"/>
        <v>0</v>
      </c>
      <c r="L28" s="15">
        <f>'Edition de plannings'!U28</f>
        <v>0</v>
      </c>
      <c r="M28" s="16">
        <f>'Edition de plannings'!V28</f>
        <v>0</v>
      </c>
      <c r="N28" s="17">
        <f t="shared" si="7"/>
        <v>0</v>
      </c>
      <c r="O28" s="15">
        <f>'Edition de plannings'!AA28</f>
        <v>0</v>
      </c>
      <c r="P28" s="16">
        <f>'Edition de plannings'!AB28</f>
        <v>0</v>
      </c>
      <c r="Q28" s="17">
        <f t="shared" si="13"/>
        <v>0</v>
      </c>
      <c r="R28" s="15">
        <f>'Edition de plannings'!AG28</f>
        <v>0</v>
      </c>
      <c r="S28" s="16">
        <f>'Edition de plannings'!AH28</f>
        <v>0</v>
      </c>
      <c r="T28" s="17">
        <f t="shared" si="9"/>
        <v>0</v>
      </c>
      <c r="U28" s="15">
        <f>'Edition de plannings'!AM28</f>
        <v>0</v>
      </c>
      <c r="V28" s="16">
        <f>'Edition de plannings'!AN28</f>
        <v>0</v>
      </c>
      <c r="W28" s="17">
        <f t="shared" si="10"/>
        <v>0</v>
      </c>
      <c r="X28" s="96"/>
    </row>
    <row r="29" spans="1:24" ht="18.75" customHeight="1">
      <c r="A29" s="93">
        <f>Nom!B24</f>
        <v>0</v>
      </c>
      <c r="B29" s="93">
        <f>Nom!C24</f>
        <v>0</v>
      </c>
      <c r="C29" s="12">
        <f>'Edition de plannings'!C29</f>
        <v>0</v>
      </c>
      <c r="D29" s="13">
        <f>'Edition de plannings'!D29</f>
        <v>0</v>
      </c>
      <c r="E29" s="14">
        <f t="shared" si="12"/>
        <v>0</v>
      </c>
      <c r="F29" s="12">
        <f>'Edition de plannings'!I29</f>
        <v>0</v>
      </c>
      <c r="G29" s="13">
        <f>'Edition de plannings'!J29</f>
        <v>0</v>
      </c>
      <c r="H29" s="14">
        <f t="shared" si="5"/>
        <v>0</v>
      </c>
      <c r="I29" s="12">
        <f>'Edition de plannings'!O29</f>
        <v>0</v>
      </c>
      <c r="J29" s="13">
        <f>'Edition de plannings'!P29</f>
        <v>0</v>
      </c>
      <c r="K29" s="14">
        <f t="shared" si="6"/>
        <v>0</v>
      </c>
      <c r="L29" s="12">
        <f>'Edition de plannings'!U29</f>
        <v>0</v>
      </c>
      <c r="M29" s="13">
        <f>'Edition de plannings'!V29</f>
        <v>0</v>
      </c>
      <c r="N29" s="14">
        <f t="shared" si="7"/>
        <v>0</v>
      </c>
      <c r="O29" s="12">
        <f>'Edition de plannings'!AA29</f>
        <v>0</v>
      </c>
      <c r="P29" s="13">
        <f>'Edition de plannings'!AB29</f>
        <v>0</v>
      </c>
      <c r="Q29" s="14">
        <f t="shared" si="13"/>
        <v>0</v>
      </c>
      <c r="R29" s="12">
        <f>'Edition de plannings'!AG29</f>
        <v>0</v>
      </c>
      <c r="S29" s="13">
        <f>'Edition de plannings'!AH29</f>
        <v>0</v>
      </c>
      <c r="T29" s="14">
        <f t="shared" si="9"/>
        <v>0</v>
      </c>
      <c r="U29" s="12">
        <f>'Edition de plannings'!AM29</f>
        <v>0</v>
      </c>
      <c r="V29" s="13">
        <f>'Edition de plannings'!AN29</f>
        <v>0</v>
      </c>
      <c r="W29" s="14">
        <f t="shared" si="10"/>
        <v>0</v>
      </c>
      <c r="X29" s="95">
        <f t="shared" ref="X29" si="16">E29+E30+H29+H30+K29+K30+N29+N30+Q29+Q30+T29+T30+W29+W30</f>
        <v>0</v>
      </c>
    </row>
    <row r="30" spans="1:24" ht="18.75" customHeight="1" thickBot="1">
      <c r="A30" s="94"/>
      <c r="B30" s="94"/>
      <c r="C30" s="15">
        <f>'Edition de plannings'!C30</f>
        <v>0</v>
      </c>
      <c r="D30" s="16">
        <f>'Edition de plannings'!D30</f>
        <v>0</v>
      </c>
      <c r="E30" s="17">
        <f t="shared" si="12"/>
        <v>0</v>
      </c>
      <c r="F30" s="15">
        <f>'Edition de plannings'!I30</f>
        <v>0</v>
      </c>
      <c r="G30" s="16">
        <f>'Edition de plannings'!J30</f>
        <v>0</v>
      </c>
      <c r="H30" s="17">
        <f t="shared" si="5"/>
        <v>0</v>
      </c>
      <c r="I30" s="15">
        <f>'Edition de plannings'!O30</f>
        <v>0</v>
      </c>
      <c r="J30" s="16">
        <f>'Edition de plannings'!P30</f>
        <v>0</v>
      </c>
      <c r="K30" s="17">
        <f t="shared" si="6"/>
        <v>0</v>
      </c>
      <c r="L30" s="15">
        <f>'Edition de plannings'!U30</f>
        <v>0</v>
      </c>
      <c r="M30" s="16">
        <f>'Edition de plannings'!V30</f>
        <v>0</v>
      </c>
      <c r="N30" s="17">
        <f t="shared" si="7"/>
        <v>0</v>
      </c>
      <c r="O30" s="15">
        <f>'Edition de plannings'!AA30</f>
        <v>0</v>
      </c>
      <c r="P30" s="16">
        <f>'Edition de plannings'!AB30</f>
        <v>0</v>
      </c>
      <c r="Q30" s="17">
        <f t="shared" si="13"/>
        <v>0</v>
      </c>
      <c r="R30" s="15">
        <f>'Edition de plannings'!AG30</f>
        <v>0</v>
      </c>
      <c r="S30" s="16">
        <f>'Edition de plannings'!AH30</f>
        <v>0</v>
      </c>
      <c r="T30" s="17">
        <f t="shared" si="9"/>
        <v>0</v>
      </c>
      <c r="U30" s="15">
        <f>'Edition de plannings'!AM30</f>
        <v>0</v>
      </c>
      <c r="V30" s="16">
        <f>'Edition de plannings'!AN30</f>
        <v>0</v>
      </c>
      <c r="W30" s="17">
        <f t="shared" si="10"/>
        <v>0</v>
      </c>
      <c r="X30" s="96"/>
    </row>
    <row r="31" spans="1:24" ht="18.75" customHeight="1">
      <c r="A31" s="93">
        <f>Nom!B26</f>
        <v>0</v>
      </c>
      <c r="B31" s="93">
        <f>Nom!C26</f>
        <v>0</v>
      </c>
      <c r="C31" s="12">
        <f>'Edition de plannings'!C31</f>
        <v>0</v>
      </c>
      <c r="D31" s="13">
        <f>'Edition de plannings'!D31</f>
        <v>0</v>
      </c>
      <c r="E31" s="14">
        <f t="shared" si="12"/>
        <v>0</v>
      </c>
      <c r="F31" s="12">
        <f>'Edition de plannings'!I31</f>
        <v>0</v>
      </c>
      <c r="G31" s="13">
        <f>'Edition de plannings'!J31</f>
        <v>0</v>
      </c>
      <c r="H31" s="14">
        <f t="shared" si="5"/>
        <v>0</v>
      </c>
      <c r="I31" s="12">
        <f>'Edition de plannings'!O31</f>
        <v>0</v>
      </c>
      <c r="J31" s="13">
        <f>'Edition de plannings'!P31</f>
        <v>0</v>
      </c>
      <c r="K31" s="14">
        <f t="shared" si="6"/>
        <v>0</v>
      </c>
      <c r="L31" s="12">
        <f>'Edition de plannings'!U31</f>
        <v>0</v>
      </c>
      <c r="M31" s="13">
        <f>'Edition de plannings'!V31</f>
        <v>0</v>
      </c>
      <c r="N31" s="14">
        <f t="shared" si="7"/>
        <v>0</v>
      </c>
      <c r="O31" s="12">
        <f>'Edition de plannings'!AA31</f>
        <v>0</v>
      </c>
      <c r="P31" s="13">
        <f>'Edition de plannings'!AB31</f>
        <v>0</v>
      </c>
      <c r="Q31" s="14">
        <f t="shared" si="13"/>
        <v>0</v>
      </c>
      <c r="R31" s="12">
        <f>'Edition de plannings'!AG31</f>
        <v>0</v>
      </c>
      <c r="S31" s="13">
        <f>'Edition de plannings'!AH31</f>
        <v>0</v>
      </c>
      <c r="T31" s="14">
        <f t="shared" si="9"/>
        <v>0</v>
      </c>
      <c r="U31" s="12">
        <f>'Edition de plannings'!AM31</f>
        <v>0</v>
      </c>
      <c r="V31" s="13">
        <f>'Edition de plannings'!AN31</f>
        <v>0</v>
      </c>
      <c r="W31" s="14">
        <f t="shared" si="10"/>
        <v>0</v>
      </c>
      <c r="X31" s="95">
        <f t="shared" ref="X31" si="17">E31+E32+H31+H32+K31+K32+N31+N32+Q31+Q32+T31+T32+W31+W32</f>
        <v>0</v>
      </c>
    </row>
    <row r="32" spans="1:24" ht="18.75" customHeight="1" thickBot="1">
      <c r="A32" s="94"/>
      <c r="B32" s="94"/>
      <c r="C32" s="15">
        <f>'Edition de plannings'!C32</f>
        <v>0</v>
      </c>
      <c r="D32" s="16">
        <f>'Edition de plannings'!D32</f>
        <v>0</v>
      </c>
      <c r="E32" s="17">
        <f t="shared" si="12"/>
        <v>0</v>
      </c>
      <c r="F32" s="15">
        <f>'Edition de plannings'!I32</f>
        <v>0</v>
      </c>
      <c r="G32" s="16">
        <f>'Edition de plannings'!J32</f>
        <v>0</v>
      </c>
      <c r="H32" s="17">
        <f t="shared" si="5"/>
        <v>0</v>
      </c>
      <c r="I32" s="15">
        <f>'Edition de plannings'!O32</f>
        <v>0</v>
      </c>
      <c r="J32" s="16">
        <f>'Edition de plannings'!P32</f>
        <v>0</v>
      </c>
      <c r="K32" s="17">
        <f t="shared" si="6"/>
        <v>0</v>
      </c>
      <c r="L32" s="15">
        <f>'Edition de plannings'!U32</f>
        <v>0</v>
      </c>
      <c r="M32" s="16">
        <f>'Edition de plannings'!V32</f>
        <v>0</v>
      </c>
      <c r="N32" s="17">
        <f t="shared" si="7"/>
        <v>0</v>
      </c>
      <c r="O32" s="15">
        <f>'Edition de plannings'!AA32</f>
        <v>0</v>
      </c>
      <c r="P32" s="16">
        <f>'Edition de plannings'!AB32</f>
        <v>0</v>
      </c>
      <c r="Q32" s="17">
        <f t="shared" si="13"/>
        <v>0</v>
      </c>
      <c r="R32" s="15">
        <f>'Edition de plannings'!AG32</f>
        <v>0</v>
      </c>
      <c r="S32" s="16">
        <f>'Edition de plannings'!AH32</f>
        <v>0</v>
      </c>
      <c r="T32" s="17">
        <f t="shared" si="9"/>
        <v>0</v>
      </c>
      <c r="U32" s="15">
        <f>'Edition de plannings'!AM32</f>
        <v>0</v>
      </c>
      <c r="V32" s="16">
        <f>'Edition de plannings'!AN32</f>
        <v>0</v>
      </c>
      <c r="W32" s="17">
        <f t="shared" si="10"/>
        <v>0</v>
      </c>
      <c r="X32" s="96"/>
    </row>
    <row r="33" spans="1:24" ht="18.75" customHeight="1">
      <c r="A33" s="93">
        <f>Nom!B28</f>
        <v>0</v>
      </c>
      <c r="B33" s="93">
        <f>Nom!C28</f>
        <v>0</v>
      </c>
      <c r="C33" s="12">
        <f>'Edition de plannings'!C33</f>
        <v>0</v>
      </c>
      <c r="D33" s="13">
        <f>'Edition de plannings'!D33</f>
        <v>0</v>
      </c>
      <c r="E33" s="14">
        <f t="shared" si="12"/>
        <v>0</v>
      </c>
      <c r="F33" s="12">
        <f>'Edition de plannings'!I33</f>
        <v>0</v>
      </c>
      <c r="G33" s="13">
        <f>'Edition de plannings'!J33</f>
        <v>0</v>
      </c>
      <c r="H33" s="14">
        <f t="shared" si="5"/>
        <v>0</v>
      </c>
      <c r="I33" s="12">
        <f>'Edition de plannings'!O33</f>
        <v>0</v>
      </c>
      <c r="J33" s="13">
        <f>'Edition de plannings'!P33</f>
        <v>0</v>
      </c>
      <c r="K33" s="14">
        <f t="shared" si="6"/>
        <v>0</v>
      </c>
      <c r="L33" s="12">
        <f>'Edition de plannings'!U33</f>
        <v>0</v>
      </c>
      <c r="M33" s="13">
        <f>'Edition de plannings'!V33</f>
        <v>0</v>
      </c>
      <c r="N33" s="14">
        <f t="shared" si="7"/>
        <v>0</v>
      </c>
      <c r="O33" s="12">
        <f>'Edition de plannings'!AA33</f>
        <v>0</v>
      </c>
      <c r="P33" s="13">
        <f>'Edition de plannings'!AB33</f>
        <v>0</v>
      </c>
      <c r="Q33" s="14">
        <f t="shared" si="13"/>
        <v>0</v>
      </c>
      <c r="R33" s="12">
        <f>'Edition de plannings'!AG33</f>
        <v>0</v>
      </c>
      <c r="S33" s="13">
        <f>'Edition de plannings'!AH33</f>
        <v>0</v>
      </c>
      <c r="T33" s="14">
        <f t="shared" si="9"/>
        <v>0</v>
      </c>
      <c r="U33" s="12">
        <f>'Edition de plannings'!AM33</f>
        <v>0</v>
      </c>
      <c r="V33" s="13">
        <f>'Edition de plannings'!AN33</f>
        <v>0</v>
      </c>
      <c r="W33" s="14">
        <f t="shared" si="10"/>
        <v>0</v>
      </c>
      <c r="X33" s="95">
        <f>E33+E34+H33+H34+K33+K34+N33+N34+Q33+Q34+T33+T34+W33+W34</f>
        <v>0</v>
      </c>
    </row>
    <row r="34" spans="1:24" ht="18.75" customHeight="1" thickBot="1">
      <c r="A34" s="94"/>
      <c r="B34" s="94"/>
      <c r="C34" s="15">
        <f>'Edition de plannings'!C34</f>
        <v>0</v>
      </c>
      <c r="D34" s="16">
        <f>'Edition de plannings'!D34</f>
        <v>0</v>
      </c>
      <c r="E34" s="17">
        <f t="shared" si="12"/>
        <v>0</v>
      </c>
      <c r="F34" s="15">
        <f>'Edition de plannings'!I34</f>
        <v>0</v>
      </c>
      <c r="G34" s="16">
        <f>'Edition de plannings'!J34</f>
        <v>0</v>
      </c>
      <c r="H34" s="17">
        <f t="shared" si="5"/>
        <v>0</v>
      </c>
      <c r="I34" s="15">
        <f>'Edition de plannings'!O34</f>
        <v>0</v>
      </c>
      <c r="J34" s="16">
        <f>'Edition de plannings'!P34</f>
        <v>0</v>
      </c>
      <c r="K34" s="17">
        <f t="shared" si="6"/>
        <v>0</v>
      </c>
      <c r="L34" s="15">
        <f>'Edition de plannings'!U34</f>
        <v>0</v>
      </c>
      <c r="M34" s="16">
        <f>'Edition de plannings'!V34</f>
        <v>0</v>
      </c>
      <c r="N34" s="17">
        <f t="shared" si="7"/>
        <v>0</v>
      </c>
      <c r="O34" s="15">
        <f>'Edition de plannings'!AA34</f>
        <v>0</v>
      </c>
      <c r="P34" s="16">
        <f>'Edition de plannings'!AB34</f>
        <v>0</v>
      </c>
      <c r="Q34" s="17">
        <f t="shared" si="13"/>
        <v>0</v>
      </c>
      <c r="R34" s="15">
        <f>'Edition de plannings'!AG34</f>
        <v>0</v>
      </c>
      <c r="S34" s="16">
        <f>'Edition de plannings'!AH34</f>
        <v>0</v>
      </c>
      <c r="T34" s="17">
        <f t="shared" si="9"/>
        <v>0</v>
      </c>
      <c r="U34" s="15">
        <f>'Edition de plannings'!AM34</f>
        <v>0</v>
      </c>
      <c r="V34" s="16">
        <f>'Edition de plannings'!AN34</f>
        <v>0</v>
      </c>
      <c r="W34" s="17">
        <f t="shared" si="10"/>
        <v>0</v>
      </c>
      <c r="X34" s="96"/>
    </row>
    <row r="35" spans="1:24" ht="18.75" customHeight="1">
      <c r="A35" s="93">
        <f>Nom!B30</f>
        <v>0</v>
      </c>
      <c r="B35" s="93">
        <f>Nom!C30</f>
        <v>0</v>
      </c>
      <c r="C35" s="12">
        <f>'Edition de plannings'!C35</f>
        <v>0</v>
      </c>
      <c r="D35" s="13">
        <f>'Edition de plannings'!D35</f>
        <v>0</v>
      </c>
      <c r="E35" s="14">
        <f t="shared" si="12"/>
        <v>0</v>
      </c>
      <c r="F35" s="12">
        <f>'Edition de plannings'!I35</f>
        <v>0</v>
      </c>
      <c r="G35" s="13">
        <f>'Edition de plannings'!J35</f>
        <v>0</v>
      </c>
      <c r="H35" s="14">
        <f t="shared" si="5"/>
        <v>0</v>
      </c>
      <c r="I35" s="12">
        <f>'Edition de plannings'!O35</f>
        <v>0</v>
      </c>
      <c r="J35" s="13">
        <f>'Edition de plannings'!P35</f>
        <v>0</v>
      </c>
      <c r="K35" s="14">
        <f t="shared" si="6"/>
        <v>0</v>
      </c>
      <c r="L35" s="12">
        <f>'Edition de plannings'!U35</f>
        <v>0</v>
      </c>
      <c r="M35" s="13">
        <f>'Edition de plannings'!V35</f>
        <v>0</v>
      </c>
      <c r="N35" s="14">
        <f t="shared" si="7"/>
        <v>0</v>
      </c>
      <c r="O35" s="12">
        <f>'Edition de plannings'!AA35</f>
        <v>0</v>
      </c>
      <c r="P35" s="13">
        <f>'Edition de plannings'!AB35</f>
        <v>0</v>
      </c>
      <c r="Q35" s="14">
        <f t="shared" si="13"/>
        <v>0</v>
      </c>
      <c r="R35" s="12">
        <f>'Edition de plannings'!AG35</f>
        <v>0</v>
      </c>
      <c r="S35" s="13">
        <f>'Edition de plannings'!AH35</f>
        <v>0</v>
      </c>
      <c r="T35" s="14">
        <f t="shared" si="9"/>
        <v>0</v>
      </c>
      <c r="U35" s="12">
        <f>'Edition de plannings'!AM35</f>
        <v>0</v>
      </c>
      <c r="V35" s="13">
        <f>'Edition de plannings'!AN35</f>
        <v>0</v>
      </c>
      <c r="W35" s="14">
        <f t="shared" si="10"/>
        <v>0</v>
      </c>
      <c r="X35" s="95">
        <f>E35+E36+H35+H36+K35+K36+N35+N36+Q35+Q36+T35+T36+W35+W36</f>
        <v>0</v>
      </c>
    </row>
    <row r="36" spans="1:24" ht="18.75" customHeight="1" thickBot="1">
      <c r="A36" s="94"/>
      <c r="B36" s="94"/>
      <c r="C36" s="15">
        <f>'Edition de plannings'!C36</f>
        <v>0</v>
      </c>
      <c r="D36" s="16">
        <f>'Edition de plannings'!D36</f>
        <v>0</v>
      </c>
      <c r="E36" s="17">
        <f t="shared" si="12"/>
        <v>0</v>
      </c>
      <c r="F36" s="15">
        <f>'Edition de plannings'!I36</f>
        <v>0</v>
      </c>
      <c r="G36" s="16">
        <f>'Edition de plannings'!J36</f>
        <v>0</v>
      </c>
      <c r="H36" s="17">
        <f t="shared" si="5"/>
        <v>0</v>
      </c>
      <c r="I36" s="15">
        <f>'Edition de plannings'!O36</f>
        <v>0</v>
      </c>
      <c r="J36" s="16">
        <f>'Edition de plannings'!P36</f>
        <v>0</v>
      </c>
      <c r="K36" s="17">
        <f t="shared" si="6"/>
        <v>0</v>
      </c>
      <c r="L36" s="15">
        <f>'Edition de plannings'!U36</f>
        <v>0</v>
      </c>
      <c r="M36" s="16">
        <f>'Edition de plannings'!V36</f>
        <v>0</v>
      </c>
      <c r="N36" s="17">
        <f t="shared" si="7"/>
        <v>0</v>
      </c>
      <c r="O36" s="15">
        <f>'Edition de plannings'!AA36</f>
        <v>0</v>
      </c>
      <c r="P36" s="16">
        <f>'Edition de plannings'!AB36</f>
        <v>0</v>
      </c>
      <c r="Q36" s="17">
        <f t="shared" si="13"/>
        <v>0</v>
      </c>
      <c r="R36" s="15">
        <f>'Edition de plannings'!AG36</f>
        <v>0</v>
      </c>
      <c r="S36" s="16">
        <f>'Edition de plannings'!AH36</f>
        <v>0</v>
      </c>
      <c r="T36" s="17">
        <f t="shared" si="9"/>
        <v>0</v>
      </c>
      <c r="U36" s="15">
        <f>'Edition de plannings'!AM36</f>
        <v>0</v>
      </c>
      <c r="V36" s="16">
        <f>'Edition de plannings'!AN36</f>
        <v>0</v>
      </c>
      <c r="W36" s="17">
        <f t="shared" si="10"/>
        <v>0</v>
      </c>
      <c r="X36" s="96"/>
    </row>
    <row r="37" spans="1:24" ht="30" customHeight="1" thickBot="1">
      <c r="A37" s="18"/>
      <c r="B37" s="18"/>
      <c r="C37" s="18"/>
      <c r="D37" s="18"/>
      <c r="E37" s="3"/>
      <c r="F37" s="18"/>
      <c r="G37" s="18"/>
      <c r="H37" s="18"/>
      <c r="I37" s="18"/>
      <c r="J37" s="18"/>
      <c r="K37" s="18"/>
      <c r="L37" s="18"/>
      <c r="M37" s="18"/>
      <c r="N37" s="18"/>
      <c r="O37" s="18"/>
      <c r="P37" s="18"/>
      <c r="Q37" s="18"/>
      <c r="R37" s="18"/>
      <c r="S37" s="18"/>
      <c r="T37" s="18"/>
      <c r="U37" s="97" t="s">
        <v>15</v>
      </c>
      <c r="V37" s="98"/>
      <c r="W37" s="99"/>
      <c r="X37" s="19">
        <f>SUM(X7:X36)</f>
        <v>7.8124999999999023</v>
      </c>
    </row>
  </sheetData>
  <sheetProtection selectLockedCells="1"/>
  <mergeCells count="80">
    <mergeCell ref="B1:X1"/>
    <mergeCell ref="C2:D2"/>
    <mergeCell ref="F2:G2"/>
    <mergeCell ref="H2:X2"/>
    <mergeCell ref="B3:X3"/>
    <mergeCell ref="R4:T4"/>
    <mergeCell ref="U4:W4"/>
    <mergeCell ref="X4:X6"/>
    <mergeCell ref="C5:D5"/>
    <mergeCell ref="E5:E6"/>
    <mergeCell ref="F5:G5"/>
    <mergeCell ref="H5:H6"/>
    <mergeCell ref="I5:J5"/>
    <mergeCell ref="K5:K6"/>
    <mergeCell ref="L5:M5"/>
    <mergeCell ref="C4:E4"/>
    <mergeCell ref="F4:H4"/>
    <mergeCell ref="I4:K4"/>
    <mergeCell ref="L4:N4"/>
    <mergeCell ref="O4:Q4"/>
    <mergeCell ref="W5:W6"/>
    <mergeCell ref="C6:D6"/>
    <mergeCell ref="F6:G6"/>
    <mergeCell ref="I6:J6"/>
    <mergeCell ref="L6:M6"/>
    <mergeCell ref="O6:P6"/>
    <mergeCell ref="R6:S6"/>
    <mergeCell ref="U6:V6"/>
    <mergeCell ref="N5:N6"/>
    <mergeCell ref="O5:P5"/>
    <mergeCell ref="Q5:Q6"/>
    <mergeCell ref="R5:S5"/>
    <mergeCell ref="T5:T6"/>
    <mergeCell ref="U5:V5"/>
    <mergeCell ref="A7:A8"/>
    <mergeCell ref="B7:B8"/>
    <mergeCell ref="X7:X8"/>
    <mergeCell ref="A9:A10"/>
    <mergeCell ref="B9:B10"/>
    <mergeCell ref="X9:X10"/>
    <mergeCell ref="A11:A12"/>
    <mergeCell ref="B11:B12"/>
    <mergeCell ref="X11:X12"/>
    <mergeCell ref="A13:A14"/>
    <mergeCell ref="B13:B14"/>
    <mergeCell ref="X13:X14"/>
    <mergeCell ref="A15:A16"/>
    <mergeCell ref="B15:B16"/>
    <mergeCell ref="X15:X16"/>
    <mergeCell ref="A17:A18"/>
    <mergeCell ref="B17:B18"/>
    <mergeCell ref="X17:X18"/>
    <mergeCell ref="A19:A20"/>
    <mergeCell ref="B19:B20"/>
    <mergeCell ref="X19:X20"/>
    <mergeCell ref="A21:A22"/>
    <mergeCell ref="B21:B22"/>
    <mergeCell ref="X21:X22"/>
    <mergeCell ref="A23:A24"/>
    <mergeCell ref="B23:B24"/>
    <mergeCell ref="X23:X24"/>
    <mergeCell ref="A25:A26"/>
    <mergeCell ref="B25:B26"/>
    <mergeCell ref="X25:X26"/>
    <mergeCell ref="A27:A28"/>
    <mergeCell ref="B27:B28"/>
    <mergeCell ref="X27:X28"/>
    <mergeCell ref="A29:A30"/>
    <mergeCell ref="B29:B30"/>
    <mergeCell ref="X29:X30"/>
    <mergeCell ref="A35:A36"/>
    <mergeCell ref="B35:B36"/>
    <mergeCell ref="X35:X36"/>
    <mergeCell ref="U37:W37"/>
    <mergeCell ref="A31:A32"/>
    <mergeCell ref="B31:B32"/>
    <mergeCell ref="X31:X32"/>
    <mergeCell ref="A33:A34"/>
    <mergeCell ref="B33:B34"/>
    <mergeCell ref="X33:X34"/>
  </mergeCells>
  <conditionalFormatting sqref="Q7:Q36 W7:W36 T7:T36 N7:N36 K7:K36 E7:E36 H7:H36">
    <cfRule type="cellIs" dxfId="26" priority="1" operator="equal">
      <formula>0</formula>
    </cfRule>
  </conditionalFormatting>
  <conditionalFormatting sqref="C7:W36">
    <cfRule type="cellIs" dxfId="25" priority="2" operator="equal">
      <formula>0</formula>
    </cfRule>
  </conditionalFormatting>
  <printOptions horizontalCentered="1" verticalCentered="1"/>
  <pageMargins left="0.23622047244094491" right="0.23622047244094491" top="0.74803149606299213" bottom="0.74803149606299213" header="0.31496062992125984" footer="0.31496062992125984"/>
  <pageSetup paperSize="9" scale="61" orientation="landscape" horizontalDpi="0" verticalDpi="0"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'Liste déroulante'!$C$2:$C$13</xm:f>
          </x14:formula1>
          <xm:sqref>F10 L10 I10 I12 I14 I16 F12 R36 C10 C12 C14 C16 C18 F14 F16 F18 F20 F22 F24 F8 I18 C20 I20 I22 I24 I8 I26 L12 L14 L16 L18 L20 L22 L24 O10 I28 O12 O14 O16 O18 O20 I30 F26 I32 L8 O22 I34 C22 O24 L26 C24 F28 I36 L28 O8 O26 O28 O30 O32 O34 L30 L32 L34 L36 O36 C8 C26 C28 C30 C32 C34 C36 F30 F32 F34 F36 R10 R12 R14 R16 R18 R20 R22 R24 R8 R26 R28 R30 R32 R34 U10 U12 U14 U16 U18 U20 U22 U24 U8 U26 U28 U30 U32 U34 U36</xm:sqref>
        </x14:dataValidation>
        <x14:dataValidation type="list" allowBlank="1" showInputMessage="1" showErrorMessage="1">
          <x14:formula1>
            <xm:f>'Liste déroulante'!$A$2:$A$22</xm:f>
          </x14:formula1>
          <xm:sqref>I9 L9 L11 L13 L15 L17 L19 R35 I11 C9 C11 C13 C15 C17 F9 F11 F13 F15 F17 F19 F21 C19 I13 I15 I17 I19 I21 I23 L21 O9 L23 L7 L25 L27 L29 I7 O11 O13 O15 O17 O19 O21 L31 C21 F23 I25 L33 O23 O7 C23 F7 I27 L35 O25 O27 O29 O31 O33 O35 C7 C25 C27 C29 C31 C33 C35 F25 F27 F29 F31 F33 F35 I29 I31 I33 I35 R9 R11 R13 R15 R17 R19 R21 R23 R7 R25 R27 R29 R31 R33 U9 U11 U13 U15 U17 U19 U21 U23 U7 U25 U27 U29 U31 U33 U35</xm:sqref>
        </x14:dataValidation>
        <x14:dataValidation type="list" allowBlank="1" showInputMessage="1" showErrorMessage="1">
          <x14:formula1>
            <xm:f>'Liste déroulante'!$B$2:$B$14</xm:f>
          </x14:formula1>
          <xm:sqref>S9 S11 S13 S15 S17 S19 S21 S23 P9 J9 M9 J11 M11 M13 M15 M17 S7 J13 D9 D11 D13 D15 D17 G9 G11 G13 G15 G17 G19 G21 D19 J15 J17 J19 J21 J23 J7 M19 P11 M21 M23 M7 M25 M27 J25 P13 P15 P17 P19 P21 P23 M29 D21 G23 J27 M31 P7 M33 D23 G7 J29 M35 P25 S25 S27 S29 S31 S33 S35 P27 P29 P31 P33 P35 D7 D25 D27 D29 D31 D33 D35 G25 G27 G29 G31 G33 G35 J31 J33 J35 V9 V11 V13 V15 V17 V19 V21 V23 V7 V25 V27 V29 V31 V33 V35</xm:sqref>
        </x14:dataValidation>
        <x14:dataValidation type="list" allowBlank="1" showInputMessage="1" showErrorMessage="1">
          <x14:formula1>
            <xm:f>'Liste déroulante'!$D$2:$D$27</xm:f>
          </x14:formula1>
          <xm:sqref>S10 M10 S12 J10 J12 J14 S14 S16 D10 D12 D14 D16 D18 G10 G12 G14 G16 G18 G20 G22 J16 D20 J18 J20 J22 J24 J8 M12 M14 M16 M18 M20 M22 M24 P10 J26 P12 P14 P16 P18 P20 J28 G24 J30 M8 P22 J32 D22 P24 J34 D24 G8 S18 J36 P8 S20 S22 S24 S8 S26 S28 S30 M26 P26 P28 P30 P32 P34 P36 M28 M30 M32 M34 M36 D8 D26 D28 D30 D32 D34 D36 G26 G28 G30 G32 G34 G36 S32 S34 S36 V10 V12 V14 V16 V18 V20 V22 V24 V8 V26 V28 V30 V32 V34 V36</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X37"/>
  <sheetViews>
    <sheetView zoomScale="60" zoomScaleNormal="60" zoomScaleSheetLayoutView="55" workbookViewId="0">
      <selection activeCell="C7" sqref="C7:V8"/>
    </sheetView>
  </sheetViews>
  <sheetFormatPr baseColWidth="10" defaultRowHeight="15"/>
  <cols>
    <col min="1" max="2" width="12.7109375" style="7" customWidth="1"/>
    <col min="3" max="22" width="9.140625" style="7" customWidth="1"/>
    <col min="23" max="23" width="10" style="7" customWidth="1"/>
    <col min="24" max="24" width="14.85546875" style="7" customWidth="1"/>
    <col min="25" max="25" width="11.42578125" style="7" customWidth="1"/>
    <col min="26" max="16384" width="11.42578125" style="7"/>
  </cols>
  <sheetData>
    <row r="1" spans="1:24" s="4" customFormat="1" ht="18.75" customHeight="1" thickBot="1">
      <c r="A1" s="3"/>
      <c r="B1" s="111"/>
      <c r="C1" s="112"/>
      <c r="D1" s="112"/>
      <c r="E1" s="112"/>
      <c r="F1" s="112"/>
      <c r="G1" s="112"/>
      <c r="H1" s="112"/>
      <c r="I1" s="112"/>
      <c r="J1" s="112"/>
      <c r="K1" s="112"/>
      <c r="L1" s="112"/>
      <c r="M1" s="112"/>
      <c r="N1" s="112"/>
      <c r="O1" s="112"/>
      <c r="P1" s="112"/>
      <c r="Q1" s="112"/>
      <c r="R1" s="112"/>
      <c r="S1" s="112"/>
      <c r="T1" s="112"/>
      <c r="U1" s="112"/>
      <c r="V1" s="112"/>
      <c r="W1" s="112"/>
      <c r="X1" s="113"/>
    </row>
    <row r="2" spans="1:24" ht="18.75" customHeight="1" thickBot="1">
      <c r="A2" s="3"/>
      <c r="B2" s="5" t="s">
        <v>0</v>
      </c>
      <c r="C2" s="114">
        <v>42905</v>
      </c>
      <c r="D2" s="113"/>
      <c r="E2" s="6" t="s">
        <v>1</v>
      </c>
      <c r="F2" s="115">
        <f>C2+6</f>
        <v>42911</v>
      </c>
      <c r="G2" s="116"/>
      <c r="H2" s="117" t="s">
        <v>21</v>
      </c>
      <c r="I2" s="117"/>
      <c r="J2" s="117"/>
      <c r="K2" s="117"/>
      <c r="L2" s="117"/>
      <c r="M2" s="117"/>
      <c r="N2" s="117"/>
      <c r="O2" s="117"/>
      <c r="P2" s="117"/>
      <c r="Q2" s="117"/>
      <c r="R2" s="117"/>
      <c r="S2" s="117"/>
      <c r="T2" s="117"/>
      <c r="U2" s="117"/>
      <c r="V2" s="117"/>
      <c r="W2" s="117"/>
      <c r="X2" s="116"/>
    </row>
    <row r="3" spans="1:24" s="4" customFormat="1" ht="18.75" customHeight="1" thickBot="1">
      <c r="A3" s="3"/>
      <c r="B3" s="118" t="s">
        <v>20</v>
      </c>
      <c r="C3" s="119"/>
      <c r="D3" s="119"/>
      <c r="E3" s="119"/>
      <c r="F3" s="119"/>
      <c r="G3" s="119"/>
      <c r="H3" s="119"/>
      <c r="I3" s="119"/>
      <c r="J3" s="119"/>
      <c r="K3" s="119"/>
      <c r="L3" s="119"/>
      <c r="M3" s="119"/>
      <c r="N3" s="119"/>
      <c r="O3" s="119"/>
      <c r="P3" s="119"/>
      <c r="Q3" s="119"/>
      <c r="R3" s="119"/>
      <c r="S3" s="119"/>
      <c r="T3" s="119"/>
      <c r="U3" s="119"/>
      <c r="V3" s="119"/>
      <c r="W3" s="119"/>
      <c r="X3" s="120"/>
    </row>
    <row r="4" spans="1:24" s="4" customFormat="1" ht="18.75" customHeight="1">
      <c r="A4" s="8"/>
      <c r="B4" s="9"/>
      <c r="C4" s="121">
        <f>C2</f>
        <v>42905</v>
      </c>
      <c r="D4" s="122"/>
      <c r="E4" s="123"/>
      <c r="F4" s="124">
        <f>C4+1</f>
        <v>42906</v>
      </c>
      <c r="G4" s="125"/>
      <c r="H4" s="126"/>
      <c r="I4" s="124">
        <f t="shared" ref="I4" si="0">F4+1</f>
        <v>42907</v>
      </c>
      <c r="J4" s="125"/>
      <c r="K4" s="126"/>
      <c r="L4" s="124">
        <f t="shared" ref="L4" si="1">I4+1</f>
        <v>42908</v>
      </c>
      <c r="M4" s="125"/>
      <c r="N4" s="126"/>
      <c r="O4" s="124">
        <f t="shared" ref="O4" si="2">L4+1</f>
        <v>42909</v>
      </c>
      <c r="P4" s="125"/>
      <c r="Q4" s="126"/>
      <c r="R4" s="124">
        <f t="shared" ref="R4" si="3">O4+1</f>
        <v>42910</v>
      </c>
      <c r="S4" s="125"/>
      <c r="T4" s="126"/>
      <c r="U4" s="124">
        <f t="shared" ref="U4" si="4">R4+1</f>
        <v>42911</v>
      </c>
      <c r="V4" s="125"/>
      <c r="W4" s="126"/>
      <c r="X4" s="127" t="s">
        <v>2</v>
      </c>
    </row>
    <row r="5" spans="1:24" s="4" customFormat="1" ht="18.75" customHeight="1">
      <c r="A5" s="10"/>
      <c r="B5" s="10"/>
      <c r="C5" s="107" t="s">
        <v>3</v>
      </c>
      <c r="D5" s="108"/>
      <c r="E5" s="102" t="s">
        <v>4</v>
      </c>
      <c r="F5" s="107" t="s">
        <v>3</v>
      </c>
      <c r="G5" s="108"/>
      <c r="H5" s="102" t="s">
        <v>5</v>
      </c>
      <c r="I5" s="107" t="s">
        <v>3</v>
      </c>
      <c r="J5" s="108"/>
      <c r="K5" s="102" t="s">
        <v>6</v>
      </c>
      <c r="L5" s="107" t="s">
        <v>3</v>
      </c>
      <c r="M5" s="108"/>
      <c r="N5" s="102" t="s">
        <v>4</v>
      </c>
      <c r="O5" s="107" t="s">
        <v>3</v>
      </c>
      <c r="P5" s="108"/>
      <c r="Q5" s="102" t="s">
        <v>4</v>
      </c>
      <c r="R5" s="107" t="s">
        <v>3</v>
      </c>
      <c r="S5" s="108"/>
      <c r="T5" s="102" t="s">
        <v>4</v>
      </c>
      <c r="U5" s="109" t="s">
        <v>3</v>
      </c>
      <c r="V5" s="110"/>
      <c r="W5" s="132" t="s">
        <v>4</v>
      </c>
      <c r="X5" s="128"/>
    </row>
    <row r="6" spans="1:24" s="4" customFormat="1" ht="18.75" customHeight="1" thickBot="1">
      <c r="A6" s="11"/>
      <c r="B6" s="11"/>
      <c r="C6" s="104" t="s">
        <v>7</v>
      </c>
      <c r="D6" s="105"/>
      <c r="E6" s="103"/>
      <c r="F6" s="104" t="s">
        <v>7</v>
      </c>
      <c r="G6" s="105"/>
      <c r="H6" s="103"/>
      <c r="I6" s="104" t="s">
        <v>7</v>
      </c>
      <c r="J6" s="105"/>
      <c r="K6" s="132"/>
      <c r="L6" s="104" t="s">
        <v>7</v>
      </c>
      <c r="M6" s="105"/>
      <c r="N6" s="103"/>
      <c r="O6" s="104" t="s">
        <v>7</v>
      </c>
      <c r="P6" s="105"/>
      <c r="Q6" s="103"/>
      <c r="R6" s="104" t="s">
        <v>7</v>
      </c>
      <c r="S6" s="105"/>
      <c r="T6" s="103"/>
      <c r="U6" s="106" t="s">
        <v>7</v>
      </c>
      <c r="V6" s="105"/>
      <c r="W6" s="103"/>
      <c r="X6" s="129"/>
    </row>
    <row r="7" spans="1:24" ht="18.75" customHeight="1">
      <c r="A7" s="93" t="str">
        <f>Nom!B2</f>
        <v>FLORIAN</v>
      </c>
      <c r="B7" s="93" t="str">
        <f>Nom!C2</f>
        <v>Nom_1</v>
      </c>
      <c r="C7" s="12">
        <f>'Edition de plannings'!C7</f>
        <v>0</v>
      </c>
      <c r="D7" s="13">
        <f>'Edition de plannings'!D7</f>
        <v>0</v>
      </c>
      <c r="E7" s="14">
        <f>D7-C7</f>
        <v>0</v>
      </c>
      <c r="F7" s="12">
        <f>'Edition de plannings'!I7</f>
        <v>0.39583333333333298</v>
      </c>
      <c r="G7" s="13">
        <f>'Edition de plannings'!J7</f>
        <v>0.66666666666666197</v>
      </c>
      <c r="H7" s="14">
        <f t="shared" ref="H7:H36" si="5">G7-F7</f>
        <v>0.27083333333332898</v>
      </c>
      <c r="I7" s="12">
        <f>'Edition de plannings'!O7</f>
        <v>0</v>
      </c>
      <c r="J7" s="13">
        <f>'Edition de plannings'!P7</f>
        <v>0</v>
      </c>
      <c r="K7" s="14">
        <f t="shared" ref="K7:K36" si="6">J7-I7</f>
        <v>0</v>
      </c>
      <c r="L7" s="12">
        <f>'Edition de plannings'!U7</f>
        <v>0</v>
      </c>
      <c r="M7" s="13">
        <f>'Edition de plannings'!V7</f>
        <v>0</v>
      </c>
      <c r="N7" s="14">
        <f t="shared" ref="N7:N36" si="7">M7-L7</f>
        <v>0</v>
      </c>
      <c r="O7" s="12">
        <f>'Edition de plannings'!AA7</f>
        <v>0</v>
      </c>
      <c r="P7" s="13">
        <f>'Edition de plannings'!AB7</f>
        <v>0</v>
      </c>
      <c r="Q7" s="14">
        <f t="shared" ref="Q7:Q10" si="8">P7-O7</f>
        <v>0</v>
      </c>
      <c r="R7" s="12">
        <f>'Edition de plannings'!AG7</f>
        <v>0.375</v>
      </c>
      <c r="S7" s="13">
        <f>'Edition de plannings'!AH7</f>
        <v>0.499999999999998</v>
      </c>
      <c r="T7" s="14">
        <f t="shared" ref="T7:T36" si="9">S7-R7</f>
        <v>0.124999999999998</v>
      </c>
      <c r="U7" s="12">
        <f>'Edition de plannings'!AM7</f>
        <v>0.45833333333333198</v>
      </c>
      <c r="V7" s="13">
        <f>'Edition de plannings'!AN7</f>
        <v>0.64583333333332904</v>
      </c>
      <c r="W7" s="14">
        <f t="shared" ref="W7:W36" si="10">V7-U7</f>
        <v>0.18749999999999706</v>
      </c>
      <c r="X7" s="100">
        <f>E7+E8+H7+H8+K7+K8+N7+N8+Q7+Q8+T7+T8+W7+W8</f>
        <v>1.24999999999998</v>
      </c>
    </row>
    <row r="8" spans="1:24" ht="18.75" customHeight="1" thickBot="1">
      <c r="A8" s="94"/>
      <c r="B8" s="94"/>
      <c r="C8" s="15">
        <f>'Edition de plannings'!C8</f>
        <v>0</v>
      </c>
      <c r="D8" s="16">
        <f>'Edition de plannings'!D8</f>
        <v>0</v>
      </c>
      <c r="E8" s="17">
        <f t="shared" ref="E8" si="11">D8-C8</f>
        <v>0</v>
      </c>
      <c r="F8" s="15">
        <f>'Edition de plannings'!I8</f>
        <v>0.687499999999996</v>
      </c>
      <c r="G8" s="16">
        <f>'Edition de plannings'!J8</f>
        <v>0.70833333333332904</v>
      </c>
      <c r="H8" s="17">
        <f t="shared" si="5"/>
        <v>2.0833333333333037E-2</v>
      </c>
      <c r="I8" s="15">
        <f>'Edition de plannings'!O8</f>
        <v>0.77083333333332804</v>
      </c>
      <c r="J8" s="16">
        <f>'Edition de plannings'!P8</f>
        <v>0.97916666666665797</v>
      </c>
      <c r="K8" s="17">
        <f t="shared" si="6"/>
        <v>0.20833333333332993</v>
      </c>
      <c r="L8" s="15">
        <f>'Edition de plannings'!U8</f>
        <v>0</v>
      </c>
      <c r="M8" s="16">
        <f>'Edition de plannings'!V8</f>
        <v>0</v>
      </c>
      <c r="N8" s="17">
        <f t="shared" si="7"/>
        <v>0</v>
      </c>
      <c r="O8" s="15">
        <f>'Edition de plannings'!AA8</f>
        <v>0.77083333333332804</v>
      </c>
      <c r="P8" s="16">
        <f>'Edition de plannings'!AB8</f>
        <v>0.97916666666665797</v>
      </c>
      <c r="Q8" s="17">
        <f t="shared" si="8"/>
        <v>0.20833333333332993</v>
      </c>
      <c r="R8" s="15">
        <f>'Edition de plannings'!AG8</f>
        <v>0</v>
      </c>
      <c r="S8" s="16">
        <f>'Edition de plannings'!AH8</f>
        <v>0</v>
      </c>
      <c r="T8" s="17">
        <f t="shared" si="9"/>
        <v>0</v>
      </c>
      <c r="U8" s="15">
        <f>'Edition de plannings'!AM8</f>
        <v>0.749999999999995</v>
      </c>
      <c r="V8" s="16">
        <f>'Edition de plannings'!AN8</f>
        <v>0.97916666666665797</v>
      </c>
      <c r="W8" s="17">
        <f t="shared" si="10"/>
        <v>0.22916666666666297</v>
      </c>
      <c r="X8" s="101"/>
    </row>
    <row r="9" spans="1:24" ht="18.75" customHeight="1">
      <c r="A9" s="93" t="str">
        <f>Nom!B4</f>
        <v>MATHIEU</v>
      </c>
      <c r="B9" s="93" t="str">
        <f>Nom!C4</f>
        <v>Nom_2</v>
      </c>
      <c r="C9" s="12">
        <f>'Edition de plannings'!C9</f>
        <v>0</v>
      </c>
      <c r="D9" s="13">
        <f>'Edition de plannings'!D9</f>
        <v>0</v>
      </c>
      <c r="E9" s="14">
        <f>D9-C9</f>
        <v>0</v>
      </c>
      <c r="F9" s="12">
        <f>'Edition de plannings'!I9</f>
        <v>0</v>
      </c>
      <c r="G9" s="13">
        <f>'Edition de plannings'!J9</f>
        <v>0</v>
      </c>
      <c r="H9" s="14">
        <f t="shared" si="5"/>
        <v>0</v>
      </c>
      <c r="I9" s="12">
        <f>'Edition de plannings'!O9</f>
        <v>0.33333333333333298</v>
      </c>
      <c r="J9" s="13">
        <f>'Edition de plannings'!P9</f>
        <v>0.64583333333332904</v>
      </c>
      <c r="K9" s="14">
        <f t="shared" si="6"/>
        <v>0.31249999999999606</v>
      </c>
      <c r="L9" s="12">
        <f>'Edition de plannings'!U9</f>
        <v>0.47916666666666502</v>
      </c>
      <c r="M9" s="13">
        <f>'Edition de plannings'!V9</f>
        <v>0.64583333333332904</v>
      </c>
      <c r="N9" s="14">
        <f t="shared" si="7"/>
        <v>0.16666666666666402</v>
      </c>
      <c r="O9" s="12">
        <f>'Edition de plannings'!AA9</f>
        <v>0.45833333333333198</v>
      </c>
      <c r="P9" s="13">
        <f>'Edition de plannings'!AB9</f>
        <v>0.64583333333332904</v>
      </c>
      <c r="Q9" s="14">
        <f t="shared" si="8"/>
        <v>0.18749999999999706</v>
      </c>
      <c r="R9" s="12">
        <f>'Edition de plannings'!AG9</f>
        <v>0.47916666666666502</v>
      </c>
      <c r="S9" s="13">
        <f>'Edition de plannings'!AH9</f>
        <v>0.64583333333332904</v>
      </c>
      <c r="T9" s="14">
        <f t="shared" si="9"/>
        <v>0.16666666666666402</v>
      </c>
      <c r="U9" s="12">
        <f>'Edition de plannings'!AM9</f>
        <v>0</v>
      </c>
      <c r="V9" s="13">
        <f>'Edition de plannings'!AN9</f>
        <v>0</v>
      </c>
      <c r="W9" s="14">
        <f t="shared" si="10"/>
        <v>0</v>
      </c>
      <c r="X9" s="100">
        <f>E9+E10+H9+H10+K9+K10+N9+N10+Q9+Q10+T9+T10+W9+W10</f>
        <v>1.4583333333333111</v>
      </c>
    </row>
    <row r="10" spans="1:24" ht="18.75" customHeight="1" thickBot="1">
      <c r="A10" s="94"/>
      <c r="B10" s="94"/>
      <c r="C10" s="15">
        <f>'Edition de plannings'!C10</f>
        <v>0</v>
      </c>
      <c r="D10" s="16">
        <f>'Edition de plannings'!D10</f>
        <v>0</v>
      </c>
      <c r="E10" s="17">
        <f t="shared" ref="E10:E36" si="12">D10-C10</f>
        <v>0</v>
      </c>
      <c r="F10" s="15">
        <f>'Edition de plannings'!I10</f>
        <v>0</v>
      </c>
      <c r="G10" s="16">
        <f>'Edition de plannings'!J10</f>
        <v>0</v>
      </c>
      <c r="H10" s="17">
        <f t="shared" si="5"/>
        <v>0</v>
      </c>
      <c r="I10" s="15">
        <f>'Edition de plannings'!O10</f>
        <v>0</v>
      </c>
      <c r="J10" s="16">
        <f>'Edition de plannings'!P10</f>
        <v>0</v>
      </c>
      <c r="K10" s="17">
        <f t="shared" si="6"/>
        <v>0</v>
      </c>
      <c r="L10" s="15">
        <f>'Edition de plannings'!U10</f>
        <v>0.77083333333332804</v>
      </c>
      <c r="M10" s="16">
        <f>'Edition de plannings'!V10</f>
        <v>0.97916666666665797</v>
      </c>
      <c r="N10" s="17">
        <f t="shared" si="7"/>
        <v>0.20833333333332993</v>
      </c>
      <c r="O10" s="15">
        <f>'Edition de plannings'!AA10</f>
        <v>0.79166666666666097</v>
      </c>
      <c r="P10" s="16">
        <f>'Edition de plannings'!AB10</f>
        <v>0.97916666666665797</v>
      </c>
      <c r="Q10" s="17">
        <f t="shared" si="8"/>
        <v>0.187499999999997</v>
      </c>
      <c r="R10" s="15">
        <f>'Edition de plannings'!AG10</f>
        <v>0.749999999999995</v>
      </c>
      <c r="S10" s="16">
        <f>'Edition de plannings'!AH10</f>
        <v>0.97916666666665797</v>
      </c>
      <c r="T10" s="17">
        <f t="shared" si="9"/>
        <v>0.22916666666666297</v>
      </c>
      <c r="U10" s="15">
        <f>'Edition de plannings'!AM10</f>
        <v>0</v>
      </c>
      <c r="V10" s="16">
        <f>'Edition de plannings'!AN10</f>
        <v>0</v>
      </c>
      <c r="W10" s="17">
        <f t="shared" si="10"/>
        <v>0</v>
      </c>
      <c r="X10" s="101"/>
    </row>
    <row r="11" spans="1:24" ht="18.75" customHeight="1">
      <c r="A11" s="93" t="str">
        <f>Nom!B6</f>
        <v>JUNIOR</v>
      </c>
      <c r="B11" s="93" t="str">
        <f>Nom!C6</f>
        <v>Nom_3</v>
      </c>
      <c r="C11" s="12">
        <f>'Edition de plannings'!C11</f>
        <v>0</v>
      </c>
      <c r="D11" s="13">
        <f>'Edition de plannings'!D11</f>
        <v>0</v>
      </c>
      <c r="E11" s="14">
        <f t="shared" si="12"/>
        <v>0</v>
      </c>
      <c r="F11" s="12">
        <f>'Edition de plannings'!I11</f>
        <v>0</v>
      </c>
      <c r="G11" s="13">
        <f>'Edition de plannings'!J11</f>
        <v>0</v>
      </c>
      <c r="H11" s="14">
        <f t="shared" si="5"/>
        <v>0</v>
      </c>
      <c r="I11" s="12">
        <f>'Edition de plannings'!O11</f>
        <v>0</v>
      </c>
      <c r="J11" s="13">
        <f>'Edition de plannings'!P11</f>
        <v>0</v>
      </c>
      <c r="K11" s="14">
        <f t="shared" si="6"/>
        <v>0</v>
      </c>
      <c r="L11" s="12">
        <f>'Edition de plannings'!U11</f>
        <v>0</v>
      </c>
      <c r="M11" s="13">
        <f>'Edition de plannings'!V11</f>
        <v>0</v>
      </c>
      <c r="N11" s="14">
        <f t="shared" si="7"/>
        <v>0</v>
      </c>
      <c r="O11" s="12">
        <f>'Edition de plannings'!AA11</f>
        <v>0</v>
      </c>
      <c r="P11" s="13">
        <f>'Edition de plannings'!AB11</f>
        <v>0</v>
      </c>
      <c r="Q11" s="14">
        <f>P11-O11</f>
        <v>0</v>
      </c>
      <c r="R11" s="12">
        <f>'Edition de plannings'!AG11</f>
        <v>0</v>
      </c>
      <c r="S11" s="13">
        <f>'Edition de plannings'!AH11</f>
        <v>0</v>
      </c>
      <c r="T11" s="14">
        <f t="shared" si="9"/>
        <v>0</v>
      </c>
      <c r="U11" s="12">
        <f>'Edition de plannings'!AM11</f>
        <v>0.499999999999998</v>
      </c>
      <c r="V11" s="13">
        <f>'Edition de plannings'!AN11</f>
        <v>0.64583333333332904</v>
      </c>
      <c r="W11" s="14">
        <f t="shared" si="10"/>
        <v>0.14583333333333104</v>
      </c>
      <c r="X11" s="100">
        <f>E11+E12+H11+H12+K11+K12+N11+N12+Q11+Q12+T11+T12+W11+W12</f>
        <v>1.24999999999998</v>
      </c>
    </row>
    <row r="12" spans="1:24" ht="18.75" customHeight="1" thickBot="1">
      <c r="A12" s="94"/>
      <c r="B12" s="94"/>
      <c r="C12" s="15">
        <f>'Edition de plannings'!C12</f>
        <v>0</v>
      </c>
      <c r="D12" s="16">
        <f>'Edition de plannings'!D12</f>
        <v>0</v>
      </c>
      <c r="E12" s="17">
        <f t="shared" si="12"/>
        <v>0</v>
      </c>
      <c r="F12" s="15">
        <f>'Edition de plannings'!I12</f>
        <v>0</v>
      </c>
      <c r="G12" s="16">
        <f>'Edition de plannings'!J12</f>
        <v>0</v>
      </c>
      <c r="H12" s="17">
        <f t="shared" si="5"/>
        <v>0</v>
      </c>
      <c r="I12" s="15">
        <f>'Edition de plannings'!O12</f>
        <v>0.749999999999995</v>
      </c>
      <c r="J12" s="16">
        <f>'Edition de plannings'!P12</f>
        <v>0.97916666666665797</v>
      </c>
      <c r="K12" s="17">
        <f t="shared" si="6"/>
        <v>0.22916666666666297</v>
      </c>
      <c r="L12" s="15">
        <f>'Edition de plannings'!U12</f>
        <v>0.749999999999995</v>
      </c>
      <c r="M12" s="16">
        <f>'Edition de plannings'!V12</f>
        <v>0.97916666666665797</v>
      </c>
      <c r="N12" s="17">
        <f t="shared" si="7"/>
        <v>0.22916666666666297</v>
      </c>
      <c r="O12" s="15">
        <f>'Edition de plannings'!AA12</f>
        <v>0.749999999999995</v>
      </c>
      <c r="P12" s="16">
        <f>'Edition de plannings'!AB12</f>
        <v>0.97916666666665797</v>
      </c>
      <c r="Q12" s="17">
        <f t="shared" ref="Q12:Q36" si="13">P12-O12</f>
        <v>0.22916666666666297</v>
      </c>
      <c r="R12" s="15">
        <f>'Edition de plannings'!AG12</f>
        <v>0.749999999999995</v>
      </c>
      <c r="S12" s="16">
        <f>'Edition de plannings'!AH12</f>
        <v>0.97916666666665797</v>
      </c>
      <c r="T12" s="17">
        <f t="shared" si="9"/>
        <v>0.22916666666666297</v>
      </c>
      <c r="U12" s="15">
        <f>'Edition de plannings'!AM12</f>
        <v>0.79166666666666097</v>
      </c>
      <c r="V12" s="16">
        <f>'Edition de plannings'!AN12</f>
        <v>0.97916666666665797</v>
      </c>
      <c r="W12" s="17">
        <f t="shared" si="10"/>
        <v>0.187499999999997</v>
      </c>
      <c r="X12" s="101"/>
    </row>
    <row r="13" spans="1:24" ht="18.75" customHeight="1">
      <c r="A13" s="93" t="str">
        <f>Nom!B8</f>
        <v>REMY</v>
      </c>
      <c r="B13" s="93" t="str">
        <f>Nom!C8</f>
        <v>Nom_4</v>
      </c>
      <c r="C13" s="12">
        <f>'Edition de plannings'!C13</f>
        <v>0</v>
      </c>
      <c r="D13" s="13">
        <f>'Edition de plannings'!D13</f>
        <v>0</v>
      </c>
      <c r="E13" s="14">
        <f t="shared" si="12"/>
        <v>0</v>
      </c>
      <c r="F13" s="12">
        <f>'Edition de plannings'!I13</f>
        <v>0</v>
      </c>
      <c r="G13" s="13">
        <f>'Edition de plannings'!J13</f>
        <v>0</v>
      </c>
      <c r="H13" s="14">
        <f t="shared" si="5"/>
        <v>0</v>
      </c>
      <c r="I13" s="12">
        <f>'Edition de plannings'!O13</f>
        <v>0</v>
      </c>
      <c r="J13" s="13">
        <f>'Edition de plannings'!P13</f>
        <v>0</v>
      </c>
      <c r="K13" s="14">
        <f t="shared" si="6"/>
        <v>0</v>
      </c>
      <c r="L13" s="12">
        <f>'Edition de plannings'!U13</f>
        <v>0</v>
      </c>
      <c r="M13" s="13">
        <f>'Edition de plannings'!V13</f>
        <v>0</v>
      </c>
      <c r="N13" s="14">
        <f t="shared" si="7"/>
        <v>0</v>
      </c>
      <c r="O13" s="12">
        <f>'Edition de plannings'!AA13</f>
        <v>0</v>
      </c>
      <c r="P13" s="13">
        <f>'Edition de plannings'!AB13</f>
        <v>0</v>
      </c>
      <c r="Q13" s="14">
        <f t="shared" si="13"/>
        <v>0</v>
      </c>
      <c r="R13" s="12">
        <f>'Edition de plannings'!AG13</f>
        <v>0</v>
      </c>
      <c r="S13" s="13">
        <f>'Edition de plannings'!AH13</f>
        <v>0</v>
      </c>
      <c r="T13" s="14">
        <f t="shared" si="9"/>
        <v>0</v>
      </c>
      <c r="U13" s="12">
        <f>'Edition de plannings'!AM13</f>
        <v>0</v>
      </c>
      <c r="V13" s="13">
        <f>'Edition de plannings'!AN13</f>
        <v>0</v>
      </c>
      <c r="W13" s="14">
        <f t="shared" si="10"/>
        <v>0</v>
      </c>
      <c r="X13" s="100">
        <f>E13+E14+H13+H14+K13+K14+N13+N14+Q13+Q14+T13+T14+W13+W14</f>
        <v>0</v>
      </c>
    </row>
    <row r="14" spans="1:24" ht="18.75" customHeight="1" thickBot="1">
      <c r="A14" s="94"/>
      <c r="B14" s="94"/>
      <c r="C14" s="15">
        <f>'Edition de plannings'!C14</f>
        <v>0</v>
      </c>
      <c r="D14" s="16">
        <f>'Edition de plannings'!D14</f>
        <v>0</v>
      </c>
      <c r="E14" s="17">
        <f t="shared" si="12"/>
        <v>0</v>
      </c>
      <c r="F14" s="15">
        <f>'Edition de plannings'!I14</f>
        <v>0</v>
      </c>
      <c r="G14" s="16">
        <f>'Edition de plannings'!J14</f>
        <v>0</v>
      </c>
      <c r="H14" s="17">
        <f t="shared" si="5"/>
        <v>0</v>
      </c>
      <c r="I14" s="15">
        <f>'Edition de plannings'!O14</f>
        <v>0</v>
      </c>
      <c r="J14" s="16">
        <f>'Edition de plannings'!P14</f>
        <v>0</v>
      </c>
      <c r="K14" s="17">
        <f t="shared" si="6"/>
        <v>0</v>
      </c>
      <c r="L14" s="15">
        <f>'Edition de plannings'!U14</f>
        <v>0</v>
      </c>
      <c r="M14" s="16">
        <f>'Edition de plannings'!V14</f>
        <v>0</v>
      </c>
      <c r="N14" s="17">
        <f t="shared" si="7"/>
        <v>0</v>
      </c>
      <c r="O14" s="15">
        <f>'Edition de plannings'!AA14</f>
        <v>0</v>
      </c>
      <c r="P14" s="16">
        <f>'Edition de plannings'!AB14</f>
        <v>0</v>
      </c>
      <c r="Q14" s="17">
        <f t="shared" si="13"/>
        <v>0</v>
      </c>
      <c r="R14" s="15">
        <f>'Edition de plannings'!AG14</f>
        <v>0</v>
      </c>
      <c r="S14" s="16">
        <f>'Edition de plannings'!AH14</f>
        <v>0</v>
      </c>
      <c r="T14" s="17">
        <f t="shared" si="9"/>
        <v>0</v>
      </c>
      <c r="U14" s="15">
        <f>'Edition de plannings'!AM14</f>
        <v>0</v>
      </c>
      <c r="V14" s="16">
        <f>'Edition de plannings'!AN14</f>
        <v>0</v>
      </c>
      <c r="W14" s="17">
        <f t="shared" si="10"/>
        <v>0</v>
      </c>
      <c r="X14" s="101"/>
    </row>
    <row r="15" spans="1:24" ht="18.75" customHeight="1">
      <c r="A15" s="93" t="str">
        <f>Nom!B10</f>
        <v>AUDREY</v>
      </c>
      <c r="B15" s="93" t="str">
        <f>Nom!C10</f>
        <v>Nom_5</v>
      </c>
      <c r="C15" s="12">
        <f>'Edition de plannings'!C15</f>
        <v>0</v>
      </c>
      <c r="D15" s="13">
        <f>'Edition de plannings'!D15</f>
        <v>0</v>
      </c>
      <c r="E15" s="14">
        <f t="shared" si="12"/>
        <v>0</v>
      </c>
      <c r="F15" s="12">
        <f>'Edition de plannings'!I15</f>
        <v>0</v>
      </c>
      <c r="G15" s="13">
        <f>'Edition de plannings'!J15</f>
        <v>0</v>
      </c>
      <c r="H15" s="14">
        <f t="shared" si="5"/>
        <v>0</v>
      </c>
      <c r="I15" s="12">
        <f>'Edition de plannings'!O15</f>
        <v>0</v>
      </c>
      <c r="J15" s="13">
        <f>'Edition de plannings'!P15</f>
        <v>0</v>
      </c>
      <c r="K15" s="14">
        <f t="shared" si="6"/>
        <v>0</v>
      </c>
      <c r="L15" s="12">
        <f>'Edition de plannings'!U15</f>
        <v>0.33333333333333298</v>
      </c>
      <c r="M15" s="13">
        <f>'Edition de plannings'!V15</f>
        <v>0.64583333333332904</v>
      </c>
      <c r="N15" s="14">
        <f t="shared" si="7"/>
        <v>0.31249999999999606</v>
      </c>
      <c r="O15" s="12">
        <f>'Edition de plannings'!AA15</f>
        <v>0</v>
      </c>
      <c r="P15" s="13">
        <f>'Edition de plannings'!AB15</f>
        <v>0</v>
      </c>
      <c r="Q15" s="14">
        <f t="shared" si="13"/>
        <v>0</v>
      </c>
      <c r="R15" s="12">
        <f>'Edition de plannings'!AG15</f>
        <v>0.47916666666666502</v>
      </c>
      <c r="S15" s="13">
        <f>'Edition de plannings'!AH15</f>
        <v>0.64583333333332904</v>
      </c>
      <c r="T15" s="14">
        <f t="shared" si="9"/>
        <v>0.16666666666666402</v>
      </c>
      <c r="U15" s="12">
        <f>'Edition de plannings'!AM15</f>
        <v>0.45833333333333198</v>
      </c>
      <c r="V15" s="13">
        <f>'Edition de plannings'!AN15</f>
        <v>0.64583333333332904</v>
      </c>
      <c r="W15" s="14">
        <f t="shared" si="10"/>
        <v>0.18749999999999706</v>
      </c>
      <c r="X15" s="95">
        <f>E15+E16+H15+H16+K15+K16+N15+N16+Q15+Q16+T15+T16+W15+W16</f>
        <v>1.4583333333333111</v>
      </c>
    </row>
    <row r="16" spans="1:24" ht="18.75" customHeight="1" thickBot="1">
      <c r="A16" s="94"/>
      <c r="B16" s="94"/>
      <c r="C16" s="15">
        <f>'Edition de plannings'!C16</f>
        <v>0</v>
      </c>
      <c r="D16" s="16">
        <f>'Edition de plannings'!D16</f>
        <v>0</v>
      </c>
      <c r="E16" s="17">
        <f t="shared" si="12"/>
        <v>0</v>
      </c>
      <c r="F16" s="15">
        <f>'Edition de plannings'!I16</f>
        <v>0.749999999999995</v>
      </c>
      <c r="G16" s="16">
        <f>'Edition de plannings'!J16</f>
        <v>0.97916666666665797</v>
      </c>
      <c r="H16" s="17">
        <f t="shared" si="5"/>
        <v>0.22916666666666297</v>
      </c>
      <c r="I16" s="15">
        <f>'Edition de plannings'!O16</f>
        <v>0</v>
      </c>
      <c r="J16" s="16">
        <f>'Edition de plannings'!P16</f>
        <v>0</v>
      </c>
      <c r="K16" s="17">
        <f t="shared" si="6"/>
        <v>0</v>
      </c>
      <c r="L16" s="15">
        <f>'Edition de plannings'!U16</f>
        <v>0</v>
      </c>
      <c r="M16" s="16">
        <f>'Edition de plannings'!V16</f>
        <v>0</v>
      </c>
      <c r="N16" s="17">
        <f t="shared" si="7"/>
        <v>0</v>
      </c>
      <c r="O16" s="15">
        <f>'Edition de plannings'!AA16</f>
        <v>0.77083333333332804</v>
      </c>
      <c r="P16" s="16">
        <f>'Edition de plannings'!AB16</f>
        <v>0.93749999999999201</v>
      </c>
      <c r="Q16" s="17">
        <f t="shared" si="13"/>
        <v>0.16666666666666397</v>
      </c>
      <c r="R16" s="15">
        <f>'Edition de plannings'!AG16</f>
        <v>0.77083333333332804</v>
      </c>
      <c r="S16" s="16">
        <f>'Edition de plannings'!AH16</f>
        <v>0.93749999999999201</v>
      </c>
      <c r="T16" s="17">
        <f t="shared" si="9"/>
        <v>0.16666666666666397</v>
      </c>
      <c r="U16" s="15">
        <f>'Edition de plannings'!AM16</f>
        <v>0.749999999999995</v>
      </c>
      <c r="V16" s="16">
        <f>'Edition de plannings'!AN16</f>
        <v>0.97916666666665797</v>
      </c>
      <c r="W16" s="17">
        <f t="shared" si="10"/>
        <v>0.22916666666666297</v>
      </c>
      <c r="X16" s="96"/>
    </row>
    <row r="17" spans="1:24" ht="18.75" customHeight="1">
      <c r="A17" s="93" t="str">
        <f>Nom!B12</f>
        <v>GILDAS</v>
      </c>
      <c r="B17" s="93" t="str">
        <f>Nom!C12</f>
        <v>Nom_6</v>
      </c>
      <c r="C17" s="12">
        <f>'Edition de plannings'!C17</f>
        <v>0</v>
      </c>
      <c r="D17" s="13">
        <f>'Edition de plannings'!D17</f>
        <v>0</v>
      </c>
      <c r="E17" s="14">
        <f t="shared" si="12"/>
        <v>0</v>
      </c>
      <c r="F17" s="12">
        <f>'Edition de plannings'!I17</f>
        <v>0</v>
      </c>
      <c r="G17" s="13">
        <f>'Edition de plannings'!J17</f>
        <v>0</v>
      </c>
      <c r="H17" s="14">
        <f t="shared" si="5"/>
        <v>0</v>
      </c>
      <c r="I17" s="12">
        <f>'Edition de plannings'!O17</f>
        <v>0</v>
      </c>
      <c r="J17" s="13">
        <f>'Edition de plannings'!P17</f>
        <v>0</v>
      </c>
      <c r="K17" s="14">
        <f t="shared" si="6"/>
        <v>0</v>
      </c>
      <c r="L17" s="12">
        <f>'Edition de plannings'!U17</f>
        <v>0</v>
      </c>
      <c r="M17" s="13">
        <f>'Edition de plannings'!V17</f>
        <v>0</v>
      </c>
      <c r="N17" s="14">
        <f t="shared" si="7"/>
        <v>0</v>
      </c>
      <c r="O17" s="12">
        <f>'Edition de plannings'!AA17</f>
        <v>0.33333333333333298</v>
      </c>
      <c r="P17" s="13">
        <f>'Edition de plannings'!AB17</f>
        <v>0.64583333333332904</v>
      </c>
      <c r="Q17" s="14">
        <f t="shared" si="13"/>
        <v>0.31249999999999606</v>
      </c>
      <c r="R17" s="12">
        <f>'Edition de plannings'!AG17</f>
        <v>0.437499999999999</v>
      </c>
      <c r="S17" s="13">
        <f>'Edition de plannings'!AH17</f>
        <v>0.64583333333332904</v>
      </c>
      <c r="T17" s="14">
        <f t="shared" si="9"/>
        <v>0.20833333333333004</v>
      </c>
      <c r="U17" s="12">
        <f>'Edition de plannings'!AM17</f>
        <v>0.25</v>
      </c>
      <c r="V17" s="13">
        <f>'Edition de plannings'!AN17</f>
        <v>0.41666666666666602</v>
      </c>
      <c r="W17" s="14">
        <f t="shared" si="10"/>
        <v>0.16666666666666602</v>
      </c>
      <c r="X17" s="95">
        <f>E17+E18+H17+H18+K17+K18+N17+N18+Q17+Q18+T17+T18+W17+W18</f>
        <v>1.1041666666666519</v>
      </c>
    </row>
    <row r="18" spans="1:24" ht="18.75" customHeight="1" thickBot="1">
      <c r="A18" s="94"/>
      <c r="B18" s="94"/>
      <c r="C18" s="15">
        <f>'Edition de plannings'!C18</f>
        <v>0</v>
      </c>
      <c r="D18" s="16">
        <f>'Edition de plannings'!D18</f>
        <v>0</v>
      </c>
      <c r="E18" s="17">
        <f t="shared" si="12"/>
        <v>0</v>
      </c>
      <c r="F18" s="15">
        <f>'Edition de plannings'!I18</f>
        <v>0.77083333333332804</v>
      </c>
      <c r="G18" s="16">
        <f>'Edition de plannings'!J18</f>
        <v>0.97916666666665797</v>
      </c>
      <c r="H18" s="17">
        <f t="shared" si="5"/>
        <v>0.20833333333332993</v>
      </c>
      <c r="I18" s="15">
        <f>'Edition de plannings'!O18</f>
        <v>0</v>
      </c>
      <c r="J18" s="16">
        <f>'Edition de plannings'!P18</f>
        <v>0</v>
      </c>
      <c r="K18" s="17">
        <f t="shared" si="6"/>
        <v>0</v>
      </c>
      <c r="L18" s="15">
        <f>'Edition de plannings'!U18</f>
        <v>0</v>
      </c>
      <c r="M18" s="16">
        <f>'Edition de plannings'!V18</f>
        <v>0</v>
      </c>
      <c r="N18" s="17">
        <f t="shared" si="7"/>
        <v>0</v>
      </c>
      <c r="O18" s="15">
        <f>'Edition de plannings'!AA18</f>
        <v>0</v>
      </c>
      <c r="P18" s="16">
        <f>'Edition de plannings'!AB18</f>
        <v>0</v>
      </c>
      <c r="Q18" s="17">
        <f t="shared" si="13"/>
        <v>0</v>
      </c>
      <c r="R18" s="15">
        <f>'Edition de plannings'!AG18</f>
        <v>0.77083333333332804</v>
      </c>
      <c r="S18" s="16">
        <f>'Edition de plannings'!AH18</f>
        <v>0.97916666666665797</v>
      </c>
      <c r="T18" s="17">
        <f t="shared" si="9"/>
        <v>0.20833333333332993</v>
      </c>
      <c r="U18" s="15">
        <f>'Edition de plannings'!AM18</f>
        <v>0</v>
      </c>
      <c r="V18" s="16">
        <f>'Edition de plannings'!AN18</f>
        <v>0</v>
      </c>
      <c r="W18" s="17">
        <f t="shared" si="10"/>
        <v>0</v>
      </c>
      <c r="X18" s="96"/>
    </row>
    <row r="19" spans="1:24" ht="18.75" customHeight="1">
      <c r="A19" s="93" t="str">
        <f>Nom!B14</f>
        <v>ROXANNE</v>
      </c>
      <c r="B19" s="93" t="str">
        <f>Nom!C14</f>
        <v>Nom_7</v>
      </c>
      <c r="C19" s="12">
        <f>'Edition de plannings'!C19</f>
        <v>0</v>
      </c>
      <c r="D19" s="13">
        <f>'Edition de plannings'!D19</f>
        <v>0</v>
      </c>
      <c r="E19" s="14">
        <f t="shared" si="12"/>
        <v>0</v>
      </c>
      <c r="F19" s="12">
        <f>'Edition de plannings'!I19</f>
        <v>0</v>
      </c>
      <c r="G19" s="13">
        <f>'Edition de plannings'!J19</f>
        <v>0</v>
      </c>
      <c r="H19" s="14">
        <f t="shared" si="5"/>
        <v>0</v>
      </c>
      <c r="I19" s="12">
        <f>'Edition de plannings'!O19</f>
        <v>0</v>
      </c>
      <c r="J19" s="13">
        <f>'Edition de plannings'!P19</f>
        <v>0</v>
      </c>
      <c r="K19" s="14">
        <f t="shared" si="6"/>
        <v>0</v>
      </c>
      <c r="L19" s="12">
        <f>'Edition de plannings'!U19</f>
        <v>0</v>
      </c>
      <c r="M19" s="13">
        <f>'Edition de plannings'!V19</f>
        <v>0</v>
      </c>
      <c r="N19" s="14">
        <f t="shared" si="7"/>
        <v>0</v>
      </c>
      <c r="O19" s="12">
        <f>'Edition de plannings'!AA19</f>
        <v>0</v>
      </c>
      <c r="P19" s="13">
        <f>'Edition de plannings'!AB19</f>
        <v>0</v>
      </c>
      <c r="Q19" s="14">
        <f t="shared" si="13"/>
        <v>0</v>
      </c>
      <c r="R19" s="12">
        <f>'Edition de plannings'!AG19</f>
        <v>0</v>
      </c>
      <c r="S19" s="13">
        <f>'Edition de plannings'!AH19</f>
        <v>0</v>
      </c>
      <c r="T19" s="14">
        <f t="shared" si="9"/>
        <v>0</v>
      </c>
      <c r="U19" s="12">
        <f>'Edition de plannings'!AM19</f>
        <v>0</v>
      </c>
      <c r="V19" s="13">
        <f>'Edition de plannings'!AN19</f>
        <v>0</v>
      </c>
      <c r="W19" s="14">
        <f t="shared" si="10"/>
        <v>0</v>
      </c>
      <c r="X19" s="95">
        <f>E19+E20+H19+H20+K19+K20+N19+N20+Q19+Q20+T19+T20+W19+W20</f>
        <v>0</v>
      </c>
    </row>
    <row r="20" spans="1:24" ht="18.75" customHeight="1" thickBot="1">
      <c r="A20" s="94"/>
      <c r="B20" s="94"/>
      <c r="C20" s="15">
        <f>'Edition de plannings'!C20</f>
        <v>0</v>
      </c>
      <c r="D20" s="16">
        <f>'Edition de plannings'!D20</f>
        <v>0</v>
      </c>
      <c r="E20" s="17">
        <f t="shared" si="12"/>
        <v>0</v>
      </c>
      <c r="F20" s="15">
        <f>'Edition de plannings'!I20</f>
        <v>0</v>
      </c>
      <c r="G20" s="16">
        <f>'Edition de plannings'!J20</f>
        <v>0</v>
      </c>
      <c r="H20" s="17">
        <f t="shared" si="5"/>
        <v>0</v>
      </c>
      <c r="I20" s="15">
        <f>'Edition de plannings'!O20</f>
        <v>0</v>
      </c>
      <c r="J20" s="16">
        <f>'Edition de plannings'!P20</f>
        <v>0</v>
      </c>
      <c r="K20" s="17">
        <f t="shared" si="6"/>
        <v>0</v>
      </c>
      <c r="L20" s="15">
        <f>'Edition de plannings'!U20</f>
        <v>0</v>
      </c>
      <c r="M20" s="16">
        <f>'Edition de plannings'!V20</f>
        <v>0</v>
      </c>
      <c r="N20" s="17">
        <f t="shared" si="7"/>
        <v>0</v>
      </c>
      <c r="O20" s="15">
        <f>'Edition de plannings'!AA20</f>
        <v>0</v>
      </c>
      <c r="P20" s="16">
        <f>'Edition de plannings'!AB20</f>
        <v>0</v>
      </c>
      <c r="Q20" s="17">
        <f t="shared" si="13"/>
        <v>0</v>
      </c>
      <c r="R20" s="15">
        <f>'Edition de plannings'!AG20</f>
        <v>0</v>
      </c>
      <c r="S20" s="16">
        <f>'Edition de plannings'!AH20</f>
        <v>0</v>
      </c>
      <c r="T20" s="17">
        <f t="shared" si="9"/>
        <v>0</v>
      </c>
      <c r="U20" s="15">
        <f>'Edition de plannings'!AM20</f>
        <v>0</v>
      </c>
      <c r="V20" s="16">
        <f>'Edition de plannings'!AN20</f>
        <v>0</v>
      </c>
      <c r="W20" s="17">
        <f t="shared" si="10"/>
        <v>0</v>
      </c>
      <c r="X20" s="96"/>
    </row>
    <row r="21" spans="1:24" ht="18.75" customHeight="1">
      <c r="A21" s="93">
        <f>Nom!B16</f>
        <v>0</v>
      </c>
      <c r="B21" s="93">
        <f>Nom!C16</f>
        <v>0</v>
      </c>
      <c r="C21" s="12">
        <f>'Edition de plannings'!C21</f>
        <v>0</v>
      </c>
      <c r="D21" s="13">
        <f>'Edition de plannings'!D21</f>
        <v>0</v>
      </c>
      <c r="E21" s="14">
        <f t="shared" si="12"/>
        <v>0</v>
      </c>
      <c r="F21" s="12">
        <f>'Edition de plannings'!I21</f>
        <v>0</v>
      </c>
      <c r="G21" s="13">
        <f>'Edition de plannings'!J21</f>
        <v>0</v>
      </c>
      <c r="H21" s="14">
        <f t="shared" si="5"/>
        <v>0</v>
      </c>
      <c r="I21" s="12">
        <f>'Edition de plannings'!O21</f>
        <v>0.45833333333333198</v>
      </c>
      <c r="J21" s="13">
        <f>'Edition de plannings'!P21</f>
        <v>0.64583333333332904</v>
      </c>
      <c r="K21" s="14">
        <f t="shared" si="6"/>
        <v>0.18749999999999706</v>
      </c>
      <c r="L21" s="12">
        <f>'Edition de plannings'!U21</f>
        <v>0</v>
      </c>
      <c r="M21" s="13">
        <f>'Edition de plannings'!V21</f>
        <v>0</v>
      </c>
      <c r="N21" s="14">
        <f t="shared" si="7"/>
        <v>0</v>
      </c>
      <c r="O21" s="12">
        <f>'Edition de plannings'!AA21</f>
        <v>0.33333333333333298</v>
      </c>
      <c r="P21" s="13">
        <f>'Edition de plannings'!AB21</f>
        <v>0.64583333333332904</v>
      </c>
      <c r="Q21" s="14">
        <f t="shared" si="13"/>
        <v>0.31249999999999606</v>
      </c>
      <c r="R21" s="12">
        <f>'Edition de plannings'!AG21</f>
        <v>0.375</v>
      </c>
      <c r="S21" s="13">
        <f>'Edition de plannings'!AH21</f>
        <v>0.624999999999996</v>
      </c>
      <c r="T21" s="14">
        <f t="shared" si="9"/>
        <v>0.249999999999996</v>
      </c>
      <c r="U21" s="12">
        <f>'Edition de plannings'!AM21</f>
        <v>0</v>
      </c>
      <c r="V21" s="13">
        <f>'Edition de plannings'!AN21</f>
        <v>0</v>
      </c>
      <c r="W21" s="14">
        <f t="shared" si="10"/>
        <v>0</v>
      </c>
      <c r="X21" s="95">
        <f>E21+E22+H21+H22+K21+K22+N21+N22+Q21+Q22+T21+T22+W21+W22</f>
        <v>0.91666666666665308</v>
      </c>
    </row>
    <row r="22" spans="1:24" ht="18.75" customHeight="1" thickBot="1">
      <c r="A22" s="94"/>
      <c r="B22" s="94"/>
      <c r="C22" s="15">
        <f>'Edition de plannings'!C22</f>
        <v>0</v>
      </c>
      <c r="D22" s="16">
        <f>'Edition de plannings'!D22</f>
        <v>0</v>
      </c>
      <c r="E22" s="17">
        <f t="shared" si="12"/>
        <v>0</v>
      </c>
      <c r="F22" s="15">
        <f>'Edition de plannings'!I22</f>
        <v>0</v>
      </c>
      <c r="G22" s="16">
        <f>'Edition de plannings'!J22</f>
        <v>0</v>
      </c>
      <c r="H22" s="17">
        <f t="shared" si="5"/>
        <v>0</v>
      </c>
      <c r="I22" s="15">
        <f>'Edition de plannings'!O22</f>
        <v>0</v>
      </c>
      <c r="J22" s="16">
        <f>'Edition de plannings'!P22</f>
        <v>0</v>
      </c>
      <c r="K22" s="17">
        <f t="shared" si="6"/>
        <v>0</v>
      </c>
      <c r="L22" s="15">
        <f>'Edition de plannings'!U22</f>
        <v>0</v>
      </c>
      <c r="M22" s="16">
        <f>'Edition de plannings'!V22</f>
        <v>0</v>
      </c>
      <c r="N22" s="17">
        <f t="shared" si="7"/>
        <v>0</v>
      </c>
      <c r="O22" s="15">
        <f>'Edition de plannings'!AA22</f>
        <v>0</v>
      </c>
      <c r="P22" s="16">
        <f>'Edition de plannings'!AB22</f>
        <v>0</v>
      </c>
      <c r="Q22" s="17">
        <f t="shared" si="13"/>
        <v>0</v>
      </c>
      <c r="R22" s="15">
        <f>'Edition de plannings'!AG22</f>
        <v>0.749999999999995</v>
      </c>
      <c r="S22" s="16">
        <f>'Edition de plannings'!AH22</f>
        <v>0.91666666666665897</v>
      </c>
      <c r="T22" s="17">
        <f t="shared" si="9"/>
        <v>0.16666666666666397</v>
      </c>
      <c r="U22" s="15">
        <f>'Edition de plannings'!AM22</f>
        <v>0</v>
      </c>
      <c r="V22" s="16">
        <f>'Edition de plannings'!AN22</f>
        <v>0</v>
      </c>
      <c r="W22" s="17">
        <f t="shared" si="10"/>
        <v>0</v>
      </c>
      <c r="X22" s="96"/>
    </row>
    <row r="23" spans="1:24" ht="18.75" customHeight="1">
      <c r="A23" s="93">
        <f>Nom!B18</f>
        <v>0</v>
      </c>
      <c r="B23" s="93">
        <f>Nom!C18</f>
        <v>0</v>
      </c>
      <c r="C23" s="12">
        <f>'Edition de plannings'!C23</f>
        <v>0</v>
      </c>
      <c r="D23" s="13">
        <f>'Edition de plannings'!D23</f>
        <v>0</v>
      </c>
      <c r="E23" s="14">
        <f t="shared" si="12"/>
        <v>0</v>
      </c>
      <c r="F23" s="12">
        <f>'Edition de plannings'!I23</f>
        <v>0.499999999999998</v>
      </c>
      <c r="G23" s="13">
        <f>'Edition de plannings'!J23</f>
        <v>0.624999999999996</v>
      </c>
      <c r="H23" s="14">
        <f t="shared" si="5"/>
        <v>0.124999999999998</v>
      </c>
      <c r="I23" s="12">
        <f>'Edition de plannings'!O23</f>
        <v>0</v>
      </c>
      <c r="J23" s="13">
        <f>'Edition de plannings'!P23</f>
        <v>0</v>
      </c>
      <c r="K23" s="14">
        <f t="shared" si="6"/>
        <v>0</v>
      </c>
      <c r="L23" s="12">
        <f>'Edition de plannings'!U23</f>
        <v>0</v>
      </c>
      <c r="M23" s="13">
        <f>'Edition de plannings'!V23</f>
        <v>0</v>
      </c>
      <c r="N23" s="14">
        <f t="shared" si="7"/>
        <v>0</v>
      </c>
      <c r="O23" s="12">
        <f>'Edition de plannings'!AA23</f>
        <v>0</v>
      </c>
      <c r="P23" s="13">
        <f>'Edition de plannings'!AB23</f>
        <v>0</v>
      </c>
      <c r="Q23" s="14">
        <f t="shared" si="13"/>
        <v>0</v>
      </c>
      <c r="R23" s="12">
        <f>'Edition de plannings'!AG23</f>
        <v>0</v>
      </c>
      <c r="S23" s="13">
        <f>'Edition de plannings'!AH23</f>
        <v>0</v>
      </c>
      <c r="T23" s="14">
        <f t="shared" si="9"/>
        <v>0</v>
      </c>
      <c r="U23" s="12">
        <f>'Edition de plannings'!AM23</f>
        <v>0</v>
      </c>
      <c r="V23" s="13">
        <f>'Edition de plannings'!AN23</f>
        <v>0</v>
      </c>
      <c r="W23" s="14">
        <f t="shared" si="10"/>
        <v>0</v>
      </c>
      <c r="X23" s="95">
        <f>E23+E24+H23+H24+K23+K24+N23+N24+Q23+Q24+T23+T24+W23+W24</f>
        <v>0.25000000000001699</v>
      </c>
    </row>
    <row r="24" spans="1:24" ht="18.75" customHeight="1" thickBot="1">
      <c r="A24" s="94"/>
      <c r="B24" s="94"/>
      <c r="C24" s="15">
        <f>'Edition de plannings'!C24</f>
        <v>0</v>
      </c>
      <c r="D24" s="16">
        <f>'Edition de plannings'!D24</f>
        <v>0</v>
      </c>
      <c r="E24" s="17">
        <f t="shared" si="12"/>
        <v>0</v>
      </c>
      <c r="F24" s="15">
        <f>'Edition de plannings'!I24</f>
        <v>0</v>
      </c>
      <c r="G24" s="16">
        <f>'Edition de plannings'!J24</f>
        <v>0</v>
      </c>
      <c r="H24" s="17">
        <f t="shared" si="5"/>
        <v>0</v>
      </c>
      <c r="I24" s="15">
        <f>'Edition de plannings'!O24</f>
        <v>0</v>
      </c>
      <c r="J24" s="16">
        <f>'Edition de plannings'!P24</f>
        <v>0</v>
      </c>
      <c r="K24" s="17">
        <f t="shared" si="6"/>
        <v>0</v>
      </c>
      <c r="L24" s="15">
        <f>'Edition de plannings'!U24</f>
        <v>0.79166666666666097</v>
      </c>
      <c r="M24" s="16">
        <f>'Edition de plannings'!V24</f>
        <v>0.91666666666667995</v>
      </c>
      <c r="N24" s="17">
        <f t="shared" si="7"/>
        <v>0.12500000000001898</v>
      </c>
      <c r="O24" s="15">
        <f>'Edition de plannings'!AA24</f>
        <v>0</v>
      </c>
      <c r="P24" s="16">
        <f>'Edition de plannings'!AB24</f>
        <v>0</v>
      </c>
      <c r="Q24" s="17">
        <f t="shared" si="13"/>
        <v>0</v>
      </c>
      <c r="R24" s="15">
        <f>'Edition de plannings'!AG24</f>
        <v>0</v>
      </c>
      <c r="S24" s="16">
        <f>'Edition de plannings'!AH24</f>
        <v>0</v>
      </c>
      <c r="T24" s="17">
        <f t="shared" si="9"/>
        <v>0</v>
      </c>
      <c r="U24" s="15">
        <f>'Edition de plannings'!AM24</f>
        <v>0</v>
      </c>
      <c r="V24" s="16">
        <f>'Edition de plannings'!AN24</f>
        <v>0</v>
      </c>
      <c r="W24" s="17">
        <f t="shared" si="10"/>
        <v>0</v>
      </c>
      <c r="X24" s="96"/>
    </row>
    <row r="25" spans="1:24" ht="18.75" customHeight="1">
      <c r="A25" s="93">
        <f>Nom!B20</f>
        <v>0</v>
      </c>
      <c r="B25" s="93">
        <f>Nom!C20</f>
        <v>0</v>
      </c>
      <c r="C25" s="12">
        <f>'Edition de plannings'!C25</f>
        <v>0</v>
      </c>
      <c r="D25" s="13">
        <f>'Edition de plannings'!D25</f>
        <v>0</v>
      </c>
      <c r="E25" s="14">
        <f t="shared" si="12"/>
        <v>0</v>
      </c>
      <c r="F25" s="12">
        <f>'Edition de plannings'!I25</f>
        <v>0.499999999999998</v>
      </c>
      <c r="G25" s="13">
        <f>'Edition de plannings'!J25</f>
        <v>0.624999999999996</v>
      </c>
      <c r="H25" s="14">
        <f t="shared" si="5"/>
        <v>0.124999999999998</v>
      </c>
      <c r="I25" s="12">
        <f>'Edition de plannings'!O25</f>
        <v>0</v>
      </c>
      <c r="J25" s="13">
        <f>'Edition de plannings'!P25</f>
        <v>0</v>
      </c>
      <c r="K25" s="14">
        <f t="shared" si="6"/>
        <v>0</v>
      </c>
      <c r="L25" s="12">
        <f>'Edition de plannings'!U25</f>
        <v>0</v>
      </c>
      <c r="M25" s="13">
        <f>'Edition de plannings'!V25</f>
        <v>0</v>
      </c>
      <c r="N25" s="14">
        <f t="shared" si="7"/>
        <v>0</v>
      </c>
      <c r="O25" s="12">
        <f>'Edition de plannings'!AA25</f>
        <v>0</v>
      </c>
      <c r="P25" s="13">
        <f>'Edition de plannings'!AB25</f>
        <v>0</v>
      </c>
      <c r="Q25" s="14">
        <f t="shared" si="13"/>
        <v>0</v>
      </c>
      <c r="R25" s="12">
        <f>'Edition de plannings'!AG25</f>
        <v>0</v>
      </c>
      <c r="S25" s="13">
        <f>'Edition de plannings'!AH25</f>
        <v>0</v>
      </c>
      <c r="T25" s="14">
        <f t="shared" si="9"/>
        <v>0</v>
      </c>
      <c r="U25" s="12">
        <f>'Edition de plannings'!AM25</f>
        <v>0</v>
      </c>
      <c r="V25" s="13">
        <f>'Edition de plannings'!AN25</f>
        <v>0</v>
      </c>
      <c r="W25" s="14">
        <f t="shared" si="10"/>
        <v>0</v>
      </c>
      <c r="X25" s="95">
        <f t="shared" ref="X25" si="14">E25+E26+H25+H26+K25+K26+N25+N26+Q25+Q26+T25+T26+W25+W26</f>
        <v>0.124999999999998</v>
      </c>
    </row>
    <row r="26" spans="1:24" ht="18.75" customHeight="1" thickBot="1">
      <c r="A26" s="94"/>
      <c r="B26" s="94"/>
      <c r="C26" s="15">
        <f>'Edition de plannings'!C26</f>
        <v>0</v>
      </c>
      <c r="D26" s="16">
        <f>'Edition de plannings'!D26</f>
        <v>0</v>
      </c>
      <c r="E26" s="17">
        <f t="shared" si="12"/>
        <v>0</v>
      </c>
      <c r="F26" s="15">
        <f>'Edition de plannings'!I26</f>
        <v>0</v>
      </c>
      <c r="G26" s="16">
        <f>'Edition de plannings'!J26</f>
        <v>0</v>
      </c>
      <c r="H26" s="17">
        <f t="shared" si="5"/>
        <v>0</v>
      </c>
      <c r="I26" s="15">
        <f>'Edition de plannings'!O26</f>
        <v>0</v>
      </c>
      <c r="J26" s="16">
        <f>'Edition de plannings'!P26</f>
        <v>0</v>
      </c>
      <c r="K26" s="17">
        <f t="shared" si="6"/>
        <v>0</v>
      </c>
      <c r="L26" s="15">
        <f>'Edition de plannings'!U26</f>
        <v>0</v>
      </c>
      <c r="M26" s="16">
        <f>'Edition de plannings'!V26</f>
        <v>0</v>
      </c>
      <c r="N26" s="17">
        <f t="shared" si="7"/>
        <v>0</v>
      </c>
      <c r="O26" s="15">
        <f>'Edition de plannings'!AA26</f>
        <v>0</v>
      </c>
      <c r="P26" s="16">
        <f>'Edition de plannings'!AB26</f>
        <v>0</v>
      </c>
      <c r="Q26" s="17">
        <f t="shared" si="13"/>
        <v>0</v>
      </c>
      <c r="R26" s="15">
        <f>'Edition de plannings'!AG26</f>
        <v>0</v>
      </c>
      <c r="S26" s="16">
        <f>'Edition de plannings'!AH26</f>
        <v>0</v>
      </c>
      <c r="T26" s="17">
        <f t="shared" si="9"/>
        <v>0</v>
      </c>
      <c r="U26" s="15">
        <f>'Edition de plannings'!AM26</f>
        <v>0</v>
      </c>
      <c r="V26" s="16">
        <f>'Edition de plannings'!AN26</f>
        <v>0</v>
      </c>
      <c r="W26" s="17">
        <f t="shared" si="10"/>
        <v>0</v>
      </c>
      <c r="X26" s="96"/>
    </row>
    <row r="27" spans="1:24" ht="18.75" customHeight="1">
      <c r="A27" s="93">
        <f>Nom!B22</f>
        <v>0</v>
      </c>
      <c r="B27" s="93">
        <f>Nom!C22</f>
        <v>0</v>
      </c>
      <c r="C27" s="12">
        <f>'Edition de plannings'!C27</f>
        <v>0</v>
      </c>
      <c r="D27" s="13">
        <f>'Edition de plannings'!D27</f>
        <v>0</v>
      </c>
      <c r="E27" s="14">
        <f t="shared" si="12"/>
        <v>0</v>
      </c>
      <c r="F27" s="12">
        <f>'Edition de plannings'!I27</f>
        <v>0</v>
      </c>
      <c r="G27" s="13">
        <f>'Edition de plannings'!J27</f>
        <v>0</v>
      </c>
      <c r="H27" s="14">
        <f t="shared" si="5"/>
        <v>0</v>
      </c>
      <c r="I27" s="12">
        <f>'Edition de plannings'!O27</f>
        <v>0</v>
      </c>
      <c r="J27" s="13">
        <f>'Edition de plannings'!P27</f>
        <v>0</v>
      </c>
      <c r="K27" s="14">
        <f t="shared" si="6"/>
        <v>0</v>
      </c>
      <c r="L27" s="12">
        <f>'Edition de plannings'!U27</f>
        <v>0</v>
      </c>
      <c r="M27" s="13">
        <f>'Edition de plannings'!V27</f>
        <v>0</v>
      </c>
      <c r="N27" s="14">
        <f t="shared" si="7"/>
        <v>0</v>
      </c>
      <c r="O27" s="12">
        <f>'Edition de plannings'!AA27</f>
        <v>0</v>
      </c>
      <c r="P27" s="13">
        <f>'Edition de plannings'!AB27</f>
        <v>0</v>
      </c>
      <c r="Q27" s="14">
        <f t="shared" si="13"/>
        <v>0</v>
      </c>
      <c r="R27" s="12">
        <f>'Edition de plannings'!AG27</f>
        <v>0</v>
      </c>
      <c r="S27" s="13">
        <f>'Edition de plannings'!AH27</f>
        <v>0</v>
      </c>
      <c r="T27" s="14">
        <f t="shared" si="9"/>
        <v>0</v>
      </c>
      <c r="U27" s="12">
        <f>'Edition de plannings'!AM27</f>
        <v>0</v>
      </c>
      <c r="V27" s="13">
        <f>'Edition de plannings'!AN27</f>
        <v>0</v>
      </c>
      <c r="W27" s="14">
        <f t="shared" si="10"/>
        <v>0</v>
      </c>
      <c r="X27" s="95">
        <f t="shared" ref="X27" si="15">E27+E28+H27+H28+K27+K28+N27+N28+Q27+Q28+T27+T28+W27+W28</f>
        <v>0</v>
      </c>
    </row>
    <row r="28" spans="1:24" ht="18.75" customHeight="1" thickBot="1">
      <c r="A28" s="94"/>
      <c r="B28" s="94"/>
      <c r="C28" s="15">
        <f>'Edition de plannings'!C28</f>
        <v>0</v>
      </c>
      <c r="D28" s="16">
        <f>'Edition de plannings'!D28</f>
        <v>0</v>
      </c>
      <c r="E28" s="17">
        <f t="shared" si="12"/>
        <v>0</v>
      </c>
      <c r="F28" s="15">
        <f>'Edition de plannings'!I28</f>
        <v>0</v>
      </c>
      <c r="G28" s="16">
        <f>'Edition de plannings'!J28</f>
        <v>0</v>
      </c>
      <c r="H28" s="17">
        <f t="shared" si="5"/>
        <v>0</v>
      </c>
      <c r="I28" s="15">
        <f>'Edition de plannings'!O28</f>
        <v>0</v>
      </c>
      <c r="J28" s="16">
        <f>'Edition de plannings'!P28</f>
        <v>0</v>
      </c>
      <c r="K28" s="17">
        <f t="shared" si="6"/>
        <v>0</v>
      </c>
      <c r="L28" s="15">
        <f>'Edition de plannings'!U28</f>
        <v>0</v>
      </c>
      <c r="M28" s="16">
        <f>'Edition de plannings'!V28</f>
        <v>0</v>
      </c>
      <c r="N28" s="17">
        <f t="shared" si="7"/>
        <v>0</v>
      </c>
      <c r="O28" s="15">
        <f>'Edition de plannings'!AA28</f>
        <v>0</v>
      </c>
      <c r="P28" s="16">
        <f>'Edition de plannings'!AB28</f>
        <v>0</v>
      </c>
      <c r="Q28" s="17">
        <f t="shared" si="13"/>
        <v>0</v>
      </c>
      <c r="R28" s="15">
        <f>'Edition de plannings'!AG28</f>
        <v>0</v>
      </c>
      <c r="S28" s="16">
        <f>'Edition de plannings'!AH28</f>
        <v>0</v>
      </c>
      <c r="T28" s="17">
        <f t="shared" si="9"/>
        <v>0</v>
      </c>
      <c r="U28" s="15">
        <f>'Edition de plannings'!AM28</f>
        <v>0</v>
      </c>
      <c r="V28" s="16">
        <f>'Edition de plannings'!AN28</f>
        <v>0</v>
      </c>
      <c r="W28" s="17">
        <f t="shared" si="10"/>
        <v>0</v>
      </c>
      <c r="X28" s="96"/>
    </row>
    <row r="29" spans="1:24" ht="18.75" customHeight="1">
      <c r="A29" s="93">
        <f>Nom!B24</f>
        <v>0</v>
      </c>
      <c r="B29" s="93">
        <f>Nom!C24</f>
        <v>0</v>
      </c>
      <c r="C29" s="12">
        <f>'Edition de plannings'!C29</f>
        <v>0</v>
      </c>
      <c r="D29" s="13">
        <f>'Edition de plannings'!D29</f>
        <v>0</v>
      </c>
      <c r="E29" s="14">
        <f t="shared" si="12"/>
        <v>0</v>
      </c>
      <c r="F29" s="12">
        <f>'Edition de plannings'!I29</f>
        <v>0</v>
      </c>
      <c r="G29" s="13">
        <f>'Edition de plannings'!J29</f>
        <v>0</v>
      </c>
      <c r="H29" s="14">
        <f t="shared" si="5"/>
        <v>0</v>
      </c>
      <c r="I29" s="12">
        <f>'Edition de plannings'!O29</f>
        <v>0</v>
      </c>
      <c r="J29" s="13">
        <f>'Edition de plannings'!P29</f>
        <v>0</v>
      </c>
      <c r="K29" s="14">
        <f t="shared" si="6"/>
        <v>0</v>
      </c>
      <c r="L29" s="12">
        <f>'Edition de plannings'!U29</f>
        <v>0</v>
      </c>
      <c r="M29" s="13">
        <f>'Edition de plannings'!V29</f>
        <v>0</v>
      </c>
      <c r="N29" s="14">
        <f t="shared" si="7"/>
        <v>0</v>
      </c>
      <c r="O29" s="12">
        <f>'Edition de plannings'!AA29</f>
        <v>0</v>
      </c>
      <c r="P29" s="13">
        <f>'Edition de plannings'!AB29</f>
        <v>0</v>
      </c>
      <c r="Q29" s="14">
        <f t="shared" si="13"/>
        <v>0</v>
      </c>
      <c r="R29" s="12">
        <f>'Edition de plannings'!AG29</f>
        <v>0</v>
      </c>
      <c r="S29" s="13">
        <f>'Edition de plannings'!AH29</f>
        <v>0</v>
      </c>
      <c r="T29" s="14">
        <f t="shared" si="9"/>
        <v>0</v>
      </c>
      <c r="U29" s="12">
        <f>'Edition de plannings'!AM29</f>
        <v>0</v>
      </c>
      <c r="V29" s="13">
        <f>'Edition de plannings'!AN29</f>
        <v>0</v>
      </c>
      <c r="W29" s="14">
        <f t="shared" si="10"/>
        <v>0</v>
      </c>
      <c r="X29" s="95">
        <f t="shared" ref="X29" si="16">E29+E30+H29+H30+K29+K30+N29+N30+Q29+Q30+T29+T30+W29+W30</f>
        <v>0</v>
      </c>
    </row>
    <row r="30" spans="1:24" ht="18.75" customHeight="1" thickBot="1">
      <c r="A30" s="94"/>
      <c r="B30" s="94"/>
      <c r="C30" s="15">
        <f>'Edition de plannings'!C30</f>
        <v>0</v>
      </c>
      <c r="D30" s="16">
        <f>'Edition de plannings'!D30</f>
        <v>0</v>
      </c>
      <c r="E30" s="17">
        <f t="shared" si="12"/>
        <v>0</v>
      </c>
      <c r="F30" s="15">
        <f>'Edition de plannings'!I30</f>
        <v>0</v>
      </c>
      <c r="G30" s="16">
        <f>'Edition de plannings'!J30</f>
        <v>0</v>
      </c>
      <c r="H30" s="17">
        <f t="shared" si="5"/>
        <v>0</v>
      </c>
      <c r="I30" s="15">
        <f>'Edition de plannings'!O30</f>
        <v>0</v>
      </c>
      <c r="J30" s="16">
        <f>'Edition de plannings'!P30</f>
        <v>0</v>
      </c>
      <c r="K30" s="17">
        <f t="shared" si="6"/>
        <v>0</v>
      </c>
      <c r="L30" s="15">
        <f>'Edition de plannings'!U30</f>
        <v>0</v>
      </c>
      <c r="M30" s="16">
        <f>'Edition de plannings'!V30</f>
        <v>0</v>
      </c>
      <c r="N30" s="17">
        <f t="shared" si="7"/>
        <v>0</v>
      </c>
      <c r="O30" s="15">
        <f>'Edition de plannings'!AA30</f>
        <v>0</v>
      </c>
      <c r="P30" s="16">
        <f>'Edition de plannings'!AB30</f>
        <v>0</v>
      </c>
      <c r="Q30" s="17">
        <f t="shared" si="13"/>
        <v>0</v>
      </c>
      <c r="R30" s="15">
        <f>'Edition de plannings'!AG30</f>
        <v>0</v>
      </c>
      <c r="S30" s="16">
        <f>'Edition de plannings'!AH30</f>
        <v>0</v>
      </c>
      <c r="T30" s="17">
        <f t="shared" si="9"/>
        <v>0</v>
      </c>
      <c r="U30" s="15">
        <f>'Edition de plannings'!AM30</f>
        <v>0</v>
      </c>
      <c r="V30" s="16">
        <f>'Edition de plannings'!AN30</f>
        <v>0</v>
      </c>
      <c r="W30" s="17">
        <f t="shared" si="10"/>
        <v>0</v>
      </c>
      <c r="X30" s="96"/>
    </row>
    <row r="31" spans="1:24" ht="18.75" customHeight="1">
      <c r="A31" s="93">
        <f>Nom!B26</f>
        <v>0</v>
      </c>
      <c r="B31" s="93">
        <f>Nom!C26</f>
        <v>0</v>
      </c>
      <c r="C31" s="12">
        <f>'Edition de plannings'!C31</f>
        <v>0</v>
      </c>
      <c r="D31" s="13">
        <f>'Edition de plannings'!D31</f>
        <v>0</v>
      </c>
      <c r="E31" s="14">
        <f t="shared" si="12"/>
        <v>0</v>
      </c>
      <c r="F31" s="12">
        <f>'Edition de plannings'!I31</f>
        <v>0</v>
      </c>
      <c r="G31" s="13">
        <f>'Edition de plannings'!J31</f>
        <v>0</v>
      </c>
      <c r="H31" s="14">
        <f t="shared" si="5"/>
        <v>0</v>
      </c>
      <c r="I31" s="12">
        <f>'Edition de plannings'!O31</f>
        <v>0</v>
      </c>
      <c r="J31" s="13">
        <f>'Edition de plannings'!P31</f>
        <v>0</v>
      </c>
      <c r="K31" s="14">
        <f t="shared" si="6"/>
        <v>0</v>
      </c>
      <c r="L31" s="12">
        <f>'Edition de plannings'!U31</f>
        <v>0</v>
      </c>
      <c r="M31" s="13">
        <f>'Edition de plannings'!V31</f>
        <v>0</v>
      </c>
      <c r="N31" s="14">
        <f t="shared" si="7"/>
        <v>0</v>
      </c>
      <c r="O31" s="12">
        <f>'Edition de plannings'!AA31</f>
        <v>0</v>
      </c>
      <c r="P31" s="13">
        <f>'Edition de plannings'!AB31</f>
        <v>0</v>
      </c>
      <c r="Q31" s="14">
        <f t="shared" si="13"/>
        <v>0</v>
      </c>
      <c r="R31" s="12">
        <f>'Edition de plannings'!AG31</f>
        <v>0</v>
      </c>
      <c r="S31" s="13">
        <f>'Edition de plannings'!AH31</f>
        <v>0</v>
      </c>
      <c r="T31" s="14">
        <f t="shared" si="9"/>
        <v>0</v>
      </c>
      <c r="U31" s="12">
        <f>'Edition de plannings'!AM31</f>
        <v>0</v>
      </c>
      <c r="V31" s="13">
        <f>'Edition de plannings'!AN31</f>
        <v>0</v>
      </c>
      <c r="W31" s="14">
        <f t="shared" si="10"/>
        <v>0</v>
      </c>
      <c r="X31" s="95">
        <f t="shared" ref="X31" si="17">E31+E32+H31+H32+K31+K32+N31+N32+Q31+Q32+T31+T32+W31+W32</f>
        <v>0</v>
      </c>
    </row>
    <row r="32" spans="1:24" ht="18.75" customHeight="1" thickBot="1">
      <c r="A32" s="94"/>
      <c r="B32" s="94"/>
      <c r="C32" s="15">
        <f>'Edition de plannings'!C32</f>
        <v>0</v>
      </c>
      <c r="D32" s="16">
        <f>'Edition de plannings'!D32</f>
        <v>0</v>
      </c>
      <c r="E32" s="17">
        <f t="shared" si="12"/>
        <v>0</v>
      </c>
      <c r="F32" s="15">
        <f>'Edition de plannings'!I32</f>
        <v>0</v>
      </c>
      <c r="G32" s="16">
        <f>'Edition de plannings'!J32</f>
        <v>0</v>
      </c>
      <c r="H32" s="17">
        <f t="shared" si="5"/>
        <v>0</v>
      </c>
      <c r="I32" s="15">
        <f>'Edition de plannings'!O32</f>
        <v>0</v>
      </c>
      <c r="J32" s="16">
        <f>'Edition de plannings'!P32</f>
        <v>0</v>
      </c>
      <c r="K32" s="17">
        <f t="shared" si="6"/>
        <v>0</v>
      </c>
      <c r="L32" s="15">
        <f>'Edition de plannings'!U32</f>
        <v>0</v>
      </c>
      <c r="M32" s="16">
        <f>'Edition de plannings'!V32</f>
        <v>0</v>
      </c>
      <c r="N32" s="17">
        <f t="shared" si="7"/>
        <v>0</v>
      </c>
      <c r="O32" s="15">
        <f>'Edition de plannings'!AA32</f>
        <v>0</v>
      </c>
      <c r="P32" s="16">
        <f>'Edition de plannings'!AB32</f>
        <v>0</v>
      </c>
      <c r="Q32" s="17">
        <f t="shared" si="13"/>
        <v>0</v>
      </c>
      <c r="R32" s="15">
        <f>'Edition de plannings'!AG32</f>
        <v>0</v>
      </c>
      <c r="S32" s="16">
        <f>'Edition de plannings'!AH32</f>
        <v>0</v>
      </c>
      <c r="T32" s="17">
        <f t="shared" si="9"/>
        <v>0</v>
      </c>
      <c r="U32" s="15">
        <f>'Edition de plannings'!AM32</f>
        <v>0</v>
      </c>
      <c r="V32" s="16">
        <f>'Edition de plannings'!AN32</f>
        <v>0</v>
      </c>
      <c r="W32" s="17">
        <f t="shared" si="10"/>
        <v>0</v>
      </c>
      <c r="X32" s="96"/>
    </row>
    <row r="33" spans="1:24" ht="18.75" customHeight="1">
      <c r="A33" s="93">
        <f>Nom!B28</f>
        <v>0</v>
      </c>
      <c r="B33" s="93">
        <f>Nom!C28</f>
        <v>0</v>
      </c>
      <c r="C33" s="12">
        <f>'Edition de plannings'!C33</f>
        <v>0</v>
      </c>
      <c r="D33" s="13">
        <f>'Edition de plannings'!D33</f>
        <v>0</v>
      </c>
      <c r="E33" s="14">
        <f t="shared" si="12"/>
        <v>0</v>
      </c>
      <c r="F33" s="12">
        <f>'Edition de plannings'!I33</f>
        <v>0</v>
      </c>
      <c r="G33" s="13">
        <f>'Edition de plannings'!J33</f>
        <v>0</v>
      </c>
      <c r="H33" s="14">
        <f t="shared" si="5"/>
        <v>0</v>
      </c>
      <c r="I33" s="12">
        <f>'Edition de plannings'!O33</f>
        <v>0</v>
      </c>
      <c r="J33" s="13">
        <f>'Edition de plannings'!P33</f>
        <v>0</v>
      </c>
      <c r="K33" s="14">
        <f t="shared" si="6"/>
        <v>0</v>
      </c>
      <c r="L33" s="12">
        <f>'Edition de plannings'!U33</f>
        <v>0</v>
      </c>
      <c r="M33" s="13">
        <f>'Edition de plannings'!V33</f>
        <v>0</v>
      </c>
      <c r="N33" s="14">
        <f t="shared" si="7"/>
        <v>0</v>
      </c>
      <c r="O33" s="12">
        <f>'Edition de plannings'!AA33</f>
        <v>0</v>
      </c>
      <c r="P33" s="13">
        <f>'Edition de plannings'!AB33</f>
        <v>0</v>
      </c>
      <c r="Q33" s="14">
        <f t="shared" si="13"/>
        <v>0</v>
      </c>
      <c r="R33" s="12">
        <f>'Edition de plannings'!AG33</f>
        <v>0</v>
      </c>
      <c r="S33" s="13">
        <f>'Edition de plannings'!AH33</f>
        <v>0</v>
      </c>
      <c r="T33" s="14">
        <f t="shared" si="9"/>
        <v>0</v>
      </c>
      <c r="U33" s="12">
        <f>'Edition de plannings'!AM33</f>
        <v>0</v>
      </c>
      <c r="V33" s="13">
        <f>'Edition de plannings'!AN33</f>
        <v>0</v>
      </c>
      <c r="W33" s="14">
        <f t="shared" si="10"/>
        <v>0</v>
      </c>
      <c r="X33" s="95">
        <f>E33+E34+H33+H34+K33+K34+N33+N34+Q33+Q34+T33+T34+W33+W34</f>
        <v>0</v>
      </c>
    </row>
    <row r="34" spans="1:24" ht="18.75" customHeight="1" thickBot="1">
      <c r="A34" s="94"/>
      <c r="B34" s="94"/>
      <c r="C34" s="15">
        <f>'Edition de plannings'!C34</f>
        <v>0</v>
      </c>
      <c r="D34" s="16">
        <f>'Edition de plannings'!D34</f>
        <v>0</v>
      </c>
      <c r="E34" s="17">
        <f t="shared" si="12"/>
        <v>0</v>
      </c>
      <c r="F34" s="15">
        <f>'Edition de plannings'!I34</f>
        <v>0</v>
      </c>
      <c r="G34" s="16">
        <f>'Edition de plannings'!J34</f>
        <v>0</v>
      </c>
      <c r="H34" s="17">
        <f t="shared" si="5"/>
        <v>0</v>
      </c>
      <c r="I34" s="15">
        <f>'Edition de plannings'!O34</f>
        <v>0</v>
      </c>
      <c r="J34" s="16">
        <f>'Edition de plannings'!P34</f>
        <v>0</v>
      </c>
      <c r="K34" s="17">
        <f t="shared" si="6"/>
        <v>0</v>
      </c>
      <c r="L34" s="15">
        <f>'Edition de plannings'!U34</f>
        <v>0</v>
      </c>
      <c r="M34" s="16">
        <f>'Edition de plannings'!V34</f>
        <v>0</v>
      </c>
      <c r="N34" s="17">
        <f t="shared" si="7"/>
        <v>0</v>
      </c>
      <c r="O34" s="15">
        <f>'Edition de plannings'!AA34</f>
        <v>0</v>
      </c>
      <c r="P34" s="16">
        <f>'Edition de plannings'!AB34</f>
        <v>0</v>
      </c>
      <c r="Q34" s="17">
        <f t="shared" si="13"/>
        <v>0</v>
      </c>
      <c r="R34" s="15">
        <f>'Edition de plannings'!AG34</f>
        <v>0</v>
      </c>
      <c r="S34" s="16">
        <f>'Edition de plannings'!AH34</f>
        <v>0</v>
      </c>
      <c r="T34" s="17">
        <f t="shared" si="9"/>
        <v>0</v>
      </c>
      <c r="U34" s="15">
        <f>'Edition de plannings'!AM34</f>
        <v>0</v>
      </c>
      <c r="V34" s="16">
        <f>'Edition de plannings'!AN34</f>
        <v>0</v>
      </c>
      <c r="W34" s="17">
        <f t="shared" si="10"/>
        <v>0</v>
      </c>
      <c r="X34" s="96"/>
    </row>
    <row r="35" spans="1:24" ht="18.75" customHeight="1">
      <c r="A35" s="93">
        <f>Nom!B30</f>
        <v>0</v>
      </c>
      <c r="B35" s="93">
        <f>Nom!C30</f>
        <v>0</v>
      </c>
      <c r="C35" s="12">
        <f>'Edition de plannings'!C35</f>
        <v>0</v>
      </c>
      <c r="D35" s="13">
        <f>'Edition de plannings'!D35</f>
        <v>0</v>
      </c>
      <c r="E35" s="14">
        <f t="shared" si="12"/>
        <v>0</v>
      </c>
      <c r="F35" s="12">
        <f>'Edition de plannings'!I35</f>
        <v>0</v>
      </c>
      <c r="G35" s="13">
        <f>'Edition de plannings'!J35</f>
        <v>0</v>
      </c>
      <c r="H35" s="14">
        <f t="shared" si="5"/>
        <v>0</v>
      </c>
      <c r="I35" s="12">
        <f>'Edition de plannings'!O35</f>
        <v>0</v>
      </c>
      <c r="J35" s="13">
        <f>'Edition de plannings'!P35</f>
        <v>0</v>
      </c>
      <c r="K35" s="14">
        <f t="shared" si="6"/>
        <v>0</v>
      </c>
      <c r="L35" s="12">
        <f>'Edition de plannings'!U35</f>
        <v>0</v>
      </c>
      <c r="M35" s="13">
        <f>'Edition de plannings'!V35</f>
        <v>0</v>
      </c>
      <c r="N35" s="14">
        <f t="shared" si="7"/>
        <v>0</v>
      </c>
      <c r="O35" s="12">
        <f>'Edition de plannings'!AA35</f>
        <v>0</v>
      </c>
      <c r="P35" s="13">
        <f>'Edition de plannings'!AB35</f>
        <v>0</v>
      </c>
      <c r="Q35" s="14">
        <f t="shared" si="13"/>
        <v>0</v>
      </c>
      <c r="R35" s="12">
        <f>'Edition de plannings'!AG35</f>
        <v>0</v>
      </c>
      <c r="S35" s="13">
        <f>'Edition de plannings'!AH35</f>
        <v>0</v>
      </c>
      <c r="T35" s="14">
        <f t="shared" si="9"/>
        <v>0</v>
      </c>
      <c r="U35" s="12">
        <f>'Edition de plannings'!AM35</f>
        <v>0</v>
      </c>
      <c r="V35" s="13">
        <f>'Edition de plannings'!AN35</f>
        <v>0</v>
      </c>
      <c r="W35" s="14">
        <f t="shared" si="10"/>
        <v>0</v>
      </c>
      <c r="X35" s="95">
        <f>E35+E36+H35+H36+K35+K36+N35+N36+Q35+Q36+T35+T36+W35+W36</f>
        <v>0</v>
      </c>
    </row>
    <row r="36" spans="1:24" ht="18.75" customHeight="1" thickBot="1">
      <c r="A36" s="94"/>
      <c r="B36" s="94"/>
      <c r="C36" s="15">
        <f>'Edition de plannings'!C36</f>
        <v>0</v>
      </c>
      <c r="D36" s="16">
        <f>'Edition de plannings'!D36</f>
        <v>0</v>
      </c>
      <c r="E36" s="17">
        <f t="shared" si="12"/>
        <v>0</v>
      </c>
      <c r="F36" s="15">
        <f>'Edition de plannings'!I36</f>
        <v>0</v>
      </c>
      <c r="G36" s="16">
        <f>'Edition de plannings'!J36</f>
        <v>0</v>
      </c>
      <c r="H36" s="17">
        <f t="shared" si="5"/>
        <v>0</v>
      </c>
      <c r="I36" s="15">
        <f>'Edition de plannings'!O36</f>
        <v>0</v>
      </c>
      <c r="J36" s="16">
        <f>'Edition de plannings'!P36</f>
        <v>0</v>
      </c>
      <c r="K36" s="17">
        <f t="shared" si="6"/>
        <v>0</v>
      </c>
      <c r="L36" s="15">
        <f>'Edition de plannings'!U36</f>
        <v>0</v>
      </c>
      <c r="M36" s="16">
        <f>'Edition de plannings'!V36</f>
        <v>0</v>
      </c>
      <c r="N36" s="17">
        <f t="shared" si="7"/>
        <v>0</v>
      </c>
      <c r="O36" s="15">
        <f>'Edition de plannings'!AA36</f>
        <v>0</v>
      </c>
      <c r="P36" s="16">
        <f>'Edition de plannings'!AB36</f>
        <v>0</v>
      </c>
      <c r="Q36" s="17">
        <f t="shared" si="13"/>
        <v>0</v>
      </c>
      <c r="R36" s="15">
        <f>'Edition de plannings'!AG36</f>
        <v>0</v>
      </c>
      <c r="S36" s="16">
        <f>'Edition de plannings'!AH36</f>
        <v>0</v>
      </c>
      <c r="T36" s="17">
        <f t="shared" si="9"/>
        <v>0</v>
      </c>
      <c r="U36" s="15">
        <f>'Edition de plannings'!AM36</f>
        <v>0</v>
      </c>
      <c r="V36" s="16">
        <f>'Edition de plannings'!AN36</f>
        <v>0</v>
      </c>
      <c r="W36" s="17">
        <f t="shared" si="10"/>
        <v>0</v>
      </c>
      <c r="X36" s="96"/>
    </row>
    <row r="37" spans="1:24" ht="30" customHeight="1" thickBot="1">
      <c r="A37" s="18"/>
      <c r="B37" s="18"/>
      <c r="C37" s="18"/>
      <c r="D37" s="18"/>
      <c r="E37" s="3"/>
      <c r="F37" s="18"/>
      <c r="G37" s="18"/>
      <c r="H37" s="18"/>
      <c r="I37" s="18"/>
      <c r="J37" s="18"/>
      <c r="K37" s="18"/>
      <c r="L37" s="18"/>
      <c r="M37" s="18"/>
      <c r="N37" s="18"/>
      <c r="O37" s="18"/>
      <c r="P37" s="18"/>
      <c r="Q37" s="18"/>
      <c r="R37" s="18"/>
      <c r="S37" s="18"/>
      <c r="T37" s="18"/>
      <c r="U37" s="97" t="s">
        <v>15</v>
      </c>
      <c r="V37" s="98"/>
      <c r="W37" s="99"/>
      <c r="X37" s="19">
        <f>SUM(X7:X36)</f>
        <v>7.8124999999999023</v>
      </c>
    </row>
  </sheetData>
  <sheetProtection selectLockedCells="1"/>
  <mergeCells count="80">
    <mergeCell ref="B1:X1"/>
    <mergeCell ref="C2:D2"/>
    <mergeCell ref="F2:G2"/>
    <mergeCell ref="H2:X2"/>
    <mergeCell ref="B3:X3"/>
    <mergeCell ref="R4:T4"/>
    <mergeCell ref="U4:W4"/>
    <mergeCell ref="X4:X6"/>
    <mergeCell ref="C5:D5"/>
    <mergeCell ref="E5:E6"/>
    <mergeCell ref="F5:G5"/>
    <mergeCell ref="H5:H6"/>
    <mergeCell ref="I5:J5"/>
    <mergeCell ref="K5:K6"/>
    <mergeCell ref="L5:M5"/>
    <mergeCell ref="C4:E4"/>
    <mergeCell ref="F4:H4"/>
    <mergeCell ref="I4:K4"/>
    <mergeCell ref="L4:N4"/>
    <mergeCell ref="O4:Q4"/>
    <mergeCell ref="W5:W6"/>
    <mergeCell ref="C6:D6"/>
    <mergeCell ref="F6:G6"/>
    <mergeCell ref="I6:J6"/>
    <mergeCell ref="L6:M6"/>
    <mergeCell ref="O6:P6"/>
    <mergeCell ref="R6:S6"/>
    <mergeCell ref="U6:V6"/>
    <mergeCell ref="N5:N6"/>
    <mergeCell ref="O5:P5"/>
    <mergeCell ref="Q5:Q6"/>
    <mergeCell ref="R5:S5"/>
    <mergeCell ref="T5:T6"/>
    <mergeCell ref="U5:V5"/>
    <mergeCell ref="A7:A8"/>
    <mergeCell ref="B7:B8"/>
    <mergeCell ref="X7:X8"/>
    <mergeCell ref="A9:A10"/>
    <mergeCell ref="B9:B10"/>
    <mergeCell ref="X9:X10"/>
    <mergeCell ref="A11:A12"/>
    <mergeCell ref="B11:B12"/>
    <mergeCell ref="X11:X12"/>
    <mergeCell ref="A13:A14"/>
    <mergeCell ref="B13:B14"/>
    <mergeCell ref="X13:X14"/>
    <mergeCell ref="A15:A16"/>
    <mergeCell ref="B15:B16"/>
    <mergeCell ref="X15:X16"/>
    <mergeCell ref="A17:A18"/>
    <mergeCell ref="B17:B18"/>
    <mergeCell ref="X17:X18"/>
    <mergeCell ref="A19:A20"/>
    <mergeCell ref="B19:B20"/>
    <mergeCell ref="X19:X20"/>
    <mergeCell ref="A21:A22"/>
    <mergeCell ref="B21:B22"/>
    <mergeCell ref="X21:X22"/>
    <mergeCell ref="A23:A24"/>
    <mergeCell ref="B23:B24"/>
    <mergeCell ref="X23:X24"/>
    <mergeCell ref="A25:A26"/>
    <mergeCell ref="B25:B26"/>
    <mergeCell ref="X25:X26"/>
    <mergeCell ref="A27:A28"/>
    <mergeCell ref="B27:B28"/>
    <mergeCell ref="X27:X28"/>
    <mergeCell ref="A29:A30"/>
    <mergeCell ref="B29:B30"/>
    <mergeCell ref="X29:X30"/>
    <mergeCell ref="A35:A36"/>
    <mergeCell ref="B35:B36"/>
    <mergeCell ref="X35:X36"/>
    <mergeCell ref="U37:W37"/>
    <mergeCell ref="A31:A32"/>
    <mergeCell ref="B31:B32"/>
    <mergeCell ref="X31:X32"/>
    <mergeCell ref="A33:A34"/>
    <mergeCell ref="B33:B34"/>
    <mergeCell ref="X33:X34"/>
  </mergeCells>
  <conditionalFormatting sqref="Q7:Q36 W7:W36 T7:T36 N7:N36 K7:K36 E7:E36 H7:H36">
    <cfRule type="cellIs" dxfId="24" priority="1" operator="equal">
      <formula>0</formula>
    </cfRule>
  </conditionalFormatting>
  <conditionalFormatting sqref="C7:W36">
    <cfRule type="cellIs" dxfId="23" priority="2" operator="equal">
      <formula>0</formula>
    </cfRule>
  </conditionalFormatting>
  <printOptions horizontalCentered="1" verticalCentered="1"/>
  <pageMargins left="0.23622047244094491" right="0.23622047244094491" top="0.74803149606299213" bottom="0.74803149606299213" header="0.31496062992125984" footer="0.31496062992125984"/>
  <pageSetup paperSize="9" scale="61" orientation="landscape" horizontalDpi="0" verticalDpi="0"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'Liste déroulante'!$C$2:$C$13</xm:f>
          </x14:formula1>
          <xm:sqref>F10 L10 I10 I12 I14 I16 F12 R36 C10 C12 C14 C16 C18 F14 F16 F18 F20 F22 F24 F8 I18 C20 I20 I22 I24 I8 I26 L12 L14 L16 L18 L20 L22 L24 O10 I28 O12 O14 O16 O18 O20 I30 F26 I32 L8 O22 I34 C22 O24 L26 C24 F28 I36 L28 O8 O26 O28 O30 O32 O34 L30 L32 L34 L36 O36 C8 C26 C28 C30 C32 C34 C36 F30 F32 F34 F36 R10 R12 R14 R16 R18 R20 R22 R24 R8 R26 R28 R30 R32 R34 U10 U12 U14 U16 U18 U20 U22 U24 U8 U26 U28 U30 U32 U34 U36</xm:sqref>
        </x14:dataValidation>
        <x14:dataValidation type="list" allowBlank="1" showInputMessage="1" showErrorMessage="1">
          <x14:formula1>
            <xm:f>'Liste déroulante'!$A$2:$A$22</xm:f>
          </x14:formula1>
          <xm:sqref>I9 L9 L11 L13 L15 L17 L19 R35 I11 C9 C11 C13 C15 C17 F9 F11 F13 F15 F17 F19 F21 C19 I13 I15 I17 I19 I21 I23 L21 O9 L23 L7 L25 L27 L29 I7 O11 O13 O15 O17 O19 O21 L31 C21 F23 I25 L33 O23 O7 C23 F7 I27 L35 O25 O27 O29 O31 O33 O35 C7 C25 C27 C29 C31 C33 C35 F25 F27 F29 F31 F33 F35 I29 I31 I33 I35 R9 R11 R13 R15 R17 R19 R21 R23 R7 R25 R27 R29 R31 R33 U9 U11 U13 U15 U17 U19 U21 U23 U7 U25 U27 U29 U31 U33 U35</xm:sqref>
        </x14:dataValidation>
        <x14:dataValidation type="list" allowBlank="1" showInputMessage="1" showErrorMessage="1">
          <x14:formula1>
            <xm:f>'Liste déroulante'!$B$2:$B$14</xm:f>
          </x14:formula1>
          <xm:sqref>S9 S11 S13 S15 S17 S19 S21 S23 P9 J9 M9 J11 M11 M13 M15 M17 S7 J13 D9 D11 D13 D15 D17 G9 G11 G13 G15 G17 G19 G21 D19 J15 J17 J19 J21 J23 J7 M19 P11 M21 M23 M7 M25 M27 J25 P13 P15 P17 P19 P21 P23 M29 D21 G23 J27 M31 P7 M33 D23 G7 J29 M35 P25 S25 S27 S29 S31 S33 S35 P27 P29 P31 P33 P35 D7 D25 D27 D29 D31 D33 D35 G25 G27 G29 G31 G33 G35 J31 J33 J35 V9 V11 V13 V15 V17 V19 V21 V23 V7 V25 V27 V29 V31 V33 V35</xm:sqref>
        </x14:dataValidation>
        <x14:dataValidation type="list" allowBlank="1" showInputMessage="1" showErrorMessage="1">
          <x14:formula1>
            <xm:f>'Liste déroulante'!$D$2:$D$27</xm:f>
          </x14:formula1>
          <xm:sqref>S10 M10 S12 J10 J12 J14 S14 S16 D10 D12 D14 D16 D18 G10 G12 G14 G16 G18 G20 G22 J16 D20 J18 J20 J22 J24 J8 M12 M14 M16 M18 M20 M22 M24 P10 J26 P12 P14 P16 P18 P20 J28 G24 J30 M8 P22 J32 D22 P24 J34 D24 G8 S18 J36 P8 S20 S22 S24 S8 S26 S28 S30 M26 P26 P28 P30 P32 P34 P36 M28 M30 M32 M34 M36 D8 D26 D28 D30 D32 D34 D36 G26 G28 G30 G32 G34 G36 S32 S34 S36 V10 V12 V14 V16 V18 V20 V22 V24 V8 V26 V28 V30 V32 V34 V36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pageSetUpPr fitToPage="1"/>
  </sheetPr>
  <dimension ref="A1:X37"/>
  <sheetViews>
    <sheetView zoomScale="60" zoomScaleNormal="60" zoomScaleSheetLayoutView="55" workbookViewId="0">
      <selection activeCell="O8" sqref="O8:P8"/>
    </sheetView>
  </sheetViews>
  <sheetFormatPr baseColWidth="10" defaultRowHeight="15"/>
  <cols>
    <col min="1" max="2" width="12.7109375" style="7" customWidth="1"/>
    <col min="3" max="22" width="9.140625" style="7" customWidth="1"/>
    <col min="23" max="23" width="10" style="7" customWidth="1"/>
    <col min="24" max="24" width="14.85546875" style="7" customWidth="1"/>
    <col min="25" max="25" width="11.42578125" style="7" customWidth="1"/>
    <col min="26" max="16384" width="11.42578125" style="7"/>
  </cols>
  <sheetData>
    <row r="1" spans="1:24" s="4" customFormat="1" ht="18.75" customHeight="1" thickBot="1">
      <c r="A1" s="3"/>
      <c r="B1" s="111"/>
      <c r="C1" s="112"/>
      <c r="D1" s="112"/>
      <c r="E1" s="112"/>
      <c r="F1" s="112"/>
      <c r="G1" s="112"/>
      <c r="H1" s="112"/>
      <c r="I1" s="112"/>
      <c r="J1" s="112"/>
      <c r="K1" s="112"/>
      <c r="L1" s="112"/>
      <c r="M1" s="112"/>
      <c r="N1" s="112"/>
      <c r="O1" s="112"/>
      <c r="P1" s="112"/>
      <c r="Q1" s="112"/>
      <c r="R1" s="112"/>
      <c r="S1" s="112"/>
      <c r="T1" s="112"/>
      <c r="U1" s="112"/>
      <c r="V1" s="112"/>
      <c r="W1" s="112"/>
      <c r="X1" s="113"/>
    </row>
    <row r="2" spans="1:24" ht="18.75" customHeight="1" thickBot="1">
      <c r="A2" s="3"/>
      <c r="B2" s="5" t="s">
        <v>0</v>
      </c>
      <c r="C2" s="114">
        <v>42912</v>
      </c>
      <c r="D2" s="113"/>
      <c r="E2" s="6" t="s">
        <v>1</v>
      </c>
      <c r="F2" s="115">
        <f>C2+6</f>
        <v>42918</v>
      </c>
      <c r="G2" s="116"/>
      <c r="H2" s="117" t="s">
        <v>21</v>
      </c>
      <c r="I2" s="117"/>
      <c r="J2" s="117"/>
      <c r="K2" s="117"/>
      <c r="L2" s="117"/>
      <c r="M2" s="117"/>
      <c r="N2" s="117"/>
      <c r="O2" s="117"/>
      <c r="P2" s="117"/>
      <c r="Q2" s="117"/>
      <c r="R2" s="117"/>
      <c r="S2" s="117"/>
      <c r="T2" s="117"/>
      <c r="U2" s="117"/>
      <c r="V2" s="117"/>
      <c r="W2" s="117"/>
      <c r="X2" s="116"/>
    </row>
    <row r="3" spans="1:24" s="4" customFormat="1" ht="18.75" customHeight="1" thickBot="1">
      <c r="A3" s="3"/>
      <c r="B3" s="118" t="s">
        <v>20</v>
      </c>
      <c r="C3" s="119"/>
      <c r="D3" s="119"/>
      <c r="E3" s="119"/>
      <c r="F3" s="119"/>
      <c r="G3" s="119"/>
      <c r="H3" s="119"/>
      <c r="I3" s="119"/>
      <c r="J3" s="119"/>
      <c r="K3" s="119"/>
      <c r="L3" s="119"/>
      <c r="M3" s="119"/>
      <c r="N3" s="119"/>
      <c r="O3" s="119"/>
      <c r="P3" s="119"/>
      <c r="Q3" s="119"/>
      <c r="R3" s="119"/>
      <c r="S3" s="119"/>
      <c r="T3" s="119"/>
      <c r="U3" s="119"/>
      <c r="V3" s="119"/>
      <c r="W3" s="119"/>
      <c r="X3" s="120"/>
    </row>
    <row r="4" spans="1:24" s="4" customFormat="1" ht="18.75" customHeight="1">
      <c r="A4" s="8"/>
      <c r="B4" s="9"/>
      <c r="C4" s="121">
        <f>C2</f>
        <v>42912</v>
      </c>
      <c r="D4" s="122"/>
      <c r="E4" s="123"/>
      <c r="F4" s="124">
        <f>C4+1</f>
        <v>42913</v>
      </c>
      <c r="G4" s="125"/>
      <c r="H4" s="126"/>
      <c r="I4" s="124">
        <f t="shared" ref="I4" si="0">F4+1</f>
        <v>42914</v>
      </c>
      <c r="J4" s="125"/>
      <c r="K4" s="126"/>
      <c r="L4" s="124">
        <f t="shared" ref="L4" si="1">I4+1</f>
        <v>42915</v>
      </c>
      <c r="M4" s="125"/>
      <c r="N4" s="126"/>
      <c r="O4" s="124">
        <f t="shared" ref="O4" si="2">L4+1</f>
        <v>42916</v>
      </c>
      <c r="P4" s="125"/>
      <c r="Q4" s="126"/>
      <c r="R4" s="124">
        <f t="shared" ref="R4" si="3">O4+1</f>
        <v>42917</v>
      </c>
      <c r="S4" s="125"/>
      <c r="T4" s="126"/>
      <c r="U4" s="124">
        <f t="shared" ref="U4" si="4">R4+1</f>
        <v>42918</v>
      </c>
      <c r="V4" s="125"/>
      <c r="W4" s="126"/>
      <c r="X4" s="127" t="s">
        <v>2</v>
      </c>
    </row>
    <row r="5" spans="1:24" s="4" customFormat="1" ht="18.75" customHeight="1">
      <c r="A5" s="10"/>
      <c r="B5" s="10"/>
      <c r="C5" s="107" t="s">
        <v>3</v>
      </c>
      <c r="D5" s="108"/>
      <c r="E5" s="102" t="s">
        <v>4</v>
      </c>
      <c r="F5" s="107" t="s">
        <v>3</v>
      </c>
      <c r="G5" s="108"/>
      <c r="H5" s="102" t="s">
        <v>5</v>
      </c>
      <c r="I5" s="107" t="s">
        <v>3</v>
      </c>
      <c r="J5" s="108"/>
      <c r="K5" s="102" t="s">
        <v>6</v>
      </c>
      <c r="L5" s="107" t="s">
        <v>3</v>
      </c>
      <c r="M5" s="108"/>
      <c r="N5" s="102" t="s">
        <v>4</v>
      </c>
      <c r="O5" s="107" t="s">
        <v>3</v>
      </c>
      <c r="P5" s="108"/>
      <c r="Q5" s="102" t="s">
        <v>4</v>
      </c>
      <c r="R5" s="107" t="s">
        <v>3</v>
      </c>
      <c r="S5" s="108"/>
      <c r="T5" s="102" t="s">
        <v>4</v>
      </c>
      <c r="U5" s="109" t="s">
        <v>3</v>
      </c>
      <c r="V5" s="110"/>
      <c r="W5" s="132" t="s">
        <v>4</v>
      </c>
      <c r="X5" s="128"/>
    </row>
    <row r="6" spans="1:24" s="4" customFormat="1" ht="18.75" customHeight="1" thickBot="1">
      <c r="A6" s="11"/>
      <c r="B6" s="11"/>
      <c r="C6" s="104" t="s">
        <v>7</v>
      </c>
      <c r="D6" s="105"/>
      <c r="E6" s="103"/>
      <c r="F6" s="104" t="s">
        <v>7</v>
      </c>
      <c r="G6" s="105"/>
      <c r="H6" s="103"/>
      <c r="I6" s="104" t="s">
        <v>7</v>
      </c>
      <c r="J6" s="105"/>
      <c r="K6" s="132"/>
      <c r="L6" s="104" t="s">
        <v>7</v>
      </c>
      <c r="M6" s="105"/>
      <c r="N6" s="103"/>
      <c r="O6" s="104" t="s">
        <v>7</v>
      </c>
      <c r="P6" s="105"/>
      <c r="Q6" s="103"/>
      <c r="R6" s="104" t="s">
        <v>7</v>
      </c>
      <c r="S6" s="105"/>
      <c r="T6" s="103"/>
      <c r="U6" s="106" t="s">
        <v>7</v>
      </c>
      <c r="V6" s="105"/>
      <c r="W6" s="103"/>
      <c r="X6" s="129"/>
    </row>
    <row r="7" spans="1:24" ht="18.75" customHeight="1">
      <c r="A7" s="93" t="str">
        <f>Nom!B2</f>
        <v>FLORIAN</v>
      </c>
      <c r="B7" s="93" t="str">
        <f>Nom!C2</f>
        <v>Nom_1</v>
      </c>
      <c r="C7" s="12">
        <f>'Edition de plannings'!C7</f>
        <v>0</v>
      </c>
      <c r="D7" s="13">
        <f>'Edition de plannings'!D7</f>
        <v>0</v>
      </c>
      <c r="E7" s="14">
        <f>D7-C7</f>
        <v>0</v>
      </c>
      <c r="F7" s="12">
        <f>'Edition de plannings'!I7</f>
        <v>0.39583333333333298</v>
      </c>
      <c r="G7" s="13">
        <f>'Edition de plannings'!J7</f>
        <v>0.66666666666666197</v>
      </c>
      <c r="H7" s="14">
        <f t="shared" ref="H7:H36" si="5">G7-F7</f>
        <v>0.27083333333332898</v>
      </c>
      <c r="I7" s="12">
        <f>'Edition de plannings'!O7</f>
        <v>0</v>
      </c>
      <c r="J7" s="13">
        <f>'Edition de plannings'!P7</f>
        <v>0</v>
      </c>
      <c r="K7" s="14">
        <f t="shared" ref="K7:K36" si="6">J7-I7</f>
        <v>0</v>
      </c>
      <c r="L7" s="12">
        <f>'Edition de plannings'!U7</f>
        <v>0</v>
      </c>
      <c r="M7" s="13">
        <f>'Edition de plannings'!V7</f>
        <v>0</v>
      </c>
      <c r="N7" s="14">
        <f t="shared" ref="N7:N36" si="7">M7-L7</f>
        <v>0</v>
      </c>
      <c r="O7" s="12">
        <f>'Edition de plannings'!AA7</f>
        <v>0</v>
      </c>
      <c r="P7" s="13">
        <f>'Edition de plannings'!AB7</f>
        <v>0</v>
      </c>
      <c r="Q7" s="14">
        <f t="shared" ref="Q7:Q10" si="8">P7-O7</f>
        <v>0</v>
      </c>
      <c r="R7" s="12">
        <f>'Edition de plannings'!AG7</f>
        <v>0.375</v>
      </c>
      <c r="S7" s="13">
        <f>'Edition de plannings'!AH7</f>
        <v>0.499999999999998</v>
      </c>
      <c r="T7" s="14">
        <f t="shared" ref="T7:T36" si="9">S7-R7</f>
        <v>0.124999999999998</v>
      </c>
      <c r="U7" s="12">
        <f>'Edition de plannings'!AM7</f>
        <v>0.45833333333333198</v>
      </c>
      <c r="V7" s="13">
        <f>'Edition de plannings'!AN7</f>
        <v>0.64583333333332904</v>
      </c>
      <c r="W7" s="14">
        <f t="shared" ref="W7:W36" si="10">V7-U7</f>
        <v>0.18749999999999706</v>
      </c>
      <c r="X7" s="100">
        <f>E7+E8+H7+H8+K7+K8+N7+N8+Q7+Q8+T7+T8+W7+W8</f>
        <v>1.24999999999998</v>
      </c>
    </row>
    <row r="8" spans="1:24" ht="18.75" customHeight="1" thickBot="1">
      <c r="A8" s="94"/>
      <c r="B8" s="94"/>
      <c r="C8" s="15">
        <f>'Edition de plannings'!C8</f>
        <v>0</v>
      </c>
      <c r="D8" s="16">
        <f>'Edition de plannings'!D8</f>
        <v>0</v>
      </c>
      <c r="E8" s="17">
        <f t="shared" ref="E8" si="11">D8-C8</f>
        <v>0</v>
      </c>
      <c r="F8" s="15">
        <f>'Edition de plannings'!I8</f>
        <v>0.687499999999996</v>
      </c>
      <c r="G8" s="16">
        <f>'Edition de plannings'!J8</f>
        <v>0.70833333333332904</v>
      </c>
      <c r="H8" s="17">
        <f t="shared" si="5"/>
        <v>2.0833333333333037E-2</v>
      </c>
      <c r="I8" s="15">
        <f>'Edition de plannings'!O8</f>
        <v>0.77083333333332804</v>
      </c>
      <c r="J8" s="16">
        <f>'Edition de plannings'!P8</f>
        <v>0.97916666666665797</v>
      </c>
      <c r="K8" s="17">
        <f t="shared" si="6"/>
        <v>0.20833333333332993</v>
      </c>
      <c r="L8" s="15">
        <f>'Edition de plannings'!U8</f>
        <v>0</v>
      </c>
      <c r="M8" s="16">
        <f>'Edition de plannings'!V8</f>
        <v>0</v>
      </c>
      <c r="N8" s="17">
        <f t="shared" si="7"/>
        <v>0</v>
      </c>
      <c r="O8" s="15">
        <f>'Edition de plannings'!AA8</f>
        <v>0.77083333333332804</v>
      </c>
      <c r="P8" s="16">
        <f>'Edition de plannings'!AB8</f>
        <v>0.97916666666665797</v>
      </c>
      <c r="Q8" s="17">
        <f t="shared" si="8"/>
        <v>0.20833333333332993</v>
      </c>
      <c r="R8" s="15">
        <f>'Edition de plannings'!AG8</f>
        <v>0</v>
      </c>
      <c r="S8" s="16">
        <f>'Edition de plannings'!AH8</f>
        <v>0</v>
      </c>
      <c r="T8" s="17">
        <f t="shared" si="9"/>
        <v>0</v>
      </c>
      <c r="U8" s="15">
        <f>'Edition de plannings'!AM8</f>
        <v>0.749999999999995</v>
      </c>
      <c r="V8" s="16">
        <f>'Edition de plannings'!AN8</f>
        <v>0.97916666666665797</v>
      </c>
      <c r="W8" s="17">
        <f t="shared" si="10"/>
        <v>0.22916666666666297</v>
      </c>
      <c r="X8" s="101"/>
    </row>
    <row r="9" spans="1:24" ht="18.75" customHeight="1">
      <c r="A9" s="93" t="str">
        <f>Nom!B4</f>
        <v>MATHIEU</v>
      </c>
      <c r="B9" s="93" t="str">
        <f>Nom!C4</f>
        <v>Nom_2</v>
      </c>
      <c r="C9" s="12">
        <f>'Edition de plannings'!C9</f>
        <v>0</v>
      </c>
      <c r="D9" s="13">
        <f>'Edition de plannings'!D9</f>
        <v>0</v>
      </c>
      <c r="E9" s="14">
        <f>D9-C9</f>
        <v>0</v>
      </c>
      <c r="F9" s="12">
        <f>'Edition de plannings'!I9</f>
        <v>0</v>
      </c>
      <c r="G9" s="13">
        <f>'Edition de plannings'!J9</f>
        <v>0</v>
      </c>
      <c r="H9" s="14">
        <f t="shared" si="5"/>
        <v>0</v>
      </c>
      <c r="I9" s="12">
        <f>'Edition de plannings'!O9</f>
        <v>0.33333333333333298</v>
      </c>
      <c r="J9" s="13">
        <f>'Edition de plannings'!P9</f>
        <v>0.64583333333332904</v>
      </c>
      <c r="K9" s="14">
        <f t="shared" si="6"/>
        <v>0.31249999999999606</v>
      </c>
      <c r="L9" s="12">
        <f>'Edition de plannings'!U9</f>
        <v>0.47916666666666502</v>
      </c>
      <c r="M9" s="13">
        <f>'Edition de plannings'!V9</f>
        <v>0.64583333333332904</v>
      </c>
      <c r="N9" s="14">
        <f t="shared" si="7"/>
        <v>0.16666666666666402</v>
      </c>
      <c r="O9" s="12">
        <f>'Edition de plannings'!AA9</f>
        <v>0.45833333333333198</v>
      </c>
      <c r="P9" s="13">
        <f>'Edition de plannings'!AB9</f>
        <v>0.64583333333332904</v>
      </c>
      <c r="Q9" s="14">
        <f t="shared" si="8"/>
        <v>0.18749999999999706</v>
      </c>
      <c r="R9" s="12">
        <f>'Edition de plannings'!AG9</f>
        <v>0.47916666666666502</v>
      </c>
      <c r="S9" s="13">
        <f>'Edition de plannings'!AH9</f>
        <v>0.64583333333332904</v>
      </c>
      <c r="T9" s="14">
        <f t="shared" si="9"/>
        <v>0.16666666666666402</v>
      </c>
      <c r="U9" s="12">
        <f>'Edition de plannings'!AM9</f>
        <v>0</v>
      </c>
      <c r="V9" s="13">
        <f>'Edition de plannings'!AN9</f>
        <v>0</v>
      </c>
      <c r="W9" s="14">
        <f t="shared" si="10"/>
        <v>0</v>
      </c>
      <c r="X9" s="100">
        <f>E9+E10+H9+H10+K9+K10+N9+N10+Q9+Q10+T9+T10+W9+W10</f>
        <v>1.4583333333333111</v>
      </c>
    </row>
    <row r="10" spans="1:24" ht="18.75" customHeight="1" thickBot="1">
      <c r="A10" s="94"/>
      <c r="B10" s="94"/>
      <c r="C10" s="15">
        <f>'Edition de plannings'!C10</f>
        <v>0</v>
      </c>
      <c r="D10" s="16">
        <f>'Edition de plannings'!D10</f>
        <v>0</v>
      </c>
      <c r="E10" s="17">
        <f t="shared" ref="E10:E36" si="12">D10-C10</f>
        <v>0</v>
      </c>
      <c r="F10" s="15">
        <f>'Edition de plannings'!I10</f>
        <v>0</v>
      </c>
      <c r="G10" s="16">
        <f>'Edition de plannings'!J10</f>
        <v>0</v>
      </c>
      <c r="H10" s="17">
        <f t="shared" si="5"/>
        <v>0</v>
      </c>
      <c r="I10" s="15">
        <f>'Edition de plannings'!O10</f>
        <v>0</v>
      </c>
      <c r="J10" s="16">
        <f>'Edition de plannings'!P10</f>
        <v>0</v>
      </c>
      <c r="K10" s="17">
        <f t="shared" si="6"/>
        <v>0</v>
      </c>
      <c r="L10" s="15">
        <f>'Edition de plannings'!U10</f>
        <v>0.77083333333332804</v>
      </c>
      <c r="M10" s="16">
        <f>'Edition de plannings'!V10</f>
        <v>0.97916666666665797</v>
      </c>
      <c r="N10" s="17">
        <f t="shared" si="7"/>
        <v>0.20833333333332993</v>
      </c>
      <c r="O10" s="15">
        <f>'Edition de plannings'!AA10</f>
        <v>0.79166666666666097</v>
      </c>
      <c r="P10" s="16">
        <f>'Edition de plannings'!AB10</f>
        <v>0.97916666666665797</v>
      </c>
      <c r="Q10" s="17">
        <f t="shared" si="8"/>
        <v>0.187499999999997</v>
      </c>
      <c r="R10" s="15">
        <f>'Edition de plannings'!AG10</f>
        <v>0.749999999999995</v>
      </c>
      <c r="S10" s="16">
        <f>'Edition de plannings'!AH10</f>
        <v>0.97916666666665797</v>
      </c>
      <c r="T10" s="17">
        <f t="shared" si="9"/>
        <v>0.22916666666666297</v>
      </c>
      <c r="U10" s="15">
        <f>'Edition de plannings'!AM10</f>
        <v>0</v>
      </c>
      <c r="V10" s="16">
        <f>'Edition de plannings'!AN10</f>
        <v>0</v>
      </c>
      <c r="W10" s="17">
        <f t="shared" si="10"/>
        <v>0</v>
      </c>
      <c r="X10" s="101"/>
    </row>
    <row r="11" spans="1:24" ht="18.75" customHeight="1">
      <c r="A11" s="93" t="str">
        <f>Nom!B6</f>
        <v>JUNIOR</v>
      </c>
      <c r="B11" s="93" t="str">
        <f>Nom!C6</f>
        <v>Nom_3</v>
      </c>
      <c r="C11" s="12">
        <f>'Edition de plannings'!C11</f>
        <v>0</v>
      </c>
      <c r="D11" s="13">
        <f>'Edition de plannings'!D11</f>
        <v>0</v>
      </c>
      <c r="E11" s="14">
        <f t="shared" si="12"/>
        <v>0</v>
      </c>
      <c r="F11" s="12">
        <f>'Edition de plannings'!I11</f>
        <v>0</v>
      </c>
      <c r="G11" s="13">
        <f>'Edition de plannings'!J11</f>
        <v>0</v>
      </c>
      <c r="H11" s="14">
        <f t="shared" si="5"/>
        <v>0</v>
      </c>
      <c r="I11" s="12">
        <f>'Edition de plannings'!O11</f>
        <v>0</v>
      </c>
      <c r="J11" s="13">
        <f>'Edition de plannings'!P11</f>
        <v>0</v>
      </c>
      <c r="K11" s="14">
        <f t="shared" si="6"/>
        <v>0</v>
      </c>
      <c r="L11" s="12">
        <f>'Edition de plannings'!U11</f>
        <v>0</v>
      </c>
      <c r="M11" s="13">
        <f>'Edition de plannings'!V11</f>
        <v>0</v>
      </c>
      <c r="N11" s="14">
        <f t="shared" si="7"/>
        <v>0</v>
      </c>
      <c r="O11" s="12">
        <f>'Edition de plannings'!AA11</f>
        <v>0</v>
      </c>
      <c r="P11" s="13">
        <f>'Edition de plannings'!AB11</f>
        <v>0</v>
      </c>
      <c r="Q11" s="14">
        <f>P11-O11</f>
        <v>0</v>
      </c>
      <c r="R11" s="12">
        <f>'Edition de plannings'!AG11</f>
        <v>0</v>
      </c>
      <c r="S11" s="13">
        <f>'Edition de plannings'!AH11</f>
        <v>0</v>
      </c>
      <c r="T11" s="14">
        <f t="shared" si="9"/>
        <v>0</v>
      </c>
      <c r="U11" s="12">
        <f>'Edition de plannings'!AM11</f>
        <v>0.499999999999998</v>
      </c>
      <c r="V11" s="13">
        <f>'Edition de plannings'!AN11</f>
        <v>0.64583333333332904</v>
      </c>
      <c r="W11" s="14">
        <f t="shared" si="10"/>
        <v>0.14583333333333104</v>
      </c>
      <c r="X11" s="100">
        <f>E11+E12+H11+H12+K11+K12+N11+N12+Q11+Q12+T11+T12+W11+W12</f>
        <v>1.24999999999998</v>
      </c>
    </row>
    <row r="12" spans="1:24" ht="18.75" customHeight="1" thickBot="1">
      <c r="A12" s="94"/>
      <c r="B12" s="94"/>
      <c r="C12" s="15">
        <f>'Edition de plannings'!C12</f>
        <v>0</v>
      </c>
      <c r="D12" s="16">
        <f>'Edition de plannings'!D12</f>
        <v>0</v>
      </c>
      <c r="E12" s="17">
        <f t="shared" si="12"/>
        <v>0</v>
      </c>
      <c r="F12" s="15">
        <f>'Edition de plannings'!I12</f>
        <v>0</v>
      </c>
      <c r="G12" s="16">
        <f>'Edition de plannings'!J12</f>
        <v>0</v>
      </c>
      <c r="H12" s="17">
        <f t="shared" si="5"/>
        <v>0</v>
      </c>
      <c r="I12" s="15">
        <f>'Edition de plannings'!O12</f>
        <v>0.749999999999995</v>
      </c>
      <c r="J12" s="16">
        <f>'Edition de plannings'!P12</f>
        <v>0.97916666666665797</v>
      </c>
      <c r="K12" s="17">
        <f t="shared" si="6"/>
        <v>0.22916666666666297</v>
      </c>
      <c r="L12" s="15">
        <f>'Edition de plannings'!U12</f>
        <v>0.749999999999995</v>
      </c>
      <c r="M12" s="16">
        <f>'Edition de plannings'!V12</f>
        <v>0.97916666666665797</v>
      </c>
      <c r="N12" s="17">
        <f t="shared" si="7"/>
        <v>0.22916666666666297</v>
      </c>
      <c r="O12" s="15">
        <f>'Edition de plannings'!AA12</f>
        <v>0.749999999999995</v>
      </c>
      <c r="P12" s="16">
        <f>'Edition de plannings'!AB12</f>
        <v>0.97916666666665797</v>
      </c>
      <c r="Q12" s="17">
        <f t="shared" ref="Q12:Q36" si="13">P12-O12</f>
        <v>0.22916666666666297</v>
      </c>
      <c r="R12" s="15">
        <f>'Edition de plannings'!AG12</f>
        <v>0.749999999999995</v>
      </c>
      <c r="S12" s="16">
        <f>'Edition de plannings'!AH12</f>
        <v>0.97916666666665797</v>
      </c>
      <c r="T12" s="17">
        <f t="shared" si="9"/>
        <v>0.22916666666666297</v>
      </c>
      <c r="U12" s="15">
        <f>'Edition de plannings'!AM12</f>
        <v>0.79166666666666097</v>
      </c>
      <c r="V12" s="16">
        <f>'Edition de plannings'!AN12</f>
        <v>0.97916666666665797</v>
      </c>
      <c r="W12" s="17">
        <f t="shared" si="10"/>
        <v>0.187499999999997</v>
      </c>
      <c r="X12" s="101"/>
    </row>
    <row r="13" spans="1:24" ht="18.75" customHeight="1">
      <c r="A13" s="93" t="str">
        <f>Nom!B8</f>
        <v>REMY</v>
      </c>
      <c r="B13" s="93" t="str">
        <f>Nom!C8</f>
        <v>Nom_4</v>
      </c>
      <c r="C13" s="12">
        <f>'Edition de plannings'!C13</f>
        <v>0</v>
      </c>
      <c r="D13" s="13">
        <f>'Edition de plannings'!D13</f>
        <v>0</v>
      </c>
      <c r="E13" s="14">
        <f t="shared" si="12"/>
        <v>0</v>
      </c>
      <c r="F13" s="12">
        <f>'Edition de plannings'!I13</f>
        <v>0</v>
      </c>
      <c r="G13" s="13">
        <f>'Edition de plannings'!J13</f>
        <v>0</v>
      </c>
      <c r="H13" s="14">
        <f t="shared" si="5"/>
        <v>0</v>
      </c>
      <c r="I13" s="12">
        <f>'Edition de plannings'!O13</f>
        <v>0</v>
      </c>
      <c r="J13" s="13">
        <f>'Edition de plannings'!P13</f>
        <v>0</v>
      </c>
      <c r="K13" s="14">
        <f t="shared" si="6"/>
        <v>0</v>
      </c>
      <c r="L13" s="12">
        <f>'Edition de plannings'!U13</f>
        <v>0</v>
      </c>
      <c r="M13" s="13">
        <f>'Edition de plannings'!V13</f>
        <v>0</v>
      </c>
      <c r="N13" s="14">
        <f t="shared" si="7"/>
        <v>0</v>
      </c>
      <c r="O13" s="12">
        <f>'Edition de plannings'!AA13</f>
        <v>0</v>
      </c>
      <c r="P13" s="13">
        <f>'Edition de plannings'!AB13</f>
        <v>0</v>
      </c>
      <c r="Q13" s="14">
        <f t="shared" si="13"/>
        <v>0</v>
      </c>
      <c r="R13" s="12">
        <f>'Edition de plannings'!AG13</f>
        <v>0</v>
      </c>
      <c r="S13" s="13">
        <f>'Edition de plannings'!AH13</f>
        <v>0</v>
      </c>
      <c r="T13" s="14">
        <f t="shared" si="9"/>
        <v>0</v>
      </c>
      <c r="U13" s="12">
        <f>'Edition de plannings'!AM13</f>
        <v>0</v>
      </c>
      <c r="V13" s="13">
        <f>'Edition de plannings'!AN13</f>
        <v>0</v>
      </c>
      <c r="W13" s="14">
        <f t="shared" si="10"/>
        <v>0</v>
      </c>
      <c r="X13" s="100">
        <f>E13+E14+H13+H14+K13+K14+N13+N14+Q13+Q14+T13+T14+W13+W14</f>
        <v>0</v>
      </c>
    </row>
    <row r="14" spans="1:24" ht="18.75" customHeight="1" thickBot="1">
      <c r="A14" s="94"/>
      <c r="B14" s="94"/>
      <c r="C14" s="15">
        <f>'Edition de plannings'!C14</f>
        <v>0</v>
      </c>
      <c r="D14" s="16">
        <f>'Edition de plannings'!D14</f>
        <v>0</v>
      </c>
      <c r="E14" s="17">
        <f t="shared" si="12"/>
        <v>0</v>
      </c>
      <c r="F14" s="15">
        <f>'Edition de plannings'!I14</f>
        <v>0</v>
      </c>
      <c r="G14" s="16">
        <f>'Edition de plannings'!J14</f>
        <v>0</v>
      </c>
      <c r="H14" s="17">
        <f t="shared" si="5"/>
        <v>0</v>
      </c>
      <c r="I14" s="15">
        <f>'Edition de plannings'!O14</f>
        <v>0</v>
      </c>
      <c r="J14" s="16">
        <f>'Edition de plannings'!P14</f>
        <v>0</v>
      </c>
      <c r="K14" s="17">
        <f t="shared" si="6"/>
        <v>0</v>
      </c>
      <c r="L14" s="15">
        <f>'Edition de plannings'!U14</f>
        <v>0</v>
      </c>
      <c r="M14" s="16">
        <f>'Edition de plannings'!V14</f>
        <v>0</v>
      </c>
      <c r="N14" s="17">
        <f t="shared" si="7"/>
        <v>0</v>
      </c>
      <c r="O14" s="15">
        <f>'Edition de plannings'!AA14</f>
        <v>0</v>
      </c>
      <c r="P14" s="16">
        <f>'Edition de plannings'!AB14</f>
        <v>0</v>
      </c>
      <c r="Q14" s="17">
        <f t="shared" si="13"/>
        <v>0</v>
      </c>
      <c r="R14" s="15">
        <f>'Edition de plannings'!AG14</f>
        <v>0</v>
      </c>
      <c r="S14" s="16">
        <f>'Edition de plannings'!AH14</f>
        <v>0</v>
      </c>
      <c r="T14" s="17">
        <f t="shared" si="9"/>
        <v>0</v>
      </c>
      <c r="U14" s="15">
        <f>'Edition de plannings'!AM14</f>
        <v>0</v>
      </c>
      <c r="V14" s="16">
        <f>'Edition de plannings'!AN14</f>
        <v>0</v>
      </c>
      <c r="W14" s="17">
        <f t="shared" si="10"/>
        <v>0</v>
      </c>
      <c r="X14" s="101"/>
    </row>
    <row r="15" spans="1:24" ht="18.75" customHeight="1">
      <c r="A15" s="93" t="str">
        <f>Nom!B10</f>
        <v>AUDREY</v>
      </c>
      <c r="B15" s="93" t="str">
        <f>Nom!C10</f>
        <v>Nom_5</v>
      </c>
      <c r="C15" s="12">
        <f>'Edition de plannings'!C15</f>
        <v>0</v>
      </c>
      <c r="D15" s="13">
        <f>'Edition de plannings'!D15</f>
        <v>0</v>
      </c>
      <c r="E15" s="14">
        <f t="shared" si="12"/>
        <v>0</v>
      </c>
      <c r="F15" s="12">
        <f>'Edition de plannings'!I15</f>
        <v>0</v>
      </c>
      <c r="G15" s="13">
        <f>'Edition de plannings'!J15</f>
        <v>0</v>
      </c>
      <c r="H15" s="14">
        <f t="shared" si="5"/>
        <v>0</v>
      </c>
      <c r="I15" s="12">
        <f>'Edition de plannings'!O15</f>
        <v>0</v>
      </c>
      <c r="J15" s="13">
        <f>'Edition de plannings'!P15</f>
        <v>0</v>
      </c>
      <c r="K15" s="14">
        <f t="shared" si="6"/>
        <v>0</v>
      </c>
      <c r="L15" s="12">
        <f>'Edition de plannings'!U15</f>
        <v>0.33333333333333298</v>
      </c>
      <c r="M15" s="13">
        <f>'Edition de plannings'!V15</f>
        <v>0.64583333333332904</v>
      </c>
      <c r="N15" s="14">
        <f t="shared" si="7"/>
        <v>0.31249999999999606</v>
      </c>
      <c r="O15" s="12">
        <f>'Edition de plannings'!AA15</f>
        <v>0</v>
      </c>
      <c r="P15" s="13">
        <f>'Edition de plannings'!AB15</f>
        <v>0</v>
      </c>
      <c r="Q15" s="14">
        <f t="shared" si="13"/>
        <v>0</v>
      </c>
      <c r="R15" s="12">
        <f>'Edition de plannings'!AG15</f>
        <v>0.47916666666666502</v>
      </c>
      <c r="S15" s="13">
        <f>'Edition de plannings'!AH15</f>
        <v>0.64583333333332904</v>
      </c>
      <c r="T15" s="14">
        <f t="shared" si="9"/>
        <v>0.16666666666666402</v>
      </c>
      <c r="U15" s="12">
        <f>'Edition de plannings'!AM15</f>
        <v>0.45833333333333198</v>
      </c>
      <c r="V15" s="13">
        <f>'Edition de plannings'!AN15</f>
        <v>0.64583333333332904</v>
      </c>
      <c r="W15" s="14">
        <f t="shared" si="10"/>
        <v>0.18749999999999706</v>
      </c>
      <c r="X15" s="95">
        <f>E15+E16+H15+H16+K15+K16+N15+N16+Q15+Q16+T15+T16+W15+W16</f>
        <v>1.4583333333333111</v>
      </c>
    </row>
    <row r="16" spans="1:24" ht="18.75" customHeight="1" thickBot="1">
      <c r="A16" s="94"/>
      <c r="B16" s="94"/>
      <c r="C16" s="15">
        <f>'Edition de plannings'!C16</f>
        <v>0</v>
      </c>
      <c r="D16" s="16">
        <f>'Edition de plannings'!D16</f>
        <v>0</v>
      </c>
      <c r="E16" s="17">
        <f t="shared" si="12"/>
        <v>0</v>
      </c>
      <c r="F16" s="15">
        <f>'Edition de plannings'!I16</f>
        <v>0.749999999999995</v>
      </c>
      <c r="G16" s="16">
        <f>'Edition de plannings'!J16</f>
        <v>0.97916666666665797</v>
      </c>
      <c r="H16" s="17">
        <f t="shared" si="5"/>
        <v>0.22916666666666297</v>
      </c>
      <c r="I16" s="15">
        <f>'Edition de plannings'!O16</f>
        <v>0</v>
      </c>
      <c r="J16" s="16">
        <f>'Edition de plannings'!P16</f>
        <v>0</v>
      </c>
      <c r="K16" s="17">
        <f t="shared" si="6"/>
        <v>0</v>
      </c>
      <c r="L16" s="15">
        <f>'Edition de plannings'!U16</f>
        <v>0</v>
      </c>
      <c r="M16" s="16">
        <f>'Edition de plannings'!V16</f>
        <v>0</v>
      </c>
      <c r="N16" s="17">
        <f t="shared" si="7"/>
        <v>0</v>
      </c>
      <c r="O16" s="15">
        <f>'Edition de plannings'!AA16</f>
        <v>0.77083333333332804</v>
      </c>
      <c r="P16" s="16">
        <f>'Edition de plannings'!AB16</f>
        <v>0.93749999999999201</v>
      </c>
      <c r="Q16" s="17">
        <f t="shared" si="13"/>
        <v>0.16666666666666397</v>
      </c>
      <c r="R16" s="15">
        <f>'Edition de plannings'!AG16</f>
        <v>0.77083333333332804</v>
      </c>
      <c r="S16" s="16">
        <f>'Edition de plannings'!AH16</f>
        <v>0.93749999999999201</v>
      </c>
      <c r="T16" s="17">
        <f t="shared" si="9"/>
        <v>0.16666666666666397</v>
      </c>
      <c r="U16" s="15">
        <f>'Edition de plannings'!AM16</f>
        <v>0.749999999999995</v>
      </c>
      <c r="V16" s="16">
        <f>'Edition de plannings'!AN16</f>
        <v>0.97916666666665797</v>
      </c>
      <c r="W16" s="17">
        <f t="shared" si="10"/>
        <v>0.22916666666666297</v>
      </c>
      <c r="X16" s="96"/>
    </row>
    <row r="17" spans="1:24" ht="18.75" customHeight="1">
      <c r="A17" s="93" t="str">
        <f>Nom!B12</f>
        <v>GILDAS</v>
      </c>
      <c r="B17" s="93" t="str">
        <f>Nom!C12</f>
        <v>Nom_6</v>
      </c>
      <c r="C17" s="12">
        <f>'Edition de plannings'!C17</f>
        <v>0</v>
      </c>
      <c r="D17" s="13">
        <f>'Edition de plannings'!D17</f>
        <v>0</v>
      </c>
      <c r="E17" s="14">
        <f t="shared" si="12"/>
        <v>0</v>
      </c>
      <c r="F17" s="12">
        <f>'Edition de plannings'!I17</f>
        <v>0</v>
      </c>
      <c r="G17" s="13">
        <f>'Edition de plannings'!J17</f>
        <v>0</v>
      </c>
      <c r="H17" s="14">
        <f t="shared" si="5"/>
        <v>0</v>
      </c>
      <c r="I17" s="12">
        <f>'Edition de plannings'!O17</f>
        <v>0</v>
      </c>
      <c r="J17" s="13">
        <f>'Edition de plannings'!P17</f>
        <v>0</v>
      </c>
      <c r="K17" s="14">
        <f t="shared" si="6"/>
        <v>0</v>
      </c>
      <c r="L17" s="12">
        <f>'Edition de plannings'!U17</f>
        <v>0</v>
      </c>
      <c r="M17" s="13">
        <f>'Edition de plannings'!V17</f>
        <v>0</v>
      </c>
      <c r="N17" s="14">
        <f t="shared" si="7"/>
        <v>0</v>
      </c>
      <c r="O17" s="12">
        <f>'Edition de plannings'!AA17</f>
        <v>0.33333333333333298</v>
      </c>
      <c r="P17" s="13">
        <f>'Edition de plannings'!AB17</f>
        <v>0.64583333333332904</v>
      </c>
      <c r="Q17" s="14">
        <f t="shared" si="13"/>
        <v>0.31249999999999606</v>
      </c>
      <c r="R17" s="12">
        <f>'Edition de plannings'!AG17</f>
        <v>0.437499999999999</v>
      </c>
      <c r="S17" s="13">
        <f>'Edition de plannings'!AH17</f>
        <v>0.64583333333332904</v>
      </c>
      <c r="T17" s="14">
        <f t="shared" si="9"/>
        <v>0.20833333333333004</v>
      </c>
      <c r="U17" s="12">
        <f>'Edition de plannings'!AM17</f>
        <v>0.25</v>
      </c>
      <c r="V17" s="13">
        <f>'Edition de plannings'!AN17</f>
        <v>0.41666666666666602</v>
      </c>
      <c r="W17" s="14">
        <f t="shared" si="10"/>
        <v>0.16666666666666602</v>
      </c>
      <c r="X17" s="95">
        <f>E17+E18+H17+H18+K17+K18+N17+N18+Q17+Q18+T17+T18+W17+W18</f>
        <v>1.1041666666666519</v>
      </c>
    </row>
    <row r="18" spans="1:24" ht="18.75" customHeight="1" thickBot="1">
      <c r="A18" s="94"/>
      <c r="B18" s="94"/>
      <c r="C18" s="15">
        <f>'Edition de plannings'!C18</f>
        <v>0</v>
      </c>
      <c r="D18" s="16">
        <f>'Edition de plannings'!D18</f>
        <v>0</v>
      </c>
      <c r="E18" s="17">
        <f t="shared" si="12"/>
        <v>0</v>
      </c>
      <c r="F18" s="15">
        <f>'Edition de plannings'!I18</f>
        <v>0.77083333333332804</v>
      </c>
      <c r="G18" s="16">
        <f>'Edition de plannings'!J18</f>
        <v>0.97916666666665797</v>
      </c>
      <c r="H18" s="17">
        <f t="shared" si="5"/>
        <v>0.20833333333332993</v>
      </c>
      <c r="I18" s="15">
        <f>'Edition de plannings'!O18</f>
        <v>0</v>
      </c>
      <c r="J18" s="16">
        <f>'Edition de plannings'!P18</f>
        <v>0</v>
      </c>
      <c r="K18" s="17">
        <f t="shared" si="6"/>
        <v>0</v>
      </c>
      <c r="L18" s="15">
        <f>'Edition de plannings'!U18</f>
        <v>0</v>
      </c>
      <c r="M18" s="16">
        <f>'Edition de plannings'!V18</f>
        <v>0</v>
      </c>
      <c r="N18" s="17">
        <f t="shared" si="7"/>
        <v>0</v>
      </c>
      <c r="O18" s="15">
        <f>'Edition de plannings'!AA18</f>
        <v>0</v>
      </c>
      <c r="P18" s="16">
        <f>'Edition de plannings'!AB18</f>
        <v>0</v>
      </c>
      <c r="Q18" s="17">
        <f t="shared" si="13"/>
        <v>0</v>
      </c>
      <c r="R18" s="15">
        <f>'Edition de plannings'!AG18</f>
        <v>0.77083333333332804</v>
      </c>
      <c r="S18" s="16">
        <f>'Edition de plannings'!AH18</f>
        <v>0.97916666666665797</v>
      </c>
      <c r="T18" s="17">
        <f t="shared" si="9"/>
        <v>0.20833333333332993</v>
      </c>
      <c r="U18" s="15">
        <f>'Edition de plannings'!AM18</f>
        <v>0</v>
      </c>
      <c r="V18" s="16">
        <f>'Edition de plannings'!AN18</f>
        <v>0</v>
      </c>
      <c r="W18" s="17">
        <f t="shared" si="10"/>
        <v>0</v>
      </c>
      <c r="X18" s="96"/>
    </row>
    <row r="19" spans="1:24" ht="18.75" customHeight="1">
      <c r="A19" s="93" t="str">
        <f>Nom!B14</f>
        <v>ROXANNE</v>
      </c>
      <c r="B19" s="93" t="str">
        <f>Nom!C14</f>
        <v>Nom_7</v>
      </c>
      <c r="C19" s="12">
        <f>'Edition de plannings'!C19</f>
        <v>0</v>
      </c>
      <c r="D19" s="13">
        <f>'Edition de plannings'!D19</f>
        <v>0</v>
      </c>
      <c r="E19" s="14">
        <f t="shared" si="12"/>
        <v>0</v>
      </c>
      <c r="F19" s="12">
        <f>'Edition de plannings'!I19</f>
        <v>0</v>
      </c>
      <c r="G19" s="13">
        <f>'Edition de plannings'!J19</f>
        <v>0</v>
      </c>
      <c r="H19" s="14">
        <f t="shared" si="5"/>
        <v>0</v>
      </c>
      <c r="I19" s="12">
        <f>'Edition de plannings'!O19</f>
        <v>0</v>
      </c>
      <c r="J19" s="13">
        <f>'Edition de plannings'!P19</f>
        <v>0</v>
      </c>
      <c r="K19" s="14">
        <f t="shared" si="6"/>
        <v>0</v>
      </c>
      <c r="L19" s="12">
        <f>'Edition de plannings'!U19</f>
        <v>0</v>
      </c>
      <c r="M19" s="13">
        <f>'Edition de plannings'!V19</f>
        <v>0</v>
      </c>
      <c r="N19" s="14">
        <f t="shared" si="7"/>
        <v>0</v>
      </c>
      <c r="O19" s="12">
        <f>'Edition de plannings'!AA19</f>
        <v>0</v>
      </c>
      <c r="P19" s="13">
        <f>'Edition de plannings'!AB19</f>
        <v>0</v>
      </c>
      <c r="Q19" s="14">
        <f t="shared" si="13"/>
        <v>0</v>
      </c>
      <c r="R19" s="12">
        <f>'Edition de plannings'!AG19</f>
        <v>0</v>
      </c>
      <c r="S19" s="13">
        <f>'Edition de plannings'!AH19</f>
        <v>0</v>
      </c>
      <c r="T19" s="14">
        <f t="shared" si="9"/>
        <v>0</v>
      </c>
      <c r="U19" s="12">
        <f>'Edition de plannings'!AM19</f>
        <v>0</v>
      </c>
      <c r="V19" s="13">
        <f>'Edition de plannings'!AN19</f>
        <v>0</v>
      </c>
      <c r="W19" s="14">
        <f t="shared" si="10"/>
        <v>0</v>
      </c>
      <c r="X19" s="95">
        <f>E19+E20+H19+H20+K19+K20+N19+N20+Q19+Q20+T19+T20+W19+W20</f>
        <v>0</v>
      </c>
    </row>
    <row r="20" spans="1:24" ht="18.75" customHeight="1" thickBot="1">
      <c r="A20" s="94"/>
      <c r="B20" s="94"/>
      <c r="C20" s="15">
        <f>'Edition de plannings'!C20</f>
        <v>0</v>
      </c>
      <c r="D20" s="16">
        <f>'Edition de plannings'!D20</f>
        <v>0</v>
      </c>
      <c r="E20" s="17">
        <f t="shared" si="12"/>
        <v>0</v>
      </c>
      <c r="F20" s="15">
        <f>'Edition de plannings'!I20</f>
        <v>0</v>
      </c>
      <c r="G20" s="16">
        <f>'Edition de plannings'!J20</f>
        <v>0</v>
      </c>
      <c r="H20" s="17">
        <f t="shared" si="5"/>
        <v>0</v>
      </c>
      <c r="I20" s="15">
        <f>'Edition de plannings'!O20</f>
        <v>0</v>
      </c>
      <c r="J20" s="16">
        <f>'Edition de plannings'!P20</f>
        <v>0</v>
      </c>
      <c r="K20" s="17">
        <f t="shared" si="6"/>
        <v>0</v>
      </c>
      <c r="L20" s="15">
        <f>'Edition de plannings'!U20</f>
        <v>0</v>
      </c>
      <c r="M20" s="16">
        <f>'Edition de plannings'!V20</f>
        <v>0</v>
      </c>
      <c r="N20" s="17">
        <f t="shared" si="7"/>
        <v>0</v>
      </c>
      <c r="O20" s="15">
        <f>'Edition de plannings'!AA20</f>
        <v>0</v>
      </c>
      <c r="P20" s="16">
        <f>'Edition de plannings'!AB20</f>
        <v>0</v>
      </c>
      <c r="Q20" s="17">
        <f t="shared" si="13"/>
        <v>0</v>
      </c>
      <c r="R20" s="15">
        <f>'Edition de plannings'!AG20</f>
        <v>0</v>
      </c>
      <c r="S20" s="16">
        <f>'Edition de plannings'!AH20</f>
        <v>0</v>
      </c>
      <c r="T20" s="17">
        <f t="shared" si="9"/>
        <v>0</v>
      </c>
      <c r="U20" s="15">
        <f>'Edition de plannings'!AM20</f>
        <v>0</v>
      </c>
      <c r="V20" s="16">
        <f>'Edition de plannings'!AN20</f>
        <v>0</v>
      </c>
      <c r="W20" s="17">
        <f t="shared" si="10"/>
        <v>0</v>
      </c>
      <c r="X20" s="96"/>
    </row>
    <row r="21" spans="1:24" ht="18.75" customHeight="1">
      <c r="A21" s="93">
        <f>Nom!B16</f>
        <v>0</v>
      </c>
      <c r="B21" s="93">
        <f>Nom!C16</f>
        <v>0</v>
      </c>
      <c r="C21" s="12">
        <f>'Edition de plannings'!C21</f>
        <v>0</v>
      </c>
      <c r="D21" s="13">
        <f>'Edition de plannings'!D21</f>
        <v>0</v>
      </c>
      <c r="E21" s="14">
        <f t="shared" si="12"/>
        <v>0</v>
      </c>
      <c r="F21" s="12">
        <f>'Edition de plannings'!I21</f>
        <v>0</v>
      </c>
      <c r="G21" s="13">
        <f>'Edition de plannings'!J21</f>
        <v>0</v>
      </c>
      <c r="H21" s="14">
        <f t="shared" si="5"/>
        <v>0</v>
      </c>
      <c r="I21" s="12">
        <f>'Edition de plannings'!O21</f>
        <v>0.45833333333333198</v>
      </c>
      <c r="J21" s="13">
        <f>'Edition de plannings'!P21</f>
        <v>0.64583333333332904</v>
      </c>
      <c r="K21" s="14">
        <f t="shared" si="6"/>
        <v>0.18749999999999706</v>
      </c>
      <c r="L21" s="12">
        <f>'Edition de plannings'!U21</f>
        <v>0</v>
      </c>
      <c r="M21" s="13">
        <f>'Edition de plannings'!V21</f>
        <v>0</v>
      </c>
      <c r="N21" s="14">
        <f t="shared" si="7"/>
        <v>0</v>
      </c>
      <c r="O21" s="12">
        <f>'Edition de plannings'!AA21</f>
        <v>0.33333333333333298</v>
      </c>
      <c r="P21" s="13">
        <f>'Edition de plannings'!AB21</f>
        <v>0.64583333333332904</v>
      </c>
      <c r="Q21" s="14">
        <f t="shared" si="13"/>
        <v>0.31249999999999606</v>
      </c>
      <c r="R21" s="12">
        <f>'Edition de plannings'!AG21</f>
        <v>0.375</v>
      </c>
      <c r="S21" s="13">
        <f>'Edition de plannings'!AH21</f>
        <v>0.624999999999996</v>
      </c>
      <c r="T21" s="14">
        <f t="shared" si="9"/>
        <v>0.249999999999996</v>
      </c>
      <c r="U21" s="12">
        <f>'Edition de plannings'!AM21</f>
        <v>0</v>
      </c>
      <c r="V21" s="13">
        <f>'Edition de plannings'!AN21</f>
        <v>0</v>
      </c>
      <c r="W21" s="14">
        <f t="shared" si="10"/>
        <v>0</v>
      </c>
      <c r="X21" s="95">
        <f>E21+E22+H21+H22+K21+K22+N21+N22+Q21+Q22+T21+T22+W21+W22</f>
        <v>0.91666666666665308</v>
      </c>
    </row>
    <row r="22" spans="1:24" ht="18.75" customHeight="1" thickBot="1">
      <c r="A22" s="94"/>
      <c r="B22" s="94"/>
      <c r="C22" s="15">
        <f>'Edition de plannings'!C22</f>
        <v>0</v>
      </c>
      <c r="D22" s="16">
        <f>'Edition de plannings'!D22</f>
        <v>0</v>
      </c>
      <c r="E22" s="17">
        <f t="shared" si="12"/>
        <v>0</v>
      </c>
      <c r="F22" s="15">
        <f>'Edition de plannings'!I22</f>
        <v>0</v>
      </c>
      <c r="G22" s="16">
        <f>'Edition de plannings'!J22</f>
        <v>0</v>
      </c>
      <c r="H22" s="17">
        <f t="shared" si="5"/>
        <v>0</v>
      </c>
      <c r="I22" s="15">
        <f>'Edition de plannings'!O22</f>
        <v>0</v>
      </c>
      <c r="J22" s="16">
        <f>'Edition de plannings'!P22</f>
        <v>0</v>
      </c>
      <c r="K22" s="17">
        <f t="shared" si="6"/>
        <v>0</v>
      </c>
      <c r="L22" s="15">
        <f>'Edition de plannings'!U22</f>
        <v>0</v>
      </c>
      <c r="M22" s="16">
        <f>'Edition de plannings'!V22</f>
        <v>0</v>
      </c>
      <c r="N22" s="17">
        <f t="shared" si="7"/>
        <v>0</v>
      </c>
      <c r="O22" s="15">
        <f>'Edition de plannings'!AA22</f>
        <v>0</v>
      </c>
      <c r="P22" s="16">
        <f>'Edition de plannings'!AB22</f>
        <v>0</v>
      </c>
      <c r="Q22" s="17">
        <f t="shared" si="13"/>
        <v>0</v>
      </c>
      <c r="R22" s="15">
        <f>'Edition de plannings'!AG22</f>
        <v>0.749999999999995</v>
      </c>
      <c r="S22" s="16">
        <f>'Edition de plannings'!AH22</f>
        <v>0.91666666666665897</v>
      </c>
      <c r="T22" s="17">
        <f t="shared" si="9"/>
        <v>0.16666666666666397</v>
      </c>
      <c r="U22" s="15">
        <f>'Edition de plannings'!AM22</f>
        <v>0</v>
      </c>
      <c r="V22" s="16">
        <f>'Edition de plannings'!AN22</f>
        <v>0</v>
      </c>
      <c r="W22" s="17">
        <f t="shared" si="10"/>
        <v>0</v>
      </c>
      <c r="X22" s="96"/>
    </row>
    <row r="23" spans="1:24" ht="18.75" customHeight="1">
      <c r="A23" s="93">
        <f>Nom!B18</f>
        <v>0</v>
      </c>
      <c r="B23" s="93">
        <f>Nom!C18</f>
        <v>0</v>
      </c>
      <c r="C23" s="12">
        <f>'Edition de plannings'!C23</f>
        <v>0</v>
      </c>
      <c r="D23" s="13">
        <f>'Edition de plannings'!D23</f>
        <v>0</v>
      </c>
      <c r="E23" s="14">
        <f t="shared" si="12"/>
        <v>0</v>
      </c>
      <c r="F23" s="12">
        <f>'Edition de plannings'!I23</f>
        <v>0.499999999999998</v>
      </c>
      <c r="G23" s="13">
        <f>'Edition de plannings'!J23</f>
        <v>0.624999999999996</v>
      </c>
      <c r="H23" s="14">
        <f t="shared" si="5"/>
        <v>0.124999999999998</v>
      </c>
      <c r="I23" s="12">
        <f>'Edition de plannings'!O23</f>
        <v>0</v>
      </c>
      <c r="J23" s="13">
        <f>'Edition de plannings'!P23</f>
        <v>0</v>
      </c>
      <c r="K23" s="14">
        <f t="shared" si="6"/>
        <v>0</v>
      </c>
      <c r="L23" s="12">
        <f>'Edition de plannings'!U23</f>
        <v>0</v>
      </c>
      <c r="M23" s="13">
        <f>'Edition de plannings'!V23</f>
        <v>0</v>
      </c>
      <c r="N23" s="14">
        <f t="shared" si="7"/>
        <v>0</v>
      </c>
      <c r="O23" s="12">
        <f>'Edition de plannings'!AA23</f>
        <v>0</v>
      </c>
      <c r="P23" s="13">
        <f>'Edition de plannings'!AB23</f>
        <v>0</v>
      </c>
      <c r="Q23" s="14">
        <f t="shared" si="13"/>
        <v>0</v>
      </c>
      <c r="R23" s="12">
        <f>'Edition de plannings'!AG23</f>
        <v>0</v>
      </c>
      <c r="S23" s="13">
        <f>'Edition de plannings'!AH23</f>
        <v>0</v>
      </c>
      <c r="T23" s="14">
        <f t="shared" si="9"/>
        <v>0</v>
      </c>
      <c r="U23" s="12">
        <f>'Edition de plannings'!AM23</f>
        <v>0</v>
      </c>
      <c r="V23" s="13">
        <f>'Edition de plannings'!AN23</f>
        <v>0</v>
      </c>
      <c r="W23" s="14">
        <f t="shared" si="10"/>
        <v>0</v>
      </c>
      <c r="X23" s="95">
        <f>E23+E24+H23+H24+K23+K24+N23+N24+Q23+Q24+T23+T24+W23+W24</f>
        <v>0.25000000000001699</v>
      </c>
    </row>
    <row r="24" spans="1:24" ht="18.75" customHeight="1" thickBot="1">
      <c r="A24" s="94"/>
      <c r="B24" s="94"/>
      <c r="C24" s="15">
        <f>'Edition de plannings'!C24</f>
        <v>0</v>
      </c>
      <c r="D24" s="16">
        <f>'Edition de plannings'!D24</f>
        <v>0</v>
      </c>
      <c r="E24" s="17">
        <f t="shared" si="12"/>
        <v>0</v>
      </c>
      <c r="F24" s="15">
        <f>'Edition de plannings'!I24</f>
        <v>0</v>
      </c>
      <c r="G24" s="16">
        <f>'Edition de plannings'!J24</f>
        <v>0</v>
      </c>
      <c r="H24" s="17">
        <f t="shared" si="5"/>
        <v>0</v>
      </c>
      <c r="I24" s="15">
        <f>'Edition de plannings'!O24</f>
        <v>0</v>
      </c>
      <c r="J24" s="16">
        <f>'Edition de plannings'!P24</f>
        <v>0</v>
      </c>
      <c r="K24" s="17">
        <f t="shared" si="6"/>
        <v>0</v>
      </c>
      <c r="L24" s="15">
        <f>'Edition de plannings'!U24</f>
        <v>0.79166666666666097</v>
      </c>
      <c r="M24" s="16">
        <f>'Edition de plannings'!V24</f>
        <v>0.91666666666667995</v>
      </c>
      <c r="N24" s="17">
        <f t="shared" si="7"/>
        <v>0.12500000000001898</v>
      </c>
      <c r="O24" s="15">
        <f>'Edition de plannings'!AA24</f>
        <v>0</v>
      </c>
      <c r="P24" s="16">
        <f>'Edition de plannings'!AB24</f>
        <v>0</v>
      </c>
      <c r="Q24" s="17">
        <f t="shared" si="13"/>
        <v>0</v>
      </c>
      <c r="R24" s="15">
        <f>'Edition de plannings'!AG24</f>
        <v>0</v>
      </c>
      <c r="S24" s="16">
        <f>'Edition de plannings'!AH24</f>
        <v>0</v>
      </c>
      <c r="T24" s="17">
        <f t="shared" si="9"/>
        <v>0</v>
      </c>
      <c r="U24" s="15">
        <f>'Edition de plannings'!AM24</f>
        <v>0</v>
      </c>
      <c r="V24" s="16">
        <f>'Edition de plannings'!AN24</f>
        <v>0</v>
      </c>
      <c r="W24" s="17">
        <f t="shared" si="10"/>
        <v>0</v>
      </c>
      <c r="X24" s="96"/>
    </row>
    <row r="25" spans="1:24" ht="18.75" customHeight="1">
      <c r="A25" s="93">
        <f>Nom!B20</f>
        <v>0</v>
      </c>
      <c r="B25" s="93">
        <f>Nom!C20</f>
        <v>0</v>
      </c>
      <c r="C25" s="12">
        <f>'Edition de plannings'!C25</f>
        <v>0</v>
      </c>
      <c r="D25" s="13">
        <f>'Edition de plannings'!D25</f>
        <v>0</v>
      </c>
      <c r="E25" s="14">
        <f t="shared" si="12"/>
        <v>0</v>
      </c>
      <c r="F25" s="12">
        <f>'Edition de plannings'!I25</f>
        <v>0.499999999999998</v>
      </c>
      <c r="G25" s="13">
        <f>'Edition de plannings'!J25</f>
        <v>0.624999999999996</v>
      </c>
      <c r="H25" s="14">
        <f t="shared" si="5"/>
        <v>0.124999999999998</v>
      </c>
      <c r="I25" s="12">
        <f>'Edition de plannings'!O25</f>
        <v>0</v>
      </c>
      <c r="J25" s="13">
        <f>'Edition de plannings'!P25</f>
        <v>0</v>
      </c>
      <c r="K25" s="14">
        <f t="shared" si="6"/>
        <v>0</v>
      </c>
      <c r="L25" s="12">
        <f>'Edition de plannings'!U25</f>
        <v>0</v>
      </c>
      <c r="M25" s="13">
        <f>'Edition de plannings'!V25</f>
        <v>0</v>
      </c>
      <c r="N25" s="14">
        <f t="shared" si="7"/>
        <v>0</v>
      </c>
      <c r="O25" s="12">
        <f>'Edition de plannings'!AA25</f>
        <v>0</v>
      </c>
      <c r="P25" s="13">
        <f>'Edition de plannings'!AB25</f>
        <v>0</v>
      </c>
      <c r="Q25" s="14">
        <f t="shared" si="13"/>
        <v>0</v>
      </c>
      <c r="R25" s="12">
        <f>'Edition de plannings'!AG25</f>
        <v>0</v>
      </c>
      <c r="S25" s="13">
        <f>'Edition de plannings'!AH25</f>
        <v>0</v>
      </c>
      <c r="T25" s="14">
        <f t="shared" si="9"/>
        <v>0</v>
      </c>
      <c r="U25" s="12">
        <f>'Edition de plannings'!AM25</f>
        <v>0</v>
      </c>
      <c r="V25" s="13">
        <f>'Edition de plannings'!AN25</f>
        <v>0</v>
      </c>
      <c r="W25" s="14">
        <f t="shared" si="10"/>
        <v>0</v>
      </c>
      <c r="X25" s="95">
        <f t="shared" ref="X25" si="14">E25+E26+H25+H26+K25+K26+N25+N26+Q25+Q26+T25+T26+W25+W26</f>
        <v>0.124999999999998</v>
      </c>
    </row>
    <row r="26" spans="1:24" ht="18.75" customHeight="1" thickBot="1">
      <c r="A26" s="94"/>
      <c r="B26" s="94"/>
      <c r="C26" s="15">
        <f>'Edition de plannings'!C26</f>
        <v>0</v>
      </c>
      <c r="D26" s="16">
        <f>'Edition de plannings'!D26</f>
        <v>0</v>
      </c>
      <c r="E26" s="17">
        <f t="shared" si="12"/>
        <v>0</v>
      </c>
      <c r="F26" s="15">
        <f>'Edition de plannings'!I26</f>
        <v>0</v>
      </c>
      <c r="G26" s="16">
        <f>'Edition de plannings'!J26</f>
        <v>0</v>
      </c>
      <c r="H26" s="17">
        <f t="shared" si="5"/>
        <v>0</v>
      </c>
      <c r="I26" s="15">
        <f>'Edition de plannings'!O26</f>
        <v>0</v>
      </c>
      <c r="J26" s="16">
        <f>'Edition de plannings'!P26</f>
        <v>0</v>
      </c>
      <c r="K26" s="17">
        <f t="shared" si="6"/>
        <v>0</v>
      </c>
      <c r="L26" s="15">
        <f>'Edition de plannings'!U26</f>
        <v>0</v>
      </c>
      <c r="M26" s="16">
        <f>'Edition de plannings'!V26</f>
        <v>0</v>
      </c>
      <c r="N26" s="17">
        <f t="shared" si="7"/>
        <v>0</v>
      </c>
      <c r="O26" s="15">
        <f>'Edition de plannings'!AA26</f>
        <v>0</v>
      </c>
      <c r="P26" s="16">
        <f>'Edition de plannings'!AB26</f>
        <v>0</v>
      </c>
      <c r="Q26" s="17">
        <f t="shared" si="13"/>
        <v>0</v>
      </c>
      <c r="R26" s="15">
        <f>'Edition de plannings'!AG26</f>
        <v>0</v>
      </c>
      <c r="S26" s="16">
        <f>'Edition de plannings'!AH26</f>
        <v>0</v>
      </c>
      <c r="T26" s="17">
        <f t="shared" si="9"/>
        <v>0</v>
      </c>
      <c r="U26" s="15">
        <f>'Edition de plannings'!AM26</f>
        <v>0</v>
      </c>
      <c r="V26" s="16">
        <f>'Edition de plannings'!AN26</f>
        <v>0</v>
      </c>
      <c r="W26" s="17">
        <f t="shared" si="10"/>
        <v>0</v>
      </c>
      <c r="X26" s="96"/>
    </row>
    <row r="27" spans="1:24" ht="18.75" customHeight="1">
      <c r="A27" s="93">
        <f>Nom!B22</f>
        <v>0</v>
      </c>
      <c r="B27" s="93">
        <f>Nom!C22</f>
        <v>0</v>
      </c>
      <c r="C27" s="12">
        <f>'Edition de plannings'!C27</f>
        <v>0</v>
      </c>
      <c r="D27" s="13">
        <f>'Edition de plannings'!D27</f>
        <v>0</v>
      </c>
      <c r="E27" s="14">
        <f t="shared" si="12"/>
        <v>0</v>
      </c>
      <c r="F27" s="12">
        <f>'Edition de plannings'!I27</f>
        <v>0</v>
      </c>
      <c r="G27" s="13">
        <f>'Edition de plannings'!J27</f>
        <v>0</v>
      </c>
      <c r="H27" s="14">
        <f t="shared" si="5"/>
        <v>0</v>
      </c>
      <c r="I27" s="12">
        <f>'Edition de plannings'!O27</f>
        <v>0</v>
      </c>
      <c r="J27" s="13">
        <f>'Edition de plannings'!P27</f>
        <v>0</v>
      </c>
      <c r="K27" s="14">
        <f t="shared" si="6"/>
        <v>0</v>
      </c>
      <c r="L27" s="12">
        <f>'Edition de plannings'!U27</f>
        <v>0</v>
      </c>
      <c r="M27" s="13">
        <f>'Edition de plannings'!V27</f>
        <v>0</v>
      </c>
      <c r="N27" s="14">
        <f t="shared" si="7"/>
        <v>0</v>
      </c>
      <c r="O27" s="12">
        <f>'Edition de plannings'!AA27</f>
        <v>0</v>
      </c>
      <c r="P27" s="13">
        <f>'Edition de plannings'!AB27</f>
        <v>0</v>
      </c>
      <c r="Q27" s="14">
        <f t="shared" si="13"/>
        <v>0</v>
      </c>
      <c r="R27" s="12">
        <f>'Edition de plannings'!AG27</f>
        <v>0</v>
      </c>
      <c r="S27" s="13">
        <f>'Edition de plannings'!AH27</f>
        <v>0</v>
      </c>
      <c r="T27" s="14">
        <f t="shared" si="9"/>
        <v>0</v>
      </c>
      <c r="U27" s="12">
        <f>'Edition de plannings'!AM27</f>
        <v>0</v>
      </c>
      <c r="V27" s="13">
        <f>'Edition de plannings'!AN27</f>
        <v>0</v>
      </c>
      <c r="W27" s="14">
        <f t="shared" si="10"/>
        <v>0</v>
      </c>
      <c r="X27" s="95">
        <f t="shared" ref="X27" si="15">E27+E28+H27+H28+K27+K28+N27+N28+Q27+Q28+T27+T28+W27+W28</f>
        <v>0</v>
      </c>
    </row>
    <row r="28" spans="1:24" ht="18.75" customHeight="1" thickBot="1">
      <c r="A28" s="94"/>
      <c r="B28" s="94"/>
      <c r="C28" s="15">
        <f>'Edition de plannings'!C28</f>
        <v>0</v>
      </c>
      <c r="D28" s="16">
        <f>'Edition de plannings'!D28</f>
        <v>0</v>
      </c>
      <c r="E28" s="17">
        <f t="shared" si="12"/>
        <v>0</v>
      </c>
      <c r="F28" s="15">
        <f>'Edition de plannings'!I28</f>
        <v>0</v>
      </c>
      <c r="G28" s="16">
        <f>'Edition de plannings'!J28</f>
        <v>0</v>
      </c>
      <c r="H28" s="17">
        <f t="shared" si="5"/>
        <v>0</v>
      </c>
      <c r="I28" s="15">
        <f>'Edition de plannings'!O28</f>
        <v>0</v>
      </c>
      <c r="J28" s="16">
        <f>'Edition de plannings'!P28</f>
        <v>0</v>
      </c>
      <c r="K28" s="17">
        <f t="shared" si="6"/>
        <v>0</v>
      </c>
      <c r="L28" s="15">
        <f>'Edition de plannings'!U28</f>
        <v>0</v>
      </c>
      <c r="M28" s="16">
        <f>'Edition de plannings'!V28</f>
        <v>0</v>
      </c>
      <c r="N28" s="17">
        <f t="shared" si="7"/>
        <v>0</v>
      </c>
      <c r="O28" s="15">
        <f>'Edition de plannings'!AA28</f>
        <v>0</v>
      </c>
      <c r="P28" s="16">
        <f>'Edition de plannings'!AB28</f>
        <v>0</v>
      </c>
      <c r="Q28" s="17">
        <f t="shared" si="13"/>
        <v>0</v>
      </c>
      <c r="R28" s="15">
        <f>'Edition de plannings'!AG28</f>
        <v>0</v>
      </c>
      <c r="S28" s="16">
        <f>'Edition de plannings'!AH28</f>
        <v>0</v>
      </c>
      <c r="T28" s="17">
        <f t="shared" si="9"/>
        <v>0</v>
      </c>
      <c r="U28" s="15">
        <f>'Edition de plannings'!AM28</f>
        <v>0</v>
      </c>
      <c r="V28" s="16">
        <f>'Edition de plannings'!AN28</f>
        <v>0</v>
      </c>
      <c r="W28" s="17">
        <f t="shared" si="10"/>
        <v>0</v>
      </c>
      <c r="X28" s="96"/>
    </row>
    <row r="29" spans="1:24" ht="18.75" customHeight="1">
      <c r="A29" s="93">
        <f>Nom!B24</f>
        <v>0</v>
      </c>
      <c r="B29" s="93">
        <f>Nom!C24</f>
        <v>0</v>
      </c>
      <c r="C29" s="12">
        <f>'Edition de plannings'!C29</f>
        <v>0</v>
      </c>
      <c r="D29" s="13">
        <f>'Edition de plannings'!D29</f>
        <v>0</v>
      </c>
      <c r="E29" s="14">
        <f t="shared" si="12"/>
        <v>0</v>
      </c>
      <c r="F29" s="12">
        <f>'Edition de plannings'!I29</f>
        <v>0</v>
      </c>
      <c r="G29" s="13">
        <f>'Edition de plannings'!J29</f>
        <v>0</v>
      </c>
      <c r="H29" s="14">
        <f t="shared" si="5"/>
        <v>0</v>
      </c>
      <c r="I29" s="12">
        <f>'Edition de plannings'!O29</f>
        <v>0</v>
      </c>
      <c r="J29" s="13">
        <f>'Edition de plannings'!P29</f>
        <v>0</v>
      </c>
      <c r="K29" s="14">
        <f t="shared" si="6"/>
        <v>0</v>
      </c>
      <c r="L29" s="12">
        <f>'Edition de plannings'!U29</f>
        <v>0</v>
      </c>
      <c r="M29" s="13">
        <f>'Edition de plannings'!V29</f>
        <v>0</v>
      </c>
      <c r="N29" s="14">
        <f t="shared" si="7"/>
        <v>0</v>
      </c>
      <c r="O29" s="12">
        <f>'Edition de plannings'!AA29</f>
        <v>0</v>
      </c>
      <c r="P29" s="13">
        <f>'Edition de plannings'!AB29</f>
        <v>0</v>
      </c>
      <c r="Q29" s="14">
        <f t="shared" si="13"/>
        <v>0</v>
      </c>
      <c r="R29" s="12">
        <f>'Edition de plannings'!AG29</f>
        <v>0</v>
      </c>
      <c r="S29" s="13">
        <f>'Edition de plannings'!AH29</f>
        <v>0</v>
      </c>
      <c r="T29" s="14">
        <f t="shared" si="9"/>
        <v>0</v>
      </c>
      <c r="U29" s="12">
        <f>'Edition de plannings'!AM29</f>
        <v>0</v>
      </c>
      <c r="V29" s="13">
        <f>'Edition de plannings'!AN29</f>
        <v>0</v>
      </c>
      <c r="W29" s="14">
        <f t="shared" si="10"/>
        <v>0</v>
      </c>
      <c r="X29" s="95">
        <f t="shared" ref="X29" si="16">E29+E30+H29+H30+K29+K30+N29+N30+Q29+Q30+T29+T30+W29+W30</f>
        <v>0</v>
      </c>
    </row>
    <row r="30" spans="1:24" ht="18.75" customHeight="1" thickBot="1">
      <c r="A30" s="94"/>
      <c r="B30" s="94"/>
      <c r="C30" s="15">
        <f>'Edition de plannings'!C30</f>
        <v>0</v>
      </c>
      <c r="D30" s="16">
        <f>'Edition de plannings'!D30</f>
        <v>0</v>
      </c>
      <c r="E30" s="17">
        <f t="shared" si="12"/>
        <v>0</v>
      </c>
      <c r="F30" s="15">
        <f>'Edition de plannings'!I30</f>
        <v>0</v>
      </c>
      <c r="G30" s="16">
        <f>'Edition de plannings'!J30</f>
        <v>0</v>
      </c>
      <c r="H30" s="17">
        <f t="shared" si="5"/>
        <v>0</v>
      </c>
      <c r="I30" s="15">
        <f>'Edition de plannings'!O30</f>
        <v>0</v>
      </c>
      <c r="J30" s="16">
        <f>'Edition de plannings'!P30</f>
        <v>0</v>
      </c>
      <c r="K30" s="17">
        <f t="shared" si="6"/>
        <v>0</v>
      </c>
      <c r="L30" s="15">
        <f>'Edition de plannings'!U30</f>
        <v>0</v>
      </c>
      <c r="M30" s="16">
        <f>'Edition de plannings'!V30</f>
        <v>0</v>
      </c>
      <c r="N30" s="17">
        <f t="shared" si="7"/>
        <v>0</v>
      </c>
      <c r="O30" s="15">
        <f>'Edition de plannings'!AA30</f>
        <v>0</v>
      </c>
      <c r="P30" s="16">
        <f>'Edition de plannings'!AB30</f>
        <v>0</v>
      </c>
      <c r="Q30" s="17">
        <f t="shared" si="13"/>
        <v>0</v>
      </c>
      <c r="R30" s="15">
        <f>'Edition de plannings'!AG30</f>
        <v>0</v>
      </c>
      <c r="S30" s="16">
        <f>'Edition de plannings'!AH30</f>
        <v>0</v>
      </c>
      <c r="T30" s="17">
        <f t="shared" si="9"/>
        <v>0</v>
      </c>
      <c r="U30" s="15">
        <f>'Edition de plannings'!AM30</f>
        <v>0</v>
      </c>
      <c r="V30" s="16">
        <f>'Edition de plannings'!AN30</f>
        <v>0</v>
      </c>
      <c r="W30" s="17">
        <f t="shared" si="10"/>
        <v>0</v>
      </c>
      <c r="X30" s="96"/>
    </row>
    <row r="31" spans="1:24" ht="18.75" customHeight="1">
      <c r="A31" s="93">
        <f>Nom!B26</f>
        <v>0</v>
      </c>
      <c r="B31" s="93">
        <f>Nom!C26</f>
        <v>0</v>
      </c>
      <c r="C31" s="12">
        <f>'Edition de plannings'!C31</f>
        <v>0</v>
      </c>
      <c r="D31" s="13">
        <f>'Edition de plannings'!D31</f>
        <v>0</v>
      </c>
      <c r="E31" s="14">
        <f t="shared" si="12"/>
        <v>0</v>
      </c>
      <c r="F31" s="12">
        <f>'Edition de plannings'!I31</f>
        <v>0</v>
      </c>
      <c r="G31" s="13">
        <f>'Edition de plannings'!J31</f>
        <v>0</v>
      </c>
      <c r="H31" s="14">
        <f t="shared" si="5"/>
        <v>0</v>
      </c>
      <c r="I31" s="12">
        <f>'Edition de plannings'!O31</f>
        <v>0</v>
      </c>
      <c r="J31" s="13">
        <f>'Edition de plannings'!P31</f>
        <v>0</v>
      </c>
      <c r="K31" s="14">
        <f t="shared" si="6"/>
        <v>0</v>
      </c>
      <c r="L31" s="12">
        <f>'Edition de plannings'!U31</f>
        <v>0</v>
      </c>
      <c r="M31" s="13">
        <f>'Edition de plannings'!V31</f>
        <v>0</v>
      </c>
      <c r="N31" s="14">
        <f t="shared" si="7"/>
        <v>0</v>
      </c>
      <c r="O31" s="12">
        <f>'Edition de plannings'!AA31</f>
        <v>0</v>
      </c>
      <c r="P31" s="13">
        <f>'Edition de plannings'!AB31</f>
        <v>0</v>
      </c>
      <c r="Q31" s="14">
        <f t="shared" si="13"/>
        <v>0</v>
      </c>
      <c r="R31" s="12">
        <f>'Edition de plannings'!AG31</f>
        <v>0</v>
      </c>
      <c r="S31" s="13">
        <f>'Edition de plannings'!AH31</f>
        <v>0</v>
      </c>
      <c r="T31" s="14">
        <f t="shared" si="9"/>
        <v>0</v>
      </c>
      <c r="U31" s="12">
        <f>'Edition de plannings'!AM31</f>
        <v>0</v>
      </c>
      <c r="V31" s="13">
        <f>'Edition de plannings'!AN31</f>
        <v>0</v>
      </c>
      <c r="W31" s="14">
        <f t="shared" si="10"/>
        <v>0</v>
      </c>
      <c r="X31" s="95">
        <f t="shared" ref="X31" si="17">E31+E32+H31+H32+K31+K32+N31+N32+Q31+Q32+T31+T32+W31+W32</f>
        <v>0</v>
      </c>
    </row>
    <row r="32" spans="1:24" ht="18.75" customHeight="1" thickBot="1">
      <c r="A32" s="94"/>
      <c r="B32" s="94"/>
      <c r="C32" s="15">
        <f>'Edition de plannings'!C32</f>
        <v>0</v>
      </c>
      <c r="D32" s="16">
        <f>'Edition de plannings'!D32</f>
        <v>0</v>
      </c>
      <c r="E32" s="17">
        <f t="shared" si="12"/>
        <v>0</v>
      </c>
      <c r="F32" s="15">
        <f>'Edition de plannings'!I32</f>
        <v>0</v>
      </c>
      <c r="G32" s="16">
        <f>'Edition de plannings'!J32</f>
        <v>0</v>
      </c>
      <c r="H32" s="17">
        <f t="shared" si="5"/>
        <v>0</v>
      </c>
      <c r="I32" s="15">
        <f>'Edition de plannings'!O32</f>
        <v>0</v>
      </c>
      <c r="J32" s="16">
        <f>'Edition de plannings'!P32</f>
        <v>0</v>
      </c>
      <c r="K32" s="17">
        <f t="shared" si="6"/>
        <v>0</v>
      </c>
      <c r="L32" s="15">
        <f>'Edition de plannings'!U32</f>
        <v>0</v>
      </c>
      <c r="M32" s="16">
        <f>'Edition de plannings'!V32</f>
        <v>0</v>
      </c>
      <c r="N32" s="17">
        <f t="shared" si="7"/>
        <v>0</v>
      </c>
      <c r="O32" s="15">
        <f>'Edition de plannings'!AA32</f>
        <v>0</v>
      </c>
      <c r="P32" s="16">
        <f>'Edition de plannings'!AB32</f>
        <v>0</v>
      </c>
      <c r="Q32" s="17">
        <f t="shared" si="13"/>
        <v>0</v>
      </c>
      <c r="R32" s="15">
        <f>'Edition de plannings'!AG32</f>
        <v>0</v>
      </c>
      <c r="S32" s="16">
        <f>'Edition de plannings'!AH32</f>
        <v>0</v>
      </c>
      <c r="T32" s="17">
        <f t="shared" si="9"/>
        <v>0</v>
      </c>
      <c r="U32" s="15">
        <f>'Edition de plannings'!AM32</f>
        <v>0</v>
      </c>
      <c r="V32" s="16">
        <f>'Edition de plannings'!AN32</f>
        <v>0</v>
      </c>
      <c r="W32" s="17">
        <f t="shared" si="10"/>
        <v>0</v>
      </c>
      <c r="X32" s="96"/>
    </row>
    <row r="33" spans="1:24" ht="18.75" customHeight="1">
      <c r="A33" s="93">
        <f>Nom!B28</f>
        <v>0</v>
      </c>
      <c r="B33" s="93">
        <f>Nom!C28</f>
        <v>0</v>
      </c>
      <c r="C33" s="12">
        <f>'Edition de plannings'!C33</f>
        <v>0</v>
      </c>
      <c r="D33" s="13">
        <f>'Edition de plannings'!D33</f>
        <v>0</v>
      </c>
      <c r="E33" s="14">
        <f t="shared" si="12"/>
        <v>0</v>
      </c>
      <c r="F33" s="12">
        <f>'Edition de plannings'!I33</f>
        <v>0</v>
      </c>
      <c r="G33" s="13">
        <f>'Edition de plannings'!J33</f>
        <v>0</v>
      </c>
      <c r="H33" s="14">
        <f t="shared" si="5"/>
        <v>0</v>
      </c>
      <c r="I33" s="12">
        <f>'Edition de plannings'!O33</f>
        <v>0</v>
      </c>
      <c r="J33" s="13">
        <f>'Edition de plannings'!P33</f>
        <v>0</v>
      </c>
      <c r="K33" s="14">
        <f t="shared" si="6"/>
        <v>0</v>
      </c>
      <c r="L33" s="12">
        <f>'Edition de plannings'!U33</f>
        <v>0</v>
      </c>
      <c r="M33" s="13">
        <f>'Edition de plannings'!V33</f>
        <v>0</v>
      </c>
      <c r="N33" s="14">
        <f t="shared" si="7"/>
        <v>0</v>
      </c>
      <c r="O33" s="12">
        <f>'Edition de plannings'!AA33</f>
        <v>0</v>
      </c>
      <c r="P33" s="13">
        <f>'Edition de plannings'!AB33</f>
        <v>0</v>
      </c>
      <c r="Q33" s="14">
        <f t="shared" si="13"/>
        <v>0</v>
      </c>
      <c r="R33" s="12">
        <f>'Edition de plannings'!AG33</f>
        <v>0</v>
      </c>
      <c r="S33" s="13">
        <f>'Edition de plannings'!AH33</f>
        <v>0</v>
      </c>
      <c r="T33" s="14">
        <f t="shared" si="9"/>
        <v>0</v>
      </c>
      <c r="U33" s="12">
        <f>'Edition de plannings'!AM33</f>
        <v>0</v>
      </c>
      <c r="V33" s="13">
        <f>'Edition de plannings'!AN33</f>
        <v>0</v>
      </c>
      <c r="W33" s="14">
        <f t="shared" si="10"/>
        <v>0</v>
      </c>
      <c r="X33" s="95">
        <f>E33+E34+H33+H34+K33+K34+N33+N34+Q33+Q34+T33+T34+W33+W34</f>
        <v>0</v>
      </c>
    </row>
    <row r="34" spans="1:24" ht="18.75" customHeight="1" thickBot="1">
      <c r="A34" s="94"/>
      <c r="B34" s="94"/>
      <c r="C34" s="15">
        <f>'Edition de plannings'!C34</f>
        <v>0</v>
      </c>
      <c r="D34" s="16">
        <f>'Edition de plannings'!D34</f>
        <v>0</v>
      </c>
      <c r="E34" s="17">
        <f t="shared" si="12"/>
        <v>0</v>
      </c>
      <c r="F34" s="15">
        <f>'Edition de plannings'!I34</f>
        <v>0</v>
      </c>
      <c r="G34" s="16">
        <f>'Edition de plannings'!J34</f>
        <v>0</v>
      </c>
      <c r="H34" s="17">
        <f t="shared" si="5"/>
        <v>0</v>
      </c>
      <c r="I34" s="15">
        <f>'Edition de plannings'!O34</f>
        <v>0</v>
      </c>
      <c r="J34" s="16">
        <f>'Edition de plannings'!P34</f>
        <v>0</v>
      </c>
      <c r="K34" s="17">
        <f t="shared" si="6"/>
        <v>0</v>
      </c>
      <c r="L34" s="15">
        <f>'Edition de plannings'!U34</f>
        <v>0</v>
      </c>
      <c r="M34" s="16">
        <f>'Edition de plannings'!V34</f>
        <v>0</v>
      </c>
      <c r="N34" s="17">
        <f t="shared" si="7"/>
        <v>0</v>
      </c>
      <c r="O34" s="15">
        <f>'Edition de plannings'!AA34</f>
        <v>0</v>
      </c>
      <c r="P34" s="16">
        <f>'Edition de plannings'!AB34</f>
        <v>0</v>
      </c>
      <c r="Q34" s="17">
        <f t="shared" si="13"/>
        <v>0</v>
      </c>
      <c r="R34" s="15">
        <f>'Edition de plannings'!AG34</f>
        <v>0</v>
      </c>
      <c r="S34" s="16">
        <f>'Edition de plannings'!AH34</f>
        <v>0</v>
      </c>
      <c r="T34" s="17">
        <f t="shared" si="9"/>
        <v>0</v>
      </c>
      <c r="U34" s="15">
        <f>'Edition de plannings'!AM34</f>
        <v>0</v>
      </c>
      <c r="V34" s="16">
        <f>'Edition de plannings'!AN34</f>
        <v>0</v>
      </c>
      <c r="W34" s="17">
        <f t="shared" si="10"/>
        <v>0</v>
      </c>
      <c r="X34" s="96"/>
    </row>
    <row r="35" spans="1:24" ht="18.75" customHeight="1">
      <c r="A35" s="93">
        <f>Nom!B30</f>
        <v>0</v>
      </c>
      <c r="B35" s="93">
        <f>Nom!C30</f>
        <v>0</v>
      </c>
      <c r="C35" s="12">
        <f>'Edition de plannings'!C35</f>
        <v>0</v>
      </c>
      <c r="D35" s="13">
        <f>'Edition de plannings'!D35</f>
        <v>0</v>
      </c>
      <c r="E35" s="14">
        <f t="shared" si="12"/>
        <v>0</v>
      </c>
      <c r="F35" s="12">
        <f>'Edition de plannings'!I35</f>
        <v>0</v>
      </c>
      <c r="G35" s="13">
        <f>'Edition de plannings'!J35</f>
        <v>0</v>
      </c>
      <c r="H35" s="14">
        <f t="shared" si="5"/>
        <v>0</v>
      </c>
      <c r="I35" s="12">
        <f>'Edition de plannings'!O35</f>
        <v>0</v>
      </c>
      <c r="J35" s="13">
        <f>'Edition de plannings'!P35</f>
        <v>0</v>
      </c>
      <c r="K35" s="14">
        <f t="shared" si="6"/>
        <v>0</v>
      </c>
      <c r="L35" s="12">
        <f>'Edition de plannings'!U35</f>
        <v>0</v>
      </c>
      <c r="M35" s="13">
        <f>'Edition de plannings'!V35</f>
        <v>0</v>
      </c>
      <c r="N35" s="14">
        <f t="shared" si="7"/>
        <v>0</v>
      </c>
      <c r="O35" s="12">
        <f>'Edition de plannings'!AA35</f>
        <v>0</v>
      </c>
      <c r="P35" s="13">
        <f>'Edition de plannings'!AB35</f>
        <v>0</v>
      </c>
      <c r="Q35" s="14">
        <f t="shared" si="13"/>
        <v>0</v>
      </c>
      <c r="R35" s="12">
        <f>'Edition de plannings'!AG35</f>
        <v>0</v>
      </c>
      <c r="S35" s="13">
        <f>'Edition de plannings'!AH35</f>
        <v>0</v>
      </c>
      <c r="T35" s="14">
        <f t="shared" si="9"/>
        <v>0</v>
      </c>
      <c r="U35" s="12">
        <f>'Edition de plannings'!AM35</f>
        <v>0</v>
      </c>
      <c r="V35" s="13">
        <f>'Edition de plannings'!AN35</f>
        <v>0</v>
      </c>
      <c r="W35" s="14">
        <f t="shared" si="10"/>
        <v>0</v>
      </c>
      <c r="X35" s="95">
        <f>E35+E36+H35+H36+K35+K36+N35+N36+Q35+Q36+T35+T36+W35+W36</f>
        <v>0</v>
      </c>
    </row>
    <row r="36" spans="1:24" ht="18.75" customHeight="1" thickBot="1">
      <c r="A36" s="94"/>
      <c r="B36" s="94"/>
      <c r="C36" s="15">
        <f>'Edition de plannings'!C36</f>
        <v>0</v>
      </c>
      <c r="D36" s="16">
        <f>'Edition de plannings'!D36</f>
        <v>0</v>
      </c>
      <c r="E36" s="17">
        <f t="shared" si="12"/>
        <v>0</v>
      </c>
      <c r="F36" s="15">
        <f>'Edition de plannings'!I36</f>
        <v>0</v>
      </c>
      <c r="G36" s="16">
        <f>'Edition de plannings'!J36</f>
        <v>0</v>
      </c>
      <c r="H36" s="17">
        <f t="shared" si="5"/>
        <v>0</v>
      </c>
      <c r="I36" s="15">
        <f>'Edition de plannings'!O36</f>
        <v>0</v>
      </c>
      <c r="J36" s="16">
        <f>'Edition de plannings'!P36</f>
        <v>0</v>
      </c>
      <c r="K36" s="17">
        <f t="shared" si="6"/>
        <v>0</v>
      </c>
      <c r="L36" s="15">
        <f>'Edition de plannings'!U36</f>
        <v>0</v>
      </c>
      <c r="M36" s="16">
        <f>'Edition de plannings'!V36</f>
        <v>0</v>
      </c>
      <c r="N36" s="17">
        <f t="shared" si="7"/>
        <v>0</v>
      </c>
      <c r="O36" s="15">
        <f>'Edition de plannings'!AA36</f>
        <v>0</v>
      </c>
      <c r="P36" s="16">
        <f>'Edition de plannings'!AB36</f>
        <v>0</v>
      </c>
      <c r="Q36" s="17">
        <f t="shared" si="13"/>
        <v>0</v>
      </c>
      <c r="R36" s="15">
        <f>'Edition de plannings'!AG36</f>
        <v>0</v>
      </c>
      <c r="S36" s="16">
        <f>'Edition de plannings'!AH36</f>
        <v>0</v>
      </c>
      <c r="T36" s="17">
        <f t="shared" si="9"/>
        <v>0</v>
      </c>
      <c r="U36" s="15">
        <f>'Edition de plannings'!AM36</f>
        <v>0</v>
      </c>
      <c r="V36" s="16">
        <f>'Edition de plannings'!AN36</f>
        <v>0</v>
      </c>
      <c r="W36" s="17">
        <f t="shared" si="10"/>
        <v>0</v>
      </c>
      <c r="X36" s="96"/>
    </row>
    <row r="37" spans="1:24" ht="30" customHeight="1" thickBot="1">
      <c r="A37" s="18"/>
      <c r="B37" s="18"/>
      <c r="C37" s="18"/>
      <c r="D37" s="18"/>
      <c r="E37" s="3"/>
      <c r="F37" s="18"/>
      <c r="G37" s="18"/>
      <c r="H37" s="18"/>
      <c r="I37" s="18"/>
      <c r="J37" s="18"/>
      <c r="K37" s="18"/>
      <c r="L37" s="18"/>
      <c r="M37" s="18"/>
      <c r="N37" s="18"/>
      <c r="O37" s="18"/>
      <c r="P37" s="18"/>
      <c r="Q37" s="18"/>
      <c r="R37" s="18"/>
      <c r="S37" s="18"/>
      <c r="T37" s="18"/>
      <c r="U37" s="97" t="s">
        <v>15</v>
      </c>
      <c r="V37" s="98"/>
      <c r="W37" s="99"/>
      <c r="X37" s="19">
        <f>SUM(X7:X36)</f>
        <v>7.8124999999999023</v>
      </c>
    </row>
  </sheetData>
  <sheetProtection selectLockedCells="1"/>
  <mergeCells count="80">
    <mergeCell ref="B1:X1"/>
    <mergeCell ref="C2:D2"/>
    <mergeCell ref="F2:G2"/>
    <mergeCell ref="H2:X2"/>
    <mergeCell ref="B3:X3"/>
    <mergeCell ref="R4:T4"/>
    <mergeCell ref="U4:W4"/>
    <mergeCell ref="X4:X6"/>
    <mergeCell ref="C5:D5"/>
    <mergeCell ref="E5:E6"/>
    <mergeCell ref="F5:G5"/>
    <mergeCell ref="H5:H6"/>
    <mergeCell ref="I5:J5"/>
    <mergeCell ref="K5:K6"/>
    <mergeCell ref="L5:M5"/>
    <mergeCell ref="C4:E4"/>
    <mergeCell ref="F4:H4"/>
    <mergeCell ref="I4:K4"/>
    <mergeCell ref="L4:N4"/>
    <mergeCell ref="O4:Q4"/>
    <mergeCell ref="W5:W6"/>
    <mergeCell ref="C6:D6"/>
    <mergeCell ref="F6:G6"/>
    <mergeCell ref="I6:J6"/>
    <mergeCell ref="L6:M6"/>
    <mergeCell ref="O6:P6"/>
    <mergeCell ref="R6:S6"/>
    <mergeCell ref="U6:V6"/>
    <mergeCell ref="N5:N6"/>
    <mergeCell ref="O5:P5"/>
    <mergeCell ref="Q5:Q6"/>
    <mergeCell ref="R5:S5"/>
    <mergeCell ref="T5:T6"/>
    <mergeCell ref="U5:V5"/>
    <mergeCell ref="A7:A8"/>
    <mergeCell ref="B7:B8"/>
    <mergeCell ref="X7:X8"/>
    <mergeCell ref="A9:A10"/>
    <mergeCell ref="B9:B10"/>
    <mergeCell ref="X9:X10"/>
    <mergeCell ref="A11:A12"/>
    <mergeCell ref="B11:B12"/>
    <mergeCell ref="X11:X12"/>
    <mergeCell ref="A13:A14"/>
    <mergeCell ref="B13:B14"/>
    <mergeCell ref="X13:X14"/>
    <mergeCell ref="A15:A16"/>
    <mergeCell ref="B15:B16"/>
    <mergeCell ref="X15:X16"/>
    <mergeCell ref="A17:A18"/>
    <mergeCell ref="B17:B18"/>
    <mergeCell ref="X17:X18"/>
    <mergeCell ref="A19:A20"/>
    <mergeCell ref="B19:B20"/>
    <mergeCell ref="X19:X20"/>
    <mergeCell ref="A21:A22"/>
    <mergeCell ref="B21:B22"/>
    <mergeCell ref="X21:X22"/>
    <mergeCell ref="A23:A24"/>
    <mergeCell ref="B23:B24"/>
    <mergeCell ref="X23:X24"/>
    <mergeCell ref="A25:A26"/>
    <mergeCell ref="B25:B26"/>
    <mergeCell ref="X25:X26"/>
    <mergeCell ref="A27:A28"/>
    <mergeCell ref="B27:B28"/>
    <mergeCell ref="X27:X28"/>
    <mergeCell ref="A29:A30"/>
    <mergeCell ref="B29:B30"/>
    <mergeCell ref="X29:X30"/>
    <mergeCell ref="A35:A36"/>
    <mergeCell ref="B35:B36"/>
    <mergeCell ref="X35:X36"/>
    <mergeCell ref="U37:W37"/>
    <mergeCell ref="A31:A32"/>
    <mergeCell ref="B31:B32"/>
    <mergeCell ref="X31:X32"/>
    <mergeCell ref="A33:A34"/>
    <mergeCell ref="B33:B34"/>
    <mergeCell ref="X33:X34"/>
  </mergeCells>
  <conditionalFormatting sqref="Q7:Q36 W7:W36 T7:T36 N7:N36 K7:K36 E7:E36 H7:H36">
    <cfRule type="cellIs" dxfId="22" priority="1" operator="equal">
      <formula>0</formula>
    </cfRule>
  </conditionalFormatting>
  <conditionalFormatting sqref="C7:W36">
    <cfRule type="cellIs" dxfId="21" priority="2" operator="equal">
      <formula>0</formula>
    </cfRule>
  </conditionalFormatting>
  <printOptions horizontalCentered="1" verticalCentered="1"/>
  <pageMargins left="0.23622047244094491" right="0.23622047244094491" top="0.74803149606299213" bottom="0.74803149606299213" header="0.31496062992125984" footer="0.31496062992125984"/>
  <pageSetup paperSize="9" scale="61" orientation="landscape" horizontalDpi="0" verticalDpi="0" r:id="rId1"/>
  <extLst>
    <ext xmlns:x14="http://schemas.microsoft.com/office/spreadsheetml/2009/9/main" uri="{CCE6A557-97BC-4b89-ADB6-D9C93CAAB3DF}">
      <x14:dataValidations xmlns:xm="http://schemas.microsoft.com/office/excel/2006/main" count="4">
        <x14:dataValidation type="list" allowBlank="1" showInputMessage="1" showErrorMessage="1">
          <x14:formula1>
            <xm:f>'Liste déroulante'!$C$2:$C$13</xm:f>
          </x14:formula1>
          <xm:sqref>F10 L10 I10 I12 I14 I16 F12 R36 C10 C12 C14 C16 C18 F14 F16 F18 F20 F22 F24 F8 I18 C20 I20 I22 I24 I8 I26 L12 L14 L16 L18 L20 L22 L24 O10 I28 O12 O14 O16 O18 O20 I30 F26 I32 L8 O22 I34 C22 O24 L26 C24 F28 I36 L28 O8 O26 O28 O30 O32 O34 L30 L32 L34 L36 O36 C8 C26 C28 C30 C32 C34 C36 F30 F32 F34 F36 R10 R12 R14 R16 R18 R20 R22 R24 R8 R26 R28 R30 R32 R34 U10 U12 U14 U16 U18 U20 U22 U24 U8 U26 U28 U30 U32 U34 U36</xm:sqref>
        </x14:dataValidation>
        <x14:dataValidation type="list" allowBlank="1" showInputMessage="1" showErrorMessage="1">
          <x14:formula1>
            <xm:f>'Liste déroulante'!$A$2:$A$22</xm:f>
          </x14:formula1>
          <xm:sqref>I9 L9 L11 L13 L15 L17 L19 R35 I11 C9 C11 C13 C15 C17 F9 F11 F13 F15 F17 F19 F21 C19 I13 I15 I17 I19 I21 I23 L21 O9 L23 L7 L25 L27 L29 I7 O11 O13 O15 O17 O19 O21 L31 C21 F23 I25 L33 O23 O7 C23 F7 I27 L35 O25 O27 O29 O31 O33 O35 C7 C25 C27 C29 C31 C33 C35 F25 F27 F29 F31 F33 F35 I29 I31 I33 I35 R9 R11 R13 R15 R17 R19 R21 R23 R7 R25 R27 R29 R31 R33 U9 U11 U13 U15 U17 U19 U21 U23 U7 U25 U27 U29 U31 U33 U35</xm:sqref>
        </x14:dataValidation>
        <x14:dataValidation type="list" allowBlank="1" showInputMessage="1" showErrorMessage="1">
          <x14:formula1>
            <xm:f>'Liste déroulante'!$B$2:$B$14</xm:f>
          </x14:formula1>
          <xm:sqref>S9 S11 S13 S15 S17 S19 S21 S23 P9 J9 M9 J11 M11 M13 M15 M17 S7 J13 D9 D11 D13 D15 D17 G9 G11 G13 G15 G17 G19 G21 D19 J15 J17 J19 J21 J23 J7 M19 P11 M21 M23 M7 M25 M27 J25 P13 P15 P17 P19 P21 P23 M29 D21 G23 J27 M31 P7 M33 D23 G7 J29 M35 P25 S25 S27 S29 S31 S33 S35 P27 P29 P31 P33 P35 D7 D25 D27 D29 D31 D33 D35 G25 G27 G29 G31 G33 G35 J31 J33 J35 V9 V11 V13 V15 V17 V19 V21 V23 V7 V25 V27 V29 V31 V33 V35</xm:sqref>
        </x14:dataValidation>
        <x14:dataValidation type="list" allowBlank="1" showInputMessage="1" showErrorMessage="1">
          <x14:formula1>
            <xm:f>'Liste déroulante'!$D$2:$D$27</xm:f>
          </x14:formula1>
          <xm:sqref>S10 M10 S12 J10 J12 J14 S14 S16 D10 D12 D14 D16 D18 G10 G12 G14 G16 G18 G20 G22 J16 D20 J18 J20 J22 J24 J8 M12 M14 M16 M18 M20 M22 M24 P10 J26 P12 P14 P16 P18 P20 J28 G24 J30 M8 P22 J32 D22 P24 J34 D24 G8 S18 J36 P8 S20 S22 S24 S8 S26 S28 S30 M26 P26 P28 P30 P32 P34 P36 M28 M30 M32 M34 M36 D8 D26 D28 D30 D32 D34 D36 G26 G28 G30 G32 G34 G36 S32 S34 S36 V10 V12 V14 V16 V18 V20 V22 V24 V8 V26 V28 V30 V32 V34 V36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pageSetUpPr fitToPage="1"/>
  </sheetPr>
  <dimension ref="A1:AA33"/>
  <sheetViews>
    <sheetView topLeftCell="B1" zoomScale="70" zoomScaleNormal="70" zoomScaleSheetLayoutView="70" workbookViewId="0">
      <selection activeCell="O19" sqref="O19:Q19"/>
    </sheetView>
  </sheetViews>
  <sheetFormatPr baseColWidth="10" defaultRowHeight="15"/>
  <cols>
    <col min="1" max="1" width="12.7109375" style="7" customWidth="1"/>
    <col min="2" max="2" width="18.42578125" style="7" customWidth="1"/>
    <col min="3" max="23" width="9.140625" style="7" customWidth="1"/>
    <col min="24" max="24" width="12.85546875" style="7" customWidth="1"/>
    <col min="25" max="16384" width="11.42578125" style="7"/>
  </cols>
  <sheetData>
    <row r="1" spans="1:27" s="4" customFormat="1" ht="26.25" customHeight="1" thickBot="1">
      <c r="A1" s="3"/>
      <c r="B1" s="111" t="s">
        <v>22</v>
      </c>
      <c r="C1" s="112"/>
      <c r="D1" s="112"/>
      <c r="E1" s="112"/>
      <c r="F1" s="112"/>
      <c r="G1" s="112"/>
      <c r="H1" s="112"/>
      <c r="I1" s="112"/>
      <c r="J1" s="112"/>
      <c r="K1" s="112"/>
      <c r="L1" s="112"/>
      <c r="M1" s="112"/>
      <c r="N1" s="112"/>
      <c r="O1" s="112"/>
      <c r="P1" s="112"/>
      <c r="Q1" s="112"/>
      <c r="R1" s="112"/>
      <c r="S1" s="112"/>
      <c r="T1" s="112"/>
      <c r="U1" s="112"/>
      <c r="V1" s="112"/>
      <c r="W1" s="112"/>
      <c r="X1" s="113"/>
    </row>
    <row r="2" spans="1:27" ht="33.75" customHeight="1" thickBot="1">
      <c r="A2" s="3"/>
      <c r="B2" s="24" t="s">
        <v>25</v>
      </c>
      <c r="C2" s="139">
        <v>42856</v>
      </c>
      <c r="D2" s="140"/>
      <c r="E2" s="140"/>
      <c r="F2" s="140"/>
      <c r="G2" s="140"/>
      <c r="H2" s="140"/>
      <c r="I2" s="140"/>
      <c r="J2" s="140"/>
      <c r="K2" s="140"/>
      <c r="L2" s="140"/>
      <c r="M2" s="140"/>
      <c r="N2" s="140"/>
      <c r="O2" s="140"/>
      <c r="P2" s="140"/>
      <c r="Q2" s="140"/>
      <c r="R2" s="140"/>
      <c r="S2" s="140"/>
      <c r="T2" s="140"/>
      <c r="U2" s="140"/>
      <c r="V2" s="140"/>
      <c r="W2" s="140"/>
      <c r="X2" s="141"/>
    </row>
    <row r="3" spans="1:27" s="4" customFormat="1" ht="33" customHeight="1" thickBot="1">
      <c r="A3" s="3"/>
      <c r="B3" s="24" t="s">
        <v>24</v>
      </c>
      <c r="C3" s="58"/>
      <c r="D3" s="60"/>
      <c r="E3" s="60"/>
      <c r="F3" s="60"/>
      <c r="G3" s="60"/>
      <c r="H3" s="60"/>
      <c r="I3" s="60"/>
      <c r="J3" s="60"/>
      <c r="K3" s="60"/>
      <c r="L3" s="60"/>
      <c r="M3" s="60" t="s">
        <v>66</v>
      </c>
      <c r="N3" s="60"/>
      <c r="O3" s="60"/>
      <c r="P3" s="60"/>
      <c r="Q3" s="60"/>
      <c r="R3" s="60"/>
      <c r="S3" s="60"/>
      <c r="T3" s="60"/>
      <c r="U3" s="60"/>
      <c r="V3" s="60"/>
      <c r="W3" s="60"/>
      <c r="X3" s="59"/>
      <c r="Z3" s="56"/>
      <c r="AA3" s="36"/>
    </row>
    <row r="4" spans="1:27" s="4" customFormat="1" ht="18.75" customHeight="1" thickBot="1">
      <c r="A4" s="25"/>
      <c r="B4" s="26"/>
      <c r="C4" s="142" t="s">
        <v>26</v>
      </c>
      <c r="D4" s="143"/>
      <c r="E4" s="144"/>
      <c r="F4" s="142" t="s">
        <v>27</v>
      </c>
      <c r="G4" s="143"/>
      <c r="H4" s="144"/>
      <c r="I4" s="142" t="s">
        <v>28</v>
      </c>
      <c r="J4" s="143"/>
      <c r="K4" s="144"/>
      <c r="L4" s="142" t="s">
        <v>29</v>
      </c>
      <c r="M4" s="143"/>
      <c r="N4" s="144"/>
      <c r="O4" s="142" t="s">
        <v>30</v>
      </c>
      <c r="P4" s="143"/>
      <c r="Q4" s="144"/>
      <c r="R4" s="142" t="s">
        <v>31</v>
      </c>
      <c r="S4" s="143"/>
      <c r="T4" s="144"/>
      <c r="U4" s="142" t="s">
        <v>32</v>
      </c>
      <c r="V4" s="143"/>
      <c r="W4" s="144"/>
      <c r="X4" s="128" t="s">
        <v>2</v>
      </c>
    </row>
    <row r="5" spans="1:27" s="4" customFormat="1" ht="18.75" customHeight="1">
      <c r="A5" s="8"/>
      <c r="B5" s="8"/>
      <c r="C5" s="145" t="s">
        <v>3</v>
      </c>
      <c r="D5" s="146"/>
      <c r="E5" s="147" t="s">
        <v>4</v>
      </c>
      <c r="F5" s="145" t="s">
        <v>3</v>
      </c>
      <c r="G5" s="146"/>
      <c r="H5" s="147" t="s">
        <v>5</v>
      </c>
      <c r="I5" s="145" t="s">
        <v>3</v>
      </c>
      <c r="J5" s="146"/>
      <c r="K5" s="147" t="s">
        <v>6</v>
      </c>
      <c r="L5" s="145" t="s">
        <v>3</v>
      </c>
      <c r="M5" s="146"/>
      <c r="N5" s="147" t="s">
        <v>4</v>
      </c>
      <c r="O5" s="145" t="s">
        <v>3</v>
      </c>
      <c r="P5" s="146"/>
      <c r="Q5" s="147" t="s">
        <v>4</v>
      </c>
      <c r="R5" s="145" t="s">
        <v>3</v>
      </c>
      <c r="S5" s="146"/>
      <c r="T5" s="147" t="s">
        <v>4</v>
      </c>
      <c r="U5" s="156" t="s">
        <v>3</v>
      </c>
      <c r="V5" s="146"/>
      <c r="W5" s="147" t="s">
        <v>4</v>
      </c>
      <c r="X5" s="128"/>
    </row>
    <row r="6" spans="1:27" s="4" customFormat="1" ht="18.75" customHeight="1" thickBot="1">
      <c r="A6" s="27"/>
      <c r="B6" s="27"/>
      <c r="C6" s="149" t="s">
        <v>7</v>
      </c>
      <c r="D6" s="150"/>
      <c r="E6" s="148"/>
      <c r="F6" s="149" t="s">
        <v>7</v>
      </c>
      <c r="G6" s="150"/>
      <c r="H6" s="148"/>
      <c r="I6" s="149" t="s">
        <v>7</v>
      </c>
      <c r="J6" s="150"/>
      <c r="K6" s="151"/>
      <c r="L6" s="149" t="s">
        <v>7</v>
      </c>
      <c r="M6" s="150"/>
      <c r="N6" s="148"/>
      <c r="O6" s="149" t="s">
        <v>7</v>
      </c>
      <c r="P6" s="150"/>
      <c r="Q6" s="148"/>
      <c r="R6" s="149" t="s">
        <v>7</v>
      </c>
      <c r="S6" s="150"/>
      <c r="T6" s="148"/>
      <c r="U6" s="152" t="s">
        <v>7</v>
      </c>
      <c r="V6" s="150"/>
      <c r="W6" s="148"/>
      <c r="X6" s="129"/>
    </row>
    <row r="7" spans="1:27" s="4" customFormat="1" ht="21" customHeight="1" thickBot="1">
      <c r="A7" s="157" t="s">
        <v>33</v>
      </c>
      <c r="B7" s="158"/>
      <c r="C7" s="153">
        <v>42856</v>
      </c>
      <c r="D7" s="154"/>
      <c r="E7" s="155"/>
      <c r="F7" s="153">
        <v>42857</v>
      </c>
      <c r="G7" s="154"/>
      <c r="H7" s="155"/>
      <c r="I7" s="153">
        <v>42858</v>
      </c>
      <c r="J7" s="154"/>
      <c r="K7" s="155"/>
      <c r="L7" s="153">
        <v>42859</v>
      </c>
      <c r="M7" s="154"/>
      <c r="N7" s="155"/>
      <c r="O7" s="153">
        <v>42860</v>
      </c>
      <c r="P7" s="154"/>
      <c r="Q7" s="155"/>
      <c r="R7" s="153">
        <v>42861</v>
      </c>
      <c r="S7" s="154"/>
      <c r="T7" s="155"/>
      <c r="U7" s="153">
        <v>42862</v>
      </c>
      <c r="V7" s="154"/>
      <c r="W7" s="155"/>
      <c r="X7" s="28"/>
    </row>
    <row r="8" spans="1:27" ht="21" customHeight="1">
      <c r="A8" s="159"/>
      <c r="B8" s="160"/>
      <c r="C8" s="12"/>
      <c r="D8" s="13"/>
      <c r="E8" s="14"/>
      <c r="F8" s="12"/>
      <c r="G8" s="13"/>
      <c r="H8" s="14"/>
      <c r="I8" s="12"/>
      <c r="J8" s="13"/>
      <c r="K8" s="14">
        <f>J8-I8</f>
        <v>0</v>
      </c>
      <c r="L8" s="12"/>
      <c r="M8" s="13"/>
      <c r="N8" s="14">
        <f t="shared" ref="N8:N9" si="0">M8-L8</f>
        <v>0</v>
      </c>
      <c r="O8" s="12"/>
      <c r="P8" s="13"/>
      <c r="Q8" s="14">
        <f>P8-O8</f>
        <v>0</v>
      </c>
      <c r="R8" s="12"/>
      <c r="S8" s="13"/>
      <c r="T8" s="14">
        <f t="shared" ref="T8:T9" si="1">S8-R8</f>
        <v>0</v>
      </c>
      <c r="U8" s="12"/>
      <c r="V8" s="13"/>
      <c r="W8" s="14">
        <f t="shared" ref="W8:W9" si="2">V8-U8</f>
        <v>0</v>
      </c>
      <c r="X8" s="100">
        <f>E8+E9+H8+H9+K8+K9+N8+N9+Q8+Q9+T8+T9+W8+W9</f>
        <v>0</v>
      </c>
    </row>
    <row r="9" spans="1:27" ht="21" customHeight="1" thickBot="1">
      <c r="A9" s="161"/>
      <c r="B9" s="162"/>
      <c r="C9" s="15"/>
      <c r="D9" s="16"/>
      <c r="E9" s="17"/>
      <c r="F9" s="15"/>
      <c r="G9" s="16"/>
      <c r="H9" s="17"/>
      <c r="I9" s="15"/>
      <c r="J9" s="16"/>
      <c r="K9" s="17">
        <f t="shared" ref="K9" si="3">J9-I9</f>
        <v>0</v>
      </c>
      <c r="L9" s="15"/>
      <c r="M9" s="16"/>
      <c r="N9" s="17">
        <f t="shared" si="0"/>
        <v>0</v>
      </c>
      <c r="O9" s="15"/>
      <c r="P9" s="16"/>
      <c r="Q9" s="17">
        <f t="shared" ref="Q9" si="4">P9-O9</f>
        <v>0</v>
      </c>
      <c r="R9" s="15"/>
      <c r="S9" s="16"/>
      <c r="T9" s="17">
        <f t="shared" si="1"/>
        <v>0</v>
      </c>
      <c r="U9" s="15"/>
      <c r="V9" s="16"/>
      <c r="W9" s="17">
        <f t="shared" si="2"/>
        <v>0</v>
      </c>
      <c r="X9" s="101"/>
    </row>
    <row r="10" spans="1:27" ht="21" customHeight="1" thickBot="1">
      <c r="A10" s="157" t="s">
        <v>34</v>
      </c>
      <c r="B10" s="158"/>
      <c r="C10" s="153">
        <f>U7+1</f>
        <v>42863</v>
      </c>
      <c r="D10" s="163"/>
      <c r="E10" s="164"/>
      <c r="F10" s="153">
        <f>C10+1</f>
        <v>42864</v>
      </c>
      <c r="G10" s="163"/>
      <c r="H10" s="164"/>
      <c r="I10" s="153">
        <f t="shared" ref="I10" si="5">F10+1</f>
        <v>42865</v>
      </c>
      <c r="J10" s="163"/>
      <c r="K10" s="164"/>
      <c r="L10" s="153">
        <f t="shared" ref="L10" si="6">I10+1</f>
        <v>42866</v>
      </c>
      <c r="M10" s="163"/>
      <c r="N10" s="164"/>
      <c r="O10" s="153">
        <f t="shared" ref="O10" si="7">L10+1</f>
        <v>42867</v>
      </c>
      <c r="P10" s="163"/>
      <c r="Q10" s="164"/>
      <c r="R10" s="153">
        <f t="shared" ref="R10" si="8">O10+1</f>
        <v>42868</v>
      </c>
      <c r="S10" s="163"/>
      <c r="T10" s="164"/>
      <c r="U10" s="153">
        <f t="shared" ref="U10" si="9">R10+1</f>
        <v>42869</v>
      </c>
      <c r="V10" s="163"/>
      <c r="W10" s="164"/>
      <c r="X10" s="29"/>
    </row>
    <row r="11" spans="1:27" ht="21" customHeight="1">
      <c r="A11" s="159"/>
      <c r="B11" s="160"/>
      <c r="C11" s="12"/>
      <c r="D11" s="13"/>
      <c r="E11" s="14"/>
      <c r="F11" s="12"/>
      <c r="G11" s="13"/>
      <c r="H11" s="14"/>
      <c r="I11" s="12"/>
      <c r="J11" s="13"/>
      <c r="K11" s="14"/>
      <c r="L11" s="12"/>
      <c r="M11" s="13"/>
      <c r="N11" s="14"/>
      <c r="O11" s="12"/>
      <c r="P11" s="13"/>
      <c r="Q11" s="14"/>
      <c r="R11" s="12"/>
      <c r="S11" s="13"/>
      <c r="T11" s="14"/>
      <c r="U11" s="12"/>
      <c r="V11" s="13"/>
      <c r="W11" s="14"/>
      <c r="X11" s="165">
        <f>E11+E12+H11+H12+K11+K12+N11+N12+Q11+Q12+T11+T12+W11+W12</f>
        <v>0</v>
      </c>
    </row>
    <row r="12" spans="1:27" ht="21" customHeight="1" thickBot="1">
      <c r="A12" s="161"/>
      <c r="B12" s="162"/>
      <c r="C12" s="15"/>
      <c r="D12" s="16"/>
      <c r="E12" s="17"/>
      <c r="F12" s="15"/>
      <c r="G12" s="16"/>
      <c r="H12" s="17"/>
      <c r="I12" s="15"/>
      <c r="J12" s="16"/>
      <c r="K12" s="17"/>
      <c r="L12" s="15"/>
      <c r="M12" s="16"/>
      <c r="N12" s="17"/>
      <c r="O12" s="15"/>
      <c r="P12" s="16"/>
      <c r="Q12" s="17"/>
      <c r="R12" s="15"/>
      <c r="S12" s="16"/>
      <c r="T12" s="17"/>
      <c r="U12" s="15"/>
      <c r="V12" s="16"/>
      <c r="W12" s="17"/>
      <c r="X12" s="166"/>
    </row>
    <row r="13" spans="1:27" ht="21" customHeight="1" thickBot="1">
      <c r="A13" s="157" t="s">
        <v>35</v>
      </c>
      <c r="B13" s="158"/>
      <c r="C13" s="153">
        <f>U10+1</f>
        <v>42870</v>
      </c>
      <c r="D13" s="163"/>
      <c r="E13" s="164"/>
      <c r="F13" s="153">
        <f>C13+1</f>
        <v>42871</v>
      </c>
      <c r="G13" s="163"/>
      <c r="H13" s="164"/>
      <c r="I13" s="153">
        <f t="shared" ref="I13" si="10">F13+1</f>
        <v>42872</v>
      </c>
      <c r="J13" s="163"/>
      <c r="K13" s="164"/>
      <c r="L13" s="153">
        <f t="shared" ref="L13" si="11">I13+1</f>
        <v>42873</v>
      </c>
      <c r="M13" s="163"/>
      <c r="N13" s="164"/>
      <c r="O13" s="153">
        <f t="shared" ref="O13" si="12">L13+1</f>
        <v>42874</v>
      </c>
      <c r="P13" s="163"/>
      <c r="Q13" s="164"/>
      <c r="R13" s="153">
        <f t="shared" ref="R13" si="13">O13+1</f>
        <v>42875</v>
      </c>
      <c r="S13" s="163"/>
      <c r="T13" s="164"/>
      <c r="U13" s="153">
        <f t="shared" ref="U13" si="14">R13+1</f>
        <v>42876</v>
      </c>
      <c r="V13" s="163"/>
      <c r="W13" s="164"/>
      <c r="X13" s="29"/>
    </row>
    <row r="14" spans="1:27" ht="21" customHeight="1">
      <c r="A14" s="159"/>
      <c r="B14" s="160"/>
      <c r="C14" s="12"/>
      <c r="D14" s="13"/>
      <c r="E14" s="14"/>
      <c r="F14" s="12"/>
      <c r="G14" s="13"/>
      <c r="H14" s="14"/>
      <c r="I14" s="12"/>
      <c r="J14" s="13"/>
      <c r="K14" s="14"/>
      <c r="L14" s="12"/>
      <c r="M14" s="13"/>
      <c r="N14" s="14"/>
      <c r="O14" s="12"/>
      <c r="P14" s="13"/>
      <c r="Q14" s="14"/>
      <c r="R14" s="12"/>
      <c r="S14" s="13"/>
      <c r="T14" s="14"/>
      <c r="U14" s="12"/>
      <c r="V14" s="13"/>
      <c r="W14" s="14"/>
      <c r="X14" s="165">
        <f>E14+E15+H14+H15+K14+K15+N14+N15+Q14+Q15+T14+T15+W14+W15</f>
        <v>0</v>
      </c>
    </row>
    <row r="15" spans="1:27" ht="21" customHeight="1" thickBot="1">
      <c r="A15" s="161"/>
      <c r="B15" s="162"/>
      <c r="C15" s="15"/>
      <c r="D15" s="16"/>
      <c r="E15" s="17"/>
      <c r="F15" s="15"/>
      <c r="G15" s="16"/>
      <c r="H15" s="17"/>
      <c r="I15" s="15"/>
      <c r="J15" s="16"/>
      <c r="K15" s="17"/>
      <c r="L15" s="15"/>
      <c r="M15" s="16"/>
      <c r="N15" s="17"/>
      <c r="O15" s="15"/>
      <c r="P15" s="16"/>
      <c r="Q15" s="17"/>
      <c r="R15" s="15"/>
      <c r="S15" s="16"/>
      <c r="T15" s="17"/>
      <c r="U15" s="15"/>
      <c r="V15" s="16"/>
      <c r="W15" s="17"/>
      <c r="X15" s="166"/>
    </row>
    <row r="16" spans="1:27" ht="21" customHeight="1" thickBot="1">
      <c r="A16" s="157" t="s">
        <v>36</v>
      </c>
      <c r="B16" s="158"/>
      <c r="C16" s="153">
        <f>U13+1</f>
        <v>42877</v>
      </c>
      <c r="D16" s="163"/>
      <c r="E16" s="164"/>
      <c r="F16" s="153">
        <f>C16+1</f>
        <v>42878</v>
      </c>
      <c r="G16" s="163"/>
      <c r="H16" s="164"/>
      <c r="I16" s="153">
        <f t="shared" ref="I16" si="15">F16+1</f>
        <v>42879</v>
      </c>
      <c r="J16" s="163"/>
      <c r="K16" s="164"/>
      <c r="L16" s="153">
        <f t="shared" ref="L16" si="16">I16+1</f>
        <v>42880</v>
      </c>
      <c r="M16" s="163"/>
      <c r="N16" s="164"/>
      <c r="O16" s="153">
        <f t="shared" ref="O16" si="17">L16+1</f>
        <v>42881</v>
      </c>
      <c r="P16" s="163"/>
      <c r="Q16" s="164"/>
      <c r="R16" s="153">
        <f t="shared" ref="R16" si="18">O16+1</f>
        <v>42882</v>
      </c>
      <c r="S16" s="163"/>
      <c r="T16" s="164"/>
      <c r="U16" s="153">
        <f t="shared" ref="U16" si="19">R16+1</f>
        <v>42883</v>
      </c>
      <c r="V16" s="163"/>
      <c r="W16" s="164"/>
      <c r="X16" s="29"/>
    </row>
    <row r="17" spans="1:24" ht="21" customHeight="1">
      <c r="A17" s="159"/>
      <c r="B17" s="160"/>
      <c r="C17" s="12"/>
      <c r="D17" s="13"/>
      <c r="E17" s="14"/>
      <c r="F17" s="12"/>
      <c r="G17" s="13"/>
      <c r="H17" s="14"/>
      <c r="I17" s="12"/>
      <c r="J17" s="13"/>
      <c r="K17" s="14"/>
      <c r="L17" s="12"/>
      <c r="M17" s="13"/>
      <c r="N17" s="14"/>
      <c r="O17" s="12"/>
      <c r="P17" s="13"/>
      <c r="Q17" s="14"/>
      <c r="R17" s="12"/>
      <c r="S17" s="13"/>
      <c r="T17" s="14"/>
      <c r="U17" s="55"/>
      <c r="V17" s="13"/>
      <c r="W17" s="14"/>
      <c r="X17" s="165">
        <f>E17+E18+H17+H18+K17+K18+N17+N18+Q17+Q18+T17+T18+W17+W18</f>
        <v>0</v>
      </c>
    </row>
    <row r="18" spans="1:24" ht="21" customHeight="1" thickBot="1">
      <c r="A18" s="161"/>
      <c r="B18" s="162"/>
      <c r="C18" s="15"/>
      <c r="D18" s="16"/>
      <c r="E18" s="17"/>
      <c r="F18" s="15"/>
      <c r="G18" s="16"/>
      <c r="H18" s="17"/>
      <c r="I18" s="15"/>
      <c r="J18" s="16"/>
      <c r="K18" s="17"/>
      <c r="L18" s="15"/>
      <c r="M18" s="16"/>
      <c r="N18" s="17"/>
      <c r="O18" s="15"/>
      <c r="P18" s="16"/>
      <c r="Q18" s="17"/>
      <c r="R18" s="15"/>
      <c r="S18" s="16"/>
      <c r="T18" s="17"/>
      <c r="U18" s="15"/>
      <c r="V18" s="16"/>
      <c r="W18" s="17"/>
      <c r="X18" s="166"/>
    </row>
    <row r="19" spans="1:24" ht="21" customHeight="1" thickBot="1">
      <c r="A19" s="157" t="s">
        <v>37</v>
      </c>
      <c r="B19" s="158"/>
      <c r="C19" s="153">
        <f>IF(MONTH(U16+1) &lt;&gt; MONTH(U16),"",U16+1)</f>
        <v>42884</v>
      </c>
      <c r="D19" s="163"/>
      <c r="E19" s="164"/>
      <c r="F19" s="153">
        <f>IF(MONTH(U16+2) &lt;&gt; MONTH(U16),"",U16+2)</f>
        <v>42885</v>
      </c>
      <c r="G19" s="163"/>
      <c r="H19" s="164"/>
      <c r="I19" s="153">
        <f>IF(MONTH(U16+3) &lt;&gt; MONTH(U16),"",U16+3)</f>
        <v>42886</v>
      </c>
      <c r="J19" s="163"/>
      <c r="K19" s="164"/>
      <c r="L19" s="153" t="str">
        <f>IF(MONTH(U16+4) &lt;&gt; MONTH(U16),"",U16+4)</f>
        <v/>
      </c>
      <c r="M19" s="163"/>
      <c r="N19" s="164"/>
      <c r="O19" s="153" t="str">
        <f>IF(MONTH(U16+5) &lt;&gt; MONTH(U16),"",U16+5)</f>
        <v/>
      </c>
      <c r="P19" s="163"/>
      <c r="Q19" s="164"/>
      <c r="R19" s="153" t="str">
        <f>IF(MONTH(U16+6) &lt;&gt; MONTH(U16),"",U16+6)</f>
        <v/>
      </c>
      <c r="S19" s="163"/>
      <c r="T19" s="164"/>
      <c r="U19" s="153" t="str">
        <f>IF(MONTH(U16+7) &lt;&gt; MONTH(U16),"",U16+7)</f>
        <v/>
      </c>
      <c r="V19" s="163"/>
      <c r="W19" s="164"/>
      <c r="X19" s="29"/>
    </row>
    <row r="20" spans="1:24" ht="21" customHeight="1">
      <c r="A20" s="159"/>
      <c r="B20" s="160"/>
      <c r="C20" s="12"/>
      <c r="D20" s="13"/>
      <c r="E20" s="14"/>
      <c r="F20" s="12"/>
      <c r="G20" s="13"/>
      <c r="H20" s="14"/>
      <c r="I20" s="12"/>
      <c r="J20" s="13"/>
      <c r="K20" s="14"/>
      <c r="L20" s="12"/>
      <c r="M20" s="13"/>
      <c r="N20" s="14"/>
      <c r="O20" s="55"/>
      <c r="P20" s="13"/>
      <c r="Q20" s="14"/>
      <c r="R20" s="12"/>
      <c r="S20" s="13"/>
      <c r="T20" s="14"/>
      <c r="U20" s="12"/>
      <c r="V20" s="13"/>
      <c r="W20" s="14"/>
      <c r="X20" s="165">
        <f>E20+E21+H20+H21+K20+K21+N20+N21+Q20+Q21+T20+T21+W20+W21</f>
        <v>0</v>
      </c>
    </row>
    <row r="21" spans="1:24" ht="21" customHeight="1" thickBot="1">
      <c r="A21" s="161"/>
      <c r="B21" s="162"/>
      <c r="C21" s="15"/>
      <c r="D21" s="16"/>
      <c r="E21" s="17"/>
      <c r="F21" s="15"/>
      <c r="G21" s="16"/>
      <c r="H21" s="17"/>
      <c r="I21" s="15"/>
      <c r="J21" s="16"/>
      <c r="K21" s="17"/>
      <c r="L21" s="15"/>
      <c r="M21" s="16"/>
      <c r="N21" s="17"/>
      <c r="O21" s="15"/>
      <c r="P21" s="16"/>
      <c r="Q21" s="17"/>
      <c r="R21" s="15"/>
      <c r="S21" s="16"/>
      <c r="T21" s="17"/>
      <c r="U21" s="15"/>
      <c r="V21" s="16"/>
      <c r="W21" s="17"/>
      <c r="X21" s="166"/>
    </row>
    <row r="22" spans="1:24" ht="21" customHeight="1" thickBot="1">
      <c r="A22" s="157" t="s">
        <v>38</v>
      </c>
      <c r="B22" s="158"/>
      <c r="C22" s="153" t="str">
        <f>IF(MONTH(U16+8) &lt;&gt; MONTH(U16),"",U16+8)</f>
        <v/>
      </c>
      <c r="D22" s="163"/>
      <c r="E22" s="164"/>
      <c r="F22" s="153" t="str">
        <f>IF(MONTH(U16+9) &lt;&gt; MONTH(U16),"",U16+9)</f>
        <v/>
      </c>
      <c r="G22" s="163"/>
      <c r="H22" s="164"/>
      <c r="I22" s="30"/>
      <c r="J22" s="31"/>
      <c r="K22" s="32"/>
      <c r="L22" s="30"/>
      <c r="M22" s="31"/>
      <c r="N22" s="32"/>
      <c r="O22" s="30"/>
      <c r="P22" s="31"/>
      <c r="Q22" s="32"/>
      <c r="R22" s="30"/>
      <c r="S22" s="31"/>
      <c r="T22" s="32"/>
      <c r="U22" s="30"/>
      <c r="V22" s="31"/>
      <c r="W22" s="33"/>
      <c r="X22" s="34"/>
    </row>
    <row r="23" spans="1:24" ht="21" customHeight="1">
      <c r="A23" s="159"/>
      <c r="B23" s="160"/>
      <c r="C23" s="12"/>
      <c r="D23" s="13"/>
      <c r="E23" s="14">
        <f t="shared" ref="E23:E24" si="20">D23-C23</f>
        <v>0</v>
      </c>
      <c r="F23" s="12"/>
      <c r="G23" s="13"/>
      <c r="H23" s="14">
        <f t="shared" ref="H23:H24" si="21">G23-F23</f>
        <v>0</v>
      </c>
      <c r="I23" s="12"/>
      <c r="J23" s="13"/>
      <c r="K23" s="14">
        <f t="shared" ref="K23:K24" si="22">J23-I23</f>
        <v>0</v>
      </c>
      <c r="L23" s="12"/>
      <c r="M23" s="13"/>
      <c r="N23" s="14">
        <f t="shared" ref="N23:N24" si="23">M23-L23</f>
        <v>0</v>
      </c>
      <c r="O23" s="12"/>
      <c r="P23" s="13"/>
      <c r="Q23" s="14">
        <f t="shared" ref="Q23:Q24" si="24">P23-O23</f>
        <v>0</v>
      </c>
      <c r="R23" s="12"/>
      <c r="S23" s="13"/>
      <c r="T23" s="14">
        <f t="shared" ref="T23:T24" si="25">S23-R23</f>
        <v>0</v>
      </c>
      <c r="U23" s="12"/>
      <c r="V23" s="13"/>
      <c r="W23" s="14">
        <f t="shared" ref="W23:W24" si="26">V23-U23</f>
        <v>0</v>
      </c>
      <c r="X23" s="95">
        <f>E23+E24+H23+H24+K23+K24+N23+N24+Q23+Q24+T23+T24+W23+W24</f>
        <v>0</v>
      </c>
    </row>
    <row r="24" spans="1:24" ht="21" customHeight="1" thickBot="1">
      <c r="A24" s="161"/>
      <c r="B24" s="162"/>
      <c r="C24" s="15"/>
      <c r="D24" s="16"/>
      <c r="E24" s="17">
        <f t="shared" si="20"/>
        <v>0</v>
      </c>
      <c r="F24" s="15"/>
      <c r="G24" s="16"/>
      <c r="H24" s="17">
        <f t="shared" si="21"/>
        <v>0</v>
      </c>
      <c r="I24" s="15"/>
      <c r="J24" s="16"/>
      <c r="K24" s="17">
        <f t="shared" si="22"/>
        <v>0</v>
      </c>
      <c r="L24" s="15"/>
      <c r="M24" s="16"/>
      <c r="N24" s="17">
        <f t="shared" si="23"/>
        <v>0</v>
      </c>
      <c r="O24" s="15"/>
      <c r="P24" s="16"/>
      <c r="Q24" s="17">
        <f t="shared" si="24"/>
        <v>0</v>
      </c>
      <c r="R24" s="15"/>
      <c r="S24" s="16"/>
      <c r="T24" s="17">
        <f t="shared" si="25"/>
        <v>0</v>
      </c>
      <c r="U24" s="15"/>
      <c r="V24" s="16"/>
      <c r="W24" s="17">
        <f t="shared" si="26"/>
        <v>0</v>
      </c>
      <c r="X24" s="96"/>
    </row>
    <row r="25" spans="1:24" ht="18.75" customHeight="1" thickBot="1">
      <c r="A25" s="18"/>
      <c r="B25" s="18"/>
      <c r="C25" s="18"/>
      <c r="D25" s="18"/>
      <c r="E25" s="3"/>
      <c r="F25" s="18"/>
      <c r="G25" s="18"/>
      <c r="H25" s="18"/>
      <c r="I25" s="18"/>
      <c r="J25" s="18"/>
      <c r="K25" s="18"/>
      <c r="L25" s="18"/>
      <c r="M25" s="18"/>
      <c r="N25" s="18"/>
      <c r="O25" s="18"/>
      <c r="P25" s="18"/>
      <c r="Q25" s="18"/>
      <c r="R25" s="18"/>
      <c r="S25" s="18"/>
      <c r="T25" s="18"/>
      <c r="U25" s="97" t="s">
        <v>39</v>
      </c>
      <c r="V25" s="98"/>
      <c r="W25" s="99"/>
      <c r="X25" s="19">
        <f>SUM(X8:X24)</f>
        <v>0</v>
      </c>
    </row>
    <row r="26" spans="1:24" ht="15.75" thickBot="1"/>
    <row r="27" spans="1:24" ht="18.75" customHeight="1">
      <c r="A27" s="167" t="s">
        <v>40</v>
      </c>
      <c r="B27" s="168"/>
      <c r="C27" s="167"/>
      <c r="D27" s="168"/>
      <c r="E27" s="168"/>
      <c r="F27" s="168"/>
      <c r="G27" s="168"/>
      <c r="H27" s="168"/>
      <c r="I27" s="168"/>
      <c r="J27" s="168"/>
      <c r="K27" s="168"/>
      <c r="L27" s="168"/>
      <c r="M27" s="168"/>
      <c r="N27" s="168"/>
      <c r="O27" s="168"/>
      <c r="P27" s="168"/>
      <c r="Q27" s="168"/>
      <c r="R27" s="168"/>
      <c r="S27" s="168"/>
      <c r="T27" s="168"/>
      <c r="U27" s="168"/>
      <c r="V27" s="168"/>
      <c r="W27" s="168"/>
      <c r="X27" s="171"/>
    </row>
    <row r="28" spans="1:24" ht="18.75" customHeight="1" thickBot="1">
      <c r="A28" s="169"/>
      <c r="B28" s="170"/>
      <c r="C28" s="169"/>
      <c r="D28" s="170"/>
      <c r="E28" s="170"/>
      <c r="F28" s="170"/>
      <c r="G28" s="170"/>
      <c r="H28" s="170"/>
      <c r="I28" s="170"/>
      <c r="J28" s="170"/>
      <c r="K28" s="170"/>
      <c r="L28" s="170"/>
      <c r="M28" s="170"/>
      <c r="N28" s="170"/>
      <c r="O28" s="170"/>
      <c r="P28" s="170"/>
      <c r="Q28" s="170"/>
      <c r="R28" s="170"/>
      <c r="S28" s="170"/>
      <c r="T28" s="170"/>
      <c r="U28" s="170"/>
      <c r="V28" s="170"/>
      <c r="W28" s="170"/>
      <c r="X28" s="172"/>
    </row>
    <row r="31" spans="1:24" ht="15.75" thickBot="1"/>
    <row r="32" spans="1:24">
      <c r="C32" s="12">
        <v>0</v>
      </c>
      <c r="D32" s="13">
        <v>0</v>
      </c>
      <c r="E32" s="14">
        <v>0</v>
      </c>
      <c r="F32" s="12">
        <v>0.39583333333333298</v>
      </c>
      <c r="G32" s="13">
        <v>0.66666666666666197</v>
      </c>
      <c r="H32" s="14">
        <v>0.27083333333332898</v>
      </c>
      <c r="I32" s="12">
        <v>0</v>
      </c>
      <c r="J32" s="13">
        <v>0</v>
      </c>
      <c r="K32" s="14">
        <v>0</v>
      </c>
      <c r="L32" s="12">
        <v>0</v>
      </c>
      <c r="M32" s="13">
        <v>0</v>
      </c>
      <c r="N32" s="14">
        <v>0</v>
      </c>
      <c r="O32" s="12">
        <v>0</v>
      </c>
      <c r="P32" s="13">
        <v>0</v>
      </c>
      <c r="Q32" s="14">
        <v>0</v>
      </c>
      <c r="R32" s="12">
        <v>0.375</v>
      </c>
      <c r="S32" s="13">
        <v>0.499999999999998</v>
      </c>
      <c r="T32" s="14">
        <v>0.124999999999998</v>
      </c>
      <c r="U32" s="12">
        <v>0.45833333333333198</v>
      </c>
      <c r="V32" s="13">
        <v>0.64583333333332904</v>
      </c>
      <c r="W32" s="14">
        <v>0.18749999999999706</v>
      </c>
    </row>
    <row r="33" spans="3:23" ht="15.75" thickBot="1">
      <c r="C33" s="15">
        <v>0</v>
      </c>
      <c r="D33" s="16">
        <v>0</v>
      </c>
      <c r="E33" s="17">
        <v>0</v>
      </c>
      <c r="F33" s="15">
        <v>0.687499999999996</v>
      </c>
      <c r="G33" s="16">
        <v>0.70833333333332904</v>
      </c>
      <c r="H33" s="17">
        <v>2.0833333333333037E-2</v>
      </c>
      <c r="I33" s="15">
        <v>0.77083333333332804</v>
      </c>
      <c r="J33" s="16">
        <v>0.97916666666665797</v>
      </c>
      <c r="K33" s="17">
        <v>0.20833333333332993</v>
      </c>
      <c r="L33" s="15">
        <v>0</v>
      </c>
      <c r="M33" s="16">
        <v>0</v>
      </c>
      <c r="N33" s="17">
        <v>0</v>
      </c>
      <c r="O33" s="15">
        <v>0.77083333333332804</v>
      </c>
      <c r="P33" s="16">
        <v>0.97916666666665797</v>
      </c>
      <c r="Q33" s="17">
        <v>0.20833333333332993</v>
      </c>
      <c r="R33" s="15">
        <v>0</v>
      </c>
      <c r="S33" s="16">
        <v>0</v>
      </c>
      <c r="T33" s="17">
        <v>0</v>
      </c>
      <c r="U33" s="15">
        <v>0.749999999999995</v>
      </c>
      <c r="V33" s="16">
        <v>0.97916666666665797</v>
      </c>
      <c r="W33" s="17">
        <v>0.22916666666666297</v>
      </c>
    </row>
  </sheetData>
  <sheetProtection selectLockedCells="1"/>
  <mergeCells count="83">
    <mergeCell ref="C22:E22"/>
    <mergeCell ref="F22:H22"/>
    <mergeCell ref="X20:X21"/>
    <mergeCell ref="A22:B24"/>
    <mergeCell ref="X23:X24"/>
    <mergeCell ref="R13:T13"/>
    <mergeCell ref="U13:W13"/>
    <mergeCell ref="X14:X15"/>
    <mergeCell ref="I16:K16"/>
    <mergeCell ref="L16:N16"/>
    <mergeCell ref="O16:Q16"/>
    <mergeCell ref="R16:T16"/>
    <mergeCell ref="O13:Q13"/>
    <mergeCell ref="A13:B15"/>
    <mergeCell ref="C13:E13"/>
    <mergeCell ref="F13:H13"/>
    <mergeCell ref="I13:K13"/>
    <mergeCell ref="L13:N13"/>
    <mergeCell ref="U25:W25"/>
    <mergeCell ref="A27:B28"/>
    <mergeCell ref="C27:X28"/>
    <mergeCell ref="U16:W16"/>
    <mergeCell ref="X17:X18"/>
    <mergeCell ref="A19:B21"/>
    <mergeCell ref="C19:E19"/>
    <mergeCell ref="F19:H19"/>
    <mergeCell ref="I19:K19"/>
    <mergeCell ref="L19:N19"/>
    <mergeCell ref="O19:Q19"/>
    <mergeCell ref="R19:T19"/>
    <mergeCell ref="U19:W19"/>
    <mergeCell ref="A16:B18"/>
    <mergeCell ref="C16:E16"/>
    <mergeCell ref="F16:H16"/>
    <mergeCell ref="X8:X9"/>
    <mergeCell ref="A10:B12"/>
    <mergeCell ref="C10:E10"/>
    <mergeCell ref="F10:H10"/>
    <mergeCell ref="I10:K10"/>
    <mergeCell ref="L10:N10"/>
    <mergeCell ref="O10:Q10"/>
    <mergeCell ref="R10:T10"/>
    <mergeCell ref="U10:W10"/>
    <mergeCell ref="X11:X12"/>
    <mergeCell ref="A7:B9"/>
    <mergeCell ref="C7:E7"/>
    <mergeCell ref="F7:H7"/>
    <mergeCell ref="I7:K7"/>
    <mergeCell ref="L7:N7"/>
    <mergeCell ref="O7:Q7"/>
    <mergeCell ref="R7:T7"/>
    <mergeCell ref="U7:W7"/>
    <mergeCell ref="Q5:Q6"/>
    <mergeCell ref="R5:S5"/>
    <mergeCell ref="T5:T6"/>
    <mergeCell ref="U5:V5"/>
    <mergeCell ref="W5:W6"/>
    <mergeCell ref="L6:M6"/>
    <mergeCell ref="O6:P6"/>
    <mergeCell ref="X4:X6"/>
    <mergeCell ref="K5:K6"/>
    <mergeCell ref="L5:M5"/>
    <mergeCell ref="N5:N6"/>
    <mergeCell ref="O5:P5"/>
    <mergeCell ref="R6:S6"/>
    <mergeCell ref="U6:V6"/>
    <mergeCell ref="C5:D5"/>
    <mergeCell ref="E5:E6"/>
    <mergeCell ref="F5:G5"/>
    <mergeCell ref="H5:H6"/>
    <mergeCell ref="I5:J5"/>
    <mergeCell ref="F6:G6"/>
    <mergeCell ref="I6:J6"/>
    <mergeCell ref="C6:D6"/>
    <mergeCell ref="B1:X1"/>
    <mergeCell ref="C2:X2"/>
    <mergeCell ref="C4:E4"/>
    <mergeCell ref="F4:H4"/>
    <mergeCell ref="I4:K4"/>
    <mergeCell ref="L4:N4"/>
    <mergeCell ref="O4:Q4"/>
    <mergeCell ref="R4:T4"/>
    <mergeCell ref="U4:W4"/>
  </mergeCells>
  <conditionalFormatting sqref="E8:E9 H8:H9 W8:X9 X25 W11:X12 X10 T11:T12 K11:K12 E14:E15 N14:N15 W14:X15 X13 W17:X18 T17:T18 E17:E18 E23:E24 K22:K24 N22:N24 Q20:Q24 T20:T24 W20:X24 H23:H25 X16 X19">
    <cfRule type="cellIs" dxfId="20" priority="26" operator="equal">
      <formula>0</formula>
    </cfRule>
  </conditionalFormatting>
  <conditionalFormatting sqref="K8:K9 N8:N9">
    <cfRule type="cellIs" dxfId="19" priority="25" operator="equal">
      <formula>0</formula>
    </cfRule>
  </conditionalFormatting>
  <conditionalFormatting sqref="Q8:Q9 T8:T9">
    <cfRule type="cellIs" dxfId="18" priority="24" operator="equal">
      <formula>0</formula>
    </cfRule>
  </conditionalFormatting>
  <conditionalFormatting sqref="E11:E12 H11:H12">
    <cfRule type="cellIs" dxfId="17" priority="23" operator="equal">
      <formula>0</formula>
    </cfRule>
  </conditionalFormatting>
  <conditionalFormatting sqref="N11:N12 Q11:Q12">
    <cfRule type="cellIs" dxfId="16" priority="22" operator="equal">
      <formula>0</formula>
    </cfRule>
  </conditionalFormatting>
  <conditionalFormatting sqref="H14:H15 K14:K15">
    <cfRule type="cellIs" dxfId="15" priority="21" operator="equal">
      <formula>0</formula>
    </cfRule>
  </conditionalFormatting>
  <conditionalFormatting sqref="Q14:Q15 T14:T15">
    <cfRule type="cellIs" dxfId="14" priority="20" operator="equal">
      <formula>0</formula>
    </cfRule>
  </conditionalFormatting>
  <conditionalFormatting sqref="H17:H18 K17:K18">
    <cfRule type="cellIs" dxfId="13" priority="19" operator="equal">
      <formula>0</formula>
    </cfRule>
  </conditionalFormatting>
  <conditionalFormatting sqref="N17:N18 Q17:Q18">
    <cfRule type="cellIs" dxfId="12" priority="18" operator="equal">
      <formula>0</formula>
    </cfRule>
  </conditionalFormatting>
  <conditionalFormatting sqref="E20:E21 H20:H21">
    <cfRule type="cellIs" dxfId="11" priority="17" operator="equal">
      <formula>0</formula>
    </cfRule>
  </conditionalFormatting>
  <conditionalFormatting sqref="K20:K21 N20:N21">
    <cfRule type="cellIs" dxfId="10" priority="16" operator="equal">
      <formula>0</formula>
    </cfRule>
  </conditionalFormatting>
  <conditionalFormatting sqref="Q32:Q33 W32:W33 T32:T33 N32:N33 K32:K33 E32:E33 H32:H33">
    <cfRule type="cellIs" dxfId="9" priority="14" operator="equal">
      <formula>0</formula>
    </cfRule>
  </conditionalFormatting>
  <conditionalFormatting sqref="C32:W33">
    <cfRule type="cellIs" dxfId="8" priority="15" operator="equal">
      <formula>0</formula>
    </cfRule>
  </conditionalFormatting>
  <conditionalFormatting sqref="L11:M12">
    <cfRule type="cellIs" dxfId="7" priority="8" operator="equal">
      <formula>0</formula>
    </cfRule>
  </conditionalFormatting>
  <conditionalFormatting sqref="O11:P12">
    <cfRule type="cellIs" dxfId="6" priority="7" operator="equal">
      <formula>0</formula>
    </cfRule>
  </conditionalFormatting>
  <conditionalFormatting sqref="R11:S12">
    <cfRule type="cellIs" dxfId="5" priority="6" operator="equal">
      <formula>0</formula>
    </cfRule>
  </conditionalFormatting>
  <conditionalFormatting sqref="U11:V12">
    <cfRule type="cellIs" dxfId="4" priority="5" operator="equal">
      <formula>0</formula>
    </cfRule>
  </conditionalFormatting>
  <conditionalFormatting sqref="C11:D12">
    <cfRule type="cellIs" dxfId="3" priority="4" operator="equal">
      <formula>0</formula>
    </cfRule>
  </conditionalFormatting>
  <conditionalFormatting sqref="F11:G12">
    <cfRule type="cellIs" dxfId="2" priority="3" operator="equal">
      <formula>0</formula>
    </cfRule>
  </conditionalFormatting>
  <conditionalFormatting sqref="I11:J12">
    <cfRule type="cellIs" dxfId="1" priority="2" operator="equal">
      <formula>0</formula>
    </cfRule>
  </conditionalFormatting>
  <conditionalFormatting sqref="C14:D15">
    <cfRule type="cellIs" dxfId="0" priority="1" operator="equal">
      <formula>0</formula>
    </cfRule>
  </conditionalFormatting>
  <printOptions horizontalCentered="1" verticalCentered="1"/>
  <pageMargins left="0.23622047244094491" right="0.23622047244094491" top="0.74803149606299213" bottom="0.74803149606299213" header="0.31496062992125984" footer="0.31496062992125984"/>
  <pageSetup paperSize="9" scale="61" orientation="landscape" horizontalDpi="4294967295" verticalDpi="4294967295"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'[3]Liste déroulante'!#REF!</xm:f>
          </x14:formula1>
          <xm:sqref>I14:J15 U20:V24 U17:V18 U14:V15 U8:V9 C8:D9 O8:P9 R17:S18 C17:D18 L17:M18 F8:G9 R8:S9 C23:D24 O14:P15 O17:P18 C20:D21 I20:J24 R14:S15 R20:S24 F23:G24 L14:M15 F17:G18 L20:M24 I8:J9 F20:G21 F14:G15 I17:J18 O20:P24 L8:M9</xm:sqref>
        </x14:dataValidation>
        <x14:dataValidation type="list" allowBlank="1" showInputMessage="1" showErrorMessage="1">
          <x14:formula1>
            <xm:f>'Liste déroulante'!$D$2:$D$27</xm:f>
          </x14:formula1>
          <xm:sqref>J33 M33 G33 P33 S33 D33 V33 D15</xm:sqref>
        </x14:dataValidation>
        <x14:dataValidation type="list" allowBlank="1" showInputMessage="1" showErrorMessage="1">
          <x14:formula1>
            <xm:f>'Liste déroulante'!$B$2:$B$14</xm:f>
          </x14:formula1>
          <xm:sqref>S32 J32 M32 P32 G32 D32 V32 D14</xm:sqref>
        </x14:dataValidation>
        <x14:dataValidation type="list" allowBlank="1" showInputMessage="1" showErrorMessage="1">
          <x14:formula1>
            <xm:f>'Liste déroulante'!$A$2:$A$22</xm:f>
          </x14:formula1>
          <xm:sqref>L32 I32 O32 F32 C32 R32 U32 C14</xm:sqref>
        </x14:dataValidation>
        <x14:dataValidation type="list" allowBlank="1" showInputMessage="1" showErrorMessage="1">
          <x14:formula1>
            <xm:f>'Liste déroulante'!$C$2:$C$13</xm:f>
          </x14:formula1>
          <xm:sqref>F33 I33 L33 O33 C33 R33 U33 C15</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D42"/>
  <sheetViews>
    <sheetView topLeftCell="A16" workbookViewId="0">
      <selection activeCell="A31" sqref="A31:A42"/>
    </sheetView>
  </sheetViews>
  <sheetFormatPr baseColWidth="10" defaultRowHeight="15"/>
  <cols>
    <col min="1" max="1" width="36.7109375" customWidth="1"/>
    <col min="2" max="4" width="28" customWidth="1"/>
  </cols>
  <sheetData>
    <row r="1" spans="1:4">
      <c r="A1" s="1" t="s">
        <v>16</v>
      </c>
      <c r="B1" s="1" t="s">
        <v>17</v>
      </c>
      <c r="C1" s="1" t="s">
        <v>18</v>
      </c>
      <c r="D1" s="1" t="s">
        <v>19</v>
      </c>
    </row>
    <row r="2" spans="1:4">
      <c r="A2" s="2">
        <v>0.20833333333333334</v>
      </c>
      <c r="B2" s="2">
        <v>0.41666666666666602</v>
      </c>
      <c r="C2" s="2">
        <v>0.624999999999996</v>
      </c>
      <c r="D2" s="2">
        <v>0.70833333333332904</v>
      </c>
    </row>
    <row r="3" spans="1:4">
      <c r="A3" s="2">
        <v>0.22916666666666666</v>
      </c>
      <c r="B3" s="2">
        <v>0.437499999999999</v>
      </c>
      <c r="C3" s="2">
        <v>0.64583333333332904</v>
      </c>
      <c r="D3" s="2">
        <v>0.72916666666666197</v>
      </c>
    </row>
    <row r="4" spans="1:4">
      <c r="A4" s="2">
        <v>0.25</v>
      </c>
      <c r="B4" s="2">
        <v>0.45833333333333198</v>
      </c>
      <c r="C4" s="2">
        <v>0.66666666666666197</v>
      </c>
      <c r="D4" s="2">
        <v>0.749999999999995</v>
      </c>
    </row>
    <row r="5" spans="1:4">
      <c r="A5" s="2">
        <v>0.27083333333333298</v>
      </c>
      <c r="B5" s="2">
        <v>0.47916666666666502</v>
      </c>
      <c r="C5" s="2">
        <v>0.687499999999996</v>
      </c>
      <c r="D5" s="2">
        <v>0.77083333333332804</v>
      </c>
    </row>
    <row r="6" spans="1:4">
      <c r="A6" s="2">
        <v>0.29166666666666702</v>
      </c>
      <c r="B6" s="2">
        <v>0.499999999999998</v>
      </c>
      <c r="C6" s="2">
        <v>0.70833333333332904</v>
      </c>
      <c r="D6" s="2">
        <v>0.79166666666666097</v>
      </c>
    </row>
    <row r="7" spans="1:4">
      <c r="A7" s="2">
        <v>0.3125</v>
      </c>
      <c r="B7" s="2">
        <v>0.52083333333333104</v>
      </c>
      <c r="C7" s="2">
        <v>0.72916666666666197</v>
      </c>
      <c r="D7" s="2">
        <v>0.812499999999994</v>
      </c>
    </row>
    <row r="8" spans="1:4">
      <c r="A8" s="2">
        <v>0.33333333333333298</v>
      </c>
      <c r="B8" s="2">
        <v>0.54166666666666397</v>
      </c>
      <c r="C8" s="2">
        <v>0.749999999999995</v>
      </c>
      <c r="D8" s="2">
        <v>0.83333333333332704</v>
      </c>
    </row>
    <row r="9" spans="1:4">
      <c r="A9" s="2">
        <v>0.35416666666666602</v>
      </c>
      <c r="B9" s="2">
        <v>0.562499999999997</v>
      </c>
      <c r="C9" s="2">
        <v>0.77083333333332804</v>
      </c>
      <c r="D9" s="2">
        <v>0.85416666666665997</v>
      </c>
    </row>
    <row r="10" spans="1:4">
      <c r="A10" s="2">
        <v>0.375</v>
      </c>
      <c r="B10" s="2">
        <v>0.58333333333333004</v>
      </c>
      <c r="C10" s="2">
        <v>0.79166666666666097</v>
      </c>
      <c r="D10" s="2">
        <v>0.87499999999999301</v>
      </c>
    </row>
    <row r="11" spans="1:4">
      <c r="A11" s="2">
        <v>0.39583333333333298</v>
      </c>
      <c r="B11" s="2">
        <v>0.60416666666666297</v>
      </c>
      <c r="C11" s="2">
        <v>0.812499999999994</v>
      </c>
      <c r="D11" s="2">
        <v>0.89583333333332604</v>
      </c>
    </row>
    <row r="12" spans="1:4">
      <c r="A12" s="2">
        <v>0.41666666666666602</v>
      </c>
      <c r="B12" s="2">
        <v>0.624999999999996</v>
      </c>
      <c r="C12" s="2">
        <v>0.83333333333332704</v>
      </c>
      <c r="D12" s="2">
        <v>0.91666666666665897</v>
      </c>
    </row>
    <row r="13" spans="1:4">
      <c r="A13" s="2">
        <v>0.437499999999999</v>
      </c>
      <c r="B13" s="2">
        <v>0.64583333333332904</v>
      </c>
      <c r="C13" s="2">
        <v>0.85416666666665997</v>
      </c>
      <c r="D13" s="2">
        <v>0.93749999999999201</v>
      </c>
    </row>
    <row r="14" spans="1:4">
      <c r="A14" s="2">
        <v>0.45833333333333198</v>
      </c>
      <c r="B14" s="2">
        <v>0.66666666666666197</v>
      </c>
      <c r="C14" s="2">
        <v>0.87499999999999301</v>
      </c>
      <c r="D14" s="2">
        <v>0.95833333333332504</v>
      </c>
    </row>
    <row r="15" spans="1:4">
      <c r="A15" s="2">
        <v>0.47916666666666502</v>
      </c>
      <c r="D15" s="2">
        <v>0.97916666666665797</v>
      </c>
    </row>
    <row r="16" spans="1:4">
      <c r="A16" s="2">
        <v>0.499999999999998</v>
      </c>
      <c r="D16" s="2">
        <v>0.99999999999999101</v>
      </c>
    </row>
    <row r="17" spans="1:4">
      <c r="A17" s="2">
        <v>0.52083333333333104</v>
      </c>
      <c r="D17" s="2">
        <v>1.0208333333333199</v>
      </c>
    </row>
    <row r="18" spans="1:4">
      <c r="A18" s="2">
        <v>0.54166666666666397</v>
      </c>
      <c r="D18" s="2">
        <v>1.0416666666666601</v>
      </c>
    </row>
    <row r="19" spans="1:4">
      <c r="A19" s="2">
        <v>0.562499999999997</v>
      </c>
      <c r="D19" s="2">
        <v>0.87500000000001099</v>
      </c>
    </row>
    <row r="20" spans="1:4">
      <c r="A20" s="2">
        <v>0.58333333333333004</v>
      </c>
      <c r="D20" s="2">
        <v>0.89583333333334603</v>
      </c>
    </row>
    <row r="21" spans="1:4">
      <c r="A21" s="2">
        <v>0.60416666666666297</v>
      </c>
      <c r="D21" s="2">
        <v>0.91666666666667995</v>
      </c>
    </row>
    <row r="22" spans="1:4">
      <c r="A22" s="2">
        <v>0.624999999999996</v>
      </c>
      <c r="D22" s="2">
        <v>0.93750000000001499</v>
      </c>
    </row>
    <row r="23" spans="1:4">
      <c r="A23" s="2">
        <v>0.64583333333332904</v>
      </c>
      <c r="D23" s="2">
        <v>0.95833333333333337</v>
      </c>
    </row>
    <row r="24" spans="1:4">
      <c r="A24" s="2">
        <v>0.66666666666666197</v>
      </c>
      <c r="D24" s="2">
        <v>0.97916666666668295</v>
      </c>
    </row>
    <row r="25" spans="1:4">
      <c r="D25" s="2">
        <v>1.00000000000002</v>
      </c>
    </row>
    <row r="26" spans="1:4">
      <c r="D26" s="2">
        <v>1.0208333333333499</v>
      </c>
    </row>
    <row r="27" spans="1:4">
      <c r="D27" s="2">
        <v>1.0416666666666901</v>
      </c>
    </row>
    <row r="30" spans="1:4">
      <c r="A30" t="s">
        <v>25</v>
      </c>
      <c r="B30" t="s">
        <v>41</v>
      </c>
    </row>
    <row r="31" spans="1:4">
      <c r="A31" t="s">
        <v>42</v>
      </c>
    </row>
    <row r="32" spans="1:4">
      <c r="A32" t="s">
        <v>43</v>
      </c>
    </row>
    <row r="33" spans="1:1">
      <c r="A33" t="s">
        <v>44</v>
      </c>
    </row>
    <row r="34" spans="1:1">
      <c r="A34" t="s">
        <v>45</v>
      </c>
    </row>
    <row r="35" spans="1:1">
      <c r="A35" t="s">
        <v>46</v>
      </c>
    </row>
    <row r="36" spans="1:1">
      <c r="A36" t="s">
        <v>47</v>
      </c>
    </row>
    <row r="37" spans="1:1">
      <c r="A37" t="s">
        <v>48</v>
      </c>
    </row>
    <row r="38" spans="1:1">
      <c r="A38" t="s">
        <v>49</v>
      </c>
    </row>
    <row r="39" spans="1:1">
      <c r="A39" t="s">
        <v>50</v>
      </c>
    </row>
    <row r="40" spans="1:1">
      <c r="A40" t="s">
        <v>51</v>
      </c>
    </row>
    <row r="41" spans="1:1">
      <c r="A41" t="s">
        <v>52</v>
      </c>
    </row>
    <row r="42" spans="1:1">
      <c r="A42" t="s">
        <v>53</v>
      </c>
    </row>
  </sheetData>
  <sheetProtection selectLockedCells="1" selectUnlockedCell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7</vt:i4>
      </vt:variant>
    </vt:vector>
  </HeadingPairs>
  <TitlesOfParts>
    <vt:vector size="17" baseType="lpstr">
      <vt:lpstr>calendrier</vt:lpstr>
      <vt:lpstr>Edition de plannings</vt:lpstr>
      <vt:lpstr>Plannings</vt:lpstr>
      <vt:lpstr>Nom</vt:lpstr>
      <vt:lpstr>Planning 05_06_2017</vt:lpstr>
      <vt:lpstr>Planning 12_06_2017</vt:lpstr>
      <vt:lpstr>Planning 19_06_2017</vt:lpstr>
      <vt:lpstr>Planning 26_06_2017</vt:lpstr>
      <vt:lpstr>Feuille d'heures Nom_1</vt:lpstr>
      <vt:lpstr>Liste déroulante</vt:lpstr>
      <vt:lpstr>'Edition de plannings'!Zone_d_impression</vt:lpstr>
      <vt:lpstr>'Feuille d''heures Nom_1'!Zone_d_impression</vt:lpstr>
      <vt:lpstr>'Planning 05_06_2017'!Zone_d_impression</vt:lpstr>
      <vt:lpstr>'Planning 12_06_2017'!Zone_d_impression</vt:lpstr>
      <vt:lpstr>'Planning 19_06_2017'!Zone_d_impression</vt:lpstr>
      <vt:lpstr>'Planning 26_06_2017'!Zone_d_impression</vt:lpstr>
      <vt:lpstr>Plannings!Zone_d_impression</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Audrey POULIQUEN</dc:creator>
  <cp:lastModifiedBy>gmb</cp:lastModifiedBy>
  <cp:lastPrinted>2017-04-20T14:10:00Z</cp:lastPrinted>
  <dcterms:created xsi:type="dcterms:W3CDTF">2017-03-24T09:45:19Z</dcterms:created>
  <dcterms:modified xsi:type="dcterms:W3CDTF">2017-05-17T20:03:00Z</dcterms:modified>
</cp:coreProperties>
</file>