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drawings/drawing12.xml" ContentType="application/vnd.openxmlformats-officedocument.drawing+xml"/>
  <Override PartName="/xl/comments12.xml" ContentType="application/vnd.openxmlformats-officedocument.spreadsheetml.comments+xml"/>
  <Override PartName="/xl/drawings/drawing13.xml" ContentType="application/vnd.openxmlformats-officedocument.drawing+xml"/>
  <Override PartName="/xl/comments13.xml" ContentType="application/vnd.openxmlformats-officedocument.spreadsheetml.comments+xml"/>
  <Override PartName="/xl/drawings/drawing14.xml" ContentType="application/vnd.openxmlformats-officedocument.drawing+xml"/>
  <Override PartName="/xl/comments14.xml" ContentType="application/vnd.openxmlformats-officedocument.spreadsheetml.comments+xml"/>
  <Override PartName="/xl/drawings/drawing15.xml" ContentType="application/vnd.openxmlformats-officedocument.drawing+xml"/>
  <Override PartName="/xl/comments15.xml" ContentType="application/vnd.openxmlformats-officedocument.spreadsheetml.comments+xml"/>
  <Override PartName="/xl/drawings/drawing16.xml" ContentType="application/vnd.openxmlformats-officedocument.drawing+xml"/>
  <Override PartName="/xl/comments16.xml" ContentType="application/vnd.openxmlformats-officedocument.spreadsheetml.comments+xml"/>
  <Override PartName="/xl/drawings/drawing17.xml" ContentType="application/vnd.openxmlformats-officedocument.drawing+xml"/>
  <Override PartName="/xl/comments17.xml" ContentType="application/vnd.openxmlformats-officedocument.spreadsheetml.comments+xml"/>
  <Override PartName="/xl/drawings/drawing18.xml" ContentType="application/vnd.openxmlformats-officedocument.drawing+xml"/>
  <Override PartName="/xl/comments18.xml" ContentType="application/vnd.openxmlformats-officedocument.spreadsheetml.comments+xml"/>
  <Override PartName="/xl/drawings/drawing19.xml" ContentType="application/vnd.openxmlformats-officedocument.drawing+xml"/>
  <Override PartName="/xl/comments19.xml" ContentType="application/vnd.openxmlformats-officedocument.spreadsheetml.comments+xml"/>
  <Override PartName="/xl/drawings/drawing20.xml" ContentType="application/vnd.openxmlformats-officedocument.drawing+xml"/>
  <Override PartName="/xl/comments20.xml" ContentType="application/vnd.openxmlformats-officedocument.spreadsheetml.comments+xml"/>
  <Override PartName="/xl/drawings/drawing21.xml" ContentType="application/vnd.openxmlformats-officedocument.drawing+xml"/>
  <Override PartName="/xl/comments21.xml" ContentType="application/vnd.openxmlformats-officedocument.spreadsheetml.comments+xml"/>
  <Override PartName="/xl/drawings/drawing22.xml" ContentType="application/vnd.openxmlformats-officedocument.drawing+xml"/>
  <Override PartName="/xl/comments22.xml" ContentType="application/vnd.openxmlformats-officedocument.spreadsheetml.comments+xml"/>
  <Override PartName="/xl/drawings/drawing23.xml" ContentType="application/vnd.openxmlformats-officedocument.drawing+xml"/>
  <Override PartName="/xl/comments23.xml" ContentType="application/vnd.openxmlformats-officedocument.spreadsheetml.comments+xml"/>
  <Override PartName="/xl/drawings/drawing24.xml" ContentType="application/vnd.openxmlformats-officedocument.drawing+xml"/>
  <Override PartName="/xl/comments24.xml" ContentType="application/vnd.openxmlformats-officedocument.spreadsheetml.comments+xml"/>
  <Override PartName="/xl/drawings/drawing25.xml" ContentType="application/vnd.openxmlformats-officedocument.drawing+xml"/>
  <Override PartName="/xl/comments25.xml" ContentType="application/vnd.openxmlformats-officedocument.spreadsheetml.comments+xml"/>
  <Override PartName="/xl/drawings/drawing26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/>
  <bookViews>
    <workbookView xWindow="0" yWindow="0" windowWidth="26565" windowHeight="8085" tabRatio="644" activeTab="7"/>
  </bookViews>
  <sheets>
    <sheet name="Accueil" sheetId="27" r:id="rId1"/>
    <sheet name="Tableau de saisie" sheetId="1" r:id="rId2"/>
    <sheet name="SJF" sheetId="3" r:id="rId3"/>
    <sheet name="SJM" sheetId="6" r:id="rId4"/>
    <sheet name="SSF" sheetId="4" r:id="rId5"/>
    <sheet name="SSM" sheetId="7" r:id="rId6"/>
    <sheet name="SVF" sheetId="5" r:id="rId7"/>
    <sheet name="SVM" sheetId="8" r:id="rId8"/>
    <sheet name="NJF" sheetId="9" r:id="rId9"/>
    <sheet name="NJM" sheetId="10" r:id="rId10"/>
    <sheet name="NSF" sheetId="11" r:id="rId11"/>
    <sheet name="NSM" sheetId="12" r:id="rId12"/>
    <sheet name="NVF" sheetId="13" r:id="rId13"/>
    <sheet name="NVM" sheetId="14" r:id="rId14"/>
    <sheet name="PJF" sheetId="15" r:id="rId15"/>
    <sheet name="PJM" sheetId="16" r:id="rId16"/>
    <sheet name="PSF" sheetId="17" r:id="rId17"/>
    <sheet name="PSM" sheetId="18" r:id="rId18"/>
    <sheet name="PVF" sheetId="19" r:id="rId19"/>
    <sheet name="PVM" sheetId="20" r:id="rId20"/>
    <sheet name="AJF" sheetId="21" r:id="rId21"/>
    <sheet name="AJM" sheetId="22" r:id="rId22"/>
    <sheet name="ASF" sheetId="23" r:id="rId23"/>
    <sheet name="ASM" sheetId="24" r:id="rId24"/>
    <sheet name="AVF" sheetId="25" r:id="rId25"/>
    <sheet name="AVM" sheetId="26" r:id="rId26"/>
    <sheet name="Catalogue" sheetId="28" r:id="rId27"/>
    <sheet name="Tableau de données" sheetId="2" r:id="rId28"/>
  </sheets>
  <functionGroups builtInGroupCount="18"/>
  <externalReferences>
    <externalReference r:id="rId29"/>
  </externalReferences>
  <definedNames>
    <definedName name="_xlnm._FilterDatabase" localSheetId="20" hidden="1">AJF!$A$1:$X$15</definedName>
    <definedName name="_xlnm._FilterDatabase" localSheetId="21" hidden="1">AJM!$A$1:$X$15</definedName>
    <definedName name="_xlnm._FilterDatabase" localSheetId="22" hidden="1">ASF!$A$1:$X$21</definedName>
    <definedName name="_xlnm._FilterDatabase" localSheetId="23" hidden="1">ASM!$A$1:$X$21</definedName>
    <definedName name="_xlnm._FilterDatabase" localSheetId="24" hidden="1">AVF!$A$1:$X$15</definedName>
    <definedName name="_xlnm._FilterDatabase" localSheetId="25" hidden="1">AVM!$A$1:$X$15</definedName>
    <definedName name="_xlnm._FilterDatabase" localSheetId="8" hidden="1">NJF!$A$1:$X$15</definedName>
    <definedName name="_xlnm._FilterDatabase" localSheetId="9" hidden="1">NJM!$A$1:$X$15</definedName>
    <definedName name="_xlnm._FilterDatabase" localSheetId="10" hidden="1">NSF!$A$1:$X$21</definedName>
    <definedName name="_xlnm._FilterDatabase" localSheetId="11" hidden="1">NSM!$A$1:$X$21</definedName>
    <definedName name="_xlnm._FilterDatabase" localSheetId="12" hidden="1">NVF!$A$1:$X$15</definedName>
    <definedName name="_xlnm._FilterDatabase" localSheetId="13" hidden="1">NVM!$A$1:$X$15</definedName>
    <definedName name="_xlnm._FilterDatabase" localSheetId="14" hidden="1">PJF!$A$1:$X$15</definedName>
    <definedName name="_xlnm._FilterDatabase" localSheetId="15" hidden="1">PJM!$A$1:$X$15</definedName>
    <definedName name="_xlnm._FilterDatabase" localSheetId="16" hidden="1">PSF!$A$1:$X$21</definedName>
    <definedName name="_xlnm._FilterDatabase" localSheetId="17" hidden="1">PSM!$A$1:$X$21</definedName>
    <definedName name="_xlnm._FilterDatabase" localSheetId="18" hidden="1">PVF!$A$1:$X$15</definedName>
    <definedName name="_xlnm._FilterDatabase" localSheetId="19" hidden="1">PVM!$A$1:$X$15</definedName>
    <definedName name="_xlnm._FilterDatabase" localSheetId="2" hidden="1">SJF!$A$1:$X$15</definedName>
    <definedName name="_xlnm._FilterDatabase" localSheetId="3" hidden="1">SJM!$A$1:$X$15</definedName>
    <definedName name="_xlnm._FilterDatabase" localSheetId="4" hidden="1">SSF!$A$1:$X$21</definedName>
    <definedName name="_xlnm._FilterDatabase" localSheetId="5" hidden="1">SSM!$A$1:$X$21</definedName>
    <definedName name="_xlnm._FilterDatabase" localSheetId="6" hidden="1">SVF!$A$1:$X$15</definedName>
    <definedName name="_xlnm._FilterDatabase" localSheetId="7" hidden="1">SVM!$A$1:$X$15</definedName>
    <definedName name="_xlnm._FilterDatabase" localSheetId="27" hidden="1">'Tableau de données'!$AJ$1:$AK$1</definedName>
    <definedName name="_xlnm._FilterDatabase" localSheetId="1" hidden="1">'Tableau de saisie'!$B$2:$C$12</definedName>
    <definedName name="Bordeaux">'Tableau de données'!$AJ$3:$AJ$5</definedName>
    <definedName name="CATEGORIE">'Tableau de données'!$C$3:$C$8</definedName>
    <definedName name="CATEGORIE_abr">'Tableau de données'!$D$3:$D$8</definedName>
    <definedName name="CLASSE" localSheetId="26">'[1]Tableau de données'!$A$3:$A$5</definedName>
    <definedName name="CLASSE">'Tableau de données'!$A$3:$A$5</definedName>
    <definedName name="CLASSE_abr">'Tableau de données'!$B$3:$B$5</definedName>
    <definedName name="Colonnedates">OFFSET('Tableau de données'!$AJ$2:$AJ$1000,0,MATCH(Lieu,Titres,0)-1)</definedName>
    <definedName name="COULEUR" localSheetId="26">'[1]Tableau de données'!$H$3:$H$23</definedName>
    <definedName name="COULEUR">'Tableau de données'!$H$3:$H$23</definedName>
    <definedName name="DATE_Lst_Der">'Tableau de données'!$AK1048573:$AK1048570</definedName>
    <definedName name="Dates">OFFSET(Colonnedates,0,0,COUNTA(Colonnedates))</definedName>
    <definedName name="Dateshow">Accueil!$G$21</definedName>
    <definedName name="Lieu">Accueil!$G$18</definedName>
    <definedName name="LIEU_Lst_Der">'Tableau de données'!$AJ1048575:$AJ1048572</definedName>
    <definedName name="LIEU_Lst_Der_2">OFFSET(LIEU_Lst_Der,0,0,COUNTA(LIEU_Lst_Der))</definedName>
    <definedName name="LIEUX">OFFSET('Tableau de données'!$AJ$1,1,0,COUNTA('Tableau de données'!$AJ:$AJ)-1)</definedName>
    <definedName name="MARQUAGE" localSheetId="26">'[1]Tableau de données'!$G$3:$G$18</definedName>
    <definedName name="MARQUAGE">'Tableau de données'!$G$3:$G$12</definedName>
    <definedName name="SEXE" localSheetId="26">'[1]Tableau de données'!$E$3:$E$4</definedName>
    <definedName name="SEXE">'Tableau de données'!$E$3:$E$4</definedName>
    <definedName name="Titres">'Tableau de données'!$AJ$1:$AZ$1</definedName>
    <definedName name="TYPE_D_OREILLES" localSheetId="26">'[1]Tableau de données'!$I$3:$I$4</definedName>
    <definedName name="TYPE_D_OREILLES">'Tableau de données'!$I$3:$I$4</definedName>
    <definedName name="TYPE_DE_POIL" localSheetId="26">'[1]Tableau de données'!$F$3:$F$5</definedName>
    <definedName name="TYPE_DE_POIL">'Tableau de données'!$F$3:$F$5</definedName>
  </definedNames>
  <calcPr calcId="152511"/>
</workbook>
</file>

<file path=xl/calcChain.xml><?xml version="1.0" encoding="utf-8"?>
<calcChain xmlns="http://schemas.openxmlformats.org/spreadsheetml/2006/main">
  <c r="M48" i="2" l="1"/>
  <c r="L48" i="2"/>
  <c r="M46" i="2"/>
  <c r="L46" i="2"/>
  <c r="M44" i="2"/>
  <c r="L44" i="2"/>
  <c r="M42" i="2"/>
  <c r="L42" i="2"/>
  <c r="M40" i="2"/>
  <c r="L40" i="2"/>
  <c r="M38" i="2"/>
  <c r="L38" i="2"/>
  <c r="M36" i="2"/>
  <c r="L36" i="2"/>
  <c r="M34" i="2"/>
  <c r="L34" i="2"/>
  <c r="M32" i="2"/>
  <c r="L32" i="2"/>
  <c r="M30" i="2"/>
  <c r="L30" i="2"/>
  <c r="M28" i="2"/>
  <c r="L28" i="2"/>
  <c r="M26" i="2"/>
  <c r="L26" i="2"/>
  <c r="M24" i="2"/>
  <c r="L24" i="2"/>
  <c r="M22" i="2"/>
  <c r="L22" i="2"/>
  <c r="M20" i="2"/>
  <c r="L20" i="2"/>
  <c r="M18" i="2"/>
  <c r="L18" i="2"/>
  <c r="M16" i="2"/>
  <c r="L16" i="2"/>
  <c r="M14" i="2"/>
  <c r="L14" i="2"/>
  <c r="M12" i="2"/>
  <c r="L12" i="2"/>
  <c r="M10" i="2"/>
  <c r="L10" i="2"/>
  <c r="M8" i="2"/>
  <c r="L8" i="2"/>
  <c r="M6" i="2"/>
  <c r="L6" i="2"/>
  <c r="M4" i="2"/>
  <c r="L4" i="2"/>
  <c r="M2" i="2"/>
  <c r="L2" i="2"/>
  <c r="AH47" i="2"/>
  <c r="AG47" i="2"/>
  <c r="AF47" i="2"/>
  <c r="AE47" i="2"/>
  <c r="AD47" i="2"/>
  <c r="AC47" i="2"/>
  <c r="AB47" i="2"/>
  <c r="AA47" i="2"/>
  <c r="Z47" i="2"/>
  <c r="Y47" i="2"/>
  <c r="X47" i="2"/>
  <c r="W47" i="2"/>
  <c r="V47" i="2"/>
  <c r="U47" i="2"/>
  <c r="T47" i="2"/>
  <c r="S47" i="2"/>
  <c r="R47" i="2"/>
  <c r="Q47" i="2"/>
  <c r="P47" i="2"/>
  <c r="O47" i="2"/>
  <c r="N47" i="2"/>
  <c r="M47" i="2"/>
  <c r="L47" i="2"/>
  <c r="AH45" i="2"/>
  <c r="AG45" i="2"/>
  <c r="AF45" i="2"/>
  <c r="AE45" i="2"/>
  <c r="AD45" i="2"/>
  <c r="AC45" i="2"/>
  <c r="AB45" i="2"/>
  <c r="AA45" i="2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L45" i="2"/>
  <c r="AH43" i="2"/>
  <c r="AG43" i="2"/>
  <c r="AF43" i="2"/>
  <c r="AE43" i="2"/>
  <c r="AD43" i="2"/>
  <c r="AC43" i="2"/>
  <c r="AB43" i="2"/>
  <c r="AA43" i="2"/>
  <c r="Z43" i="2"/>
  <c r="Y43" i="2"/>
  <c r="X43" i="2"/>
  <c r="W43" i="2"/>
  <c r="V43" i="2"/>
  <c r="U43" i="2"/>
  <c r="T43" i="2"/>
  <c r="S43" i="2"/>
  <c r="R43" i="2"/>
  <c r="Q43" i="2"/>
  <c r="P43" i="2"/>
  <c r="O43" i="2"/>
  <c r="N43" i="2"/>
  <c r="M43" i="2"/>
  <c r="L43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AH39" i="2"/>
  <c r="AG39" i="2"/>
  <c r="AF39" i="2"/>
  <c r="AE39" i="2"/>
  <c r="AD39" i="2"/>
  <c r="AC39" i="2"/>
  <c r="AB39" i="2"/>
  <c r="AA39" i="2"/>
  <c r="Z39" i="2"/>
  <c r="Y39" i="2"/>
  <c r="X39" i="2"/>
  <c r="W39" i="2"/>
  <c r="V39" i="2"/>
  <c r="U39" i="2"/>
  <c r="T39" i="2"/>
  <c r="S39" i="2"/>
  <c r="R39" i="2"/>
  <c r="Q39" i="2"/>
  <c r="P39" i="2"/>
  <c r="O39" i="2"/>
  <c r="N39" i="2"/>
  <c r="M39" i="2"/>
  <c r="L39" i="2"/>
  <c r="AH37" i="2"/>
  <c r="AG37" i="2"/>
  <c r="AF37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R37" i="2"/>
  <c r="Q37" i="2"/>
  <c r="P37" i="2"/>
  <c r="O37" i="2"/>
  <c r="N37" i="2"/>
  <c r="M37" i="2"/>
  <c r="L37" i="2"/>
  <c r="AH35" i="2"/>
  <c r="AG35" i="2"/>
  <c r="AF35" i="2"/>
  <c r="AE35" i="2"/>
  <c r="AD35" i="2"/>
  <c r="AC35" i="2"/>
  <c r="AB35" i="2"/>
  <c r="AA35" i="2"/>
  <c r="Z35" i="2"/>
  <c r="Y35" i="2"/>
  <c r="X35" i="2"/>
  <c r="W35" i="2"/>
  <c r="V35" i="2"/>
  <c r="U35" i="2"/>
  <c r="T35" i="2"/>
  <c r="S35" i="2"/>
  <c r="R35" i="2"/>
  <c r="Q35" i="2"/>
  <c r="P35" i="2"/>
  <c r="O35" i="2"/>
  <c r="N35" i="2"/>
  <c r="M35" i="2"/>
  <c r="L35" i="2"/>
  <c r="AH33" i="2"/>
  <c r="AG33" i="2"/>
  <c r="AF33" i="2"/>
  <c r="AE33" i="2"/>
  <c r="AD33" i="2"/>
  <c r="AC33" i="2"/>
  <c r="AB33" i="2"/>
  <c r="AA33" i="2"/>
  <c r="Z33" i="2"/>
  <c r="Y33" i="2"/>
  <c r="X33" i="2"/>
  <c r="W33" i="2"/>
  <c r="V33" i="2"/>
  <c r="U33" i="2"/>
  <c r="T33" i="2"/>
  <c r="S33" i="2"/>
  <c r="R33" i="2"/>
  <c r="Q33" i="2"/>
  <c r="P33" i="2"/>
  <c r="O33" i="2"/>
  <c r="N33" i="2"/>
  <c r="M33" i="2"/>
  <c r="L33" i="2"/>
  <c r="AH31" i="2"/>
  <c r="AG31" i="2"/>
  <c r="AF31" i="2"/>
  <c r="AE31" i="2"/>
  <c r="AD31" i="2"/>
  <c r="AC31" i="2"/>
  <c r="AB31" i="2"/>
  <c r="AA31" i="2"/>
  <c r="Z31" i="2"/>
  <c r="Y31" i="2"/>
  <c r="X31" i="2"/>
  <c r="W31" i="2"/>
  <c r="V31" i="2"/>
  <c r="U31" i="2"/>
  <c r="T31" i="2"/>
  <c r="S31" i="2"/>
  <c r="R31" i="2"/>
  <c r="Q31" i="2"/>
  <c r="P31" i="2"/>
  <c r="O31" i="2"/>
  <c r="N31" i="2"/>
  <c r="M31" i="2"/>
  <c r="L31" i="2"/>
  <c r="AH29" i="2"/>
  <c r="AG29" i="2"/>
  <c r="AF29" i="2"/>
  <c r="AE29" i="2"/>
  <c r="AD29" i="2"/>
  <c r="AC29" i="2"/>
  <c r="AB29" i="2"/>
  <c r="AA29" i="2"/>
  <c r="Z29" i="2"/>
  <c r="Y29" i="2"/>
  <c r="X29" i="2"/>
  <c r="W29" i="2"/>
  <c r="V29" i="2"/>
  <c r="U29" i="2"/>
  <c r="T29" i="2"/>
  <c r="S29" i="2"/>
  <c r="R29" i="2"/>
  <c r="Q29" i="2"/>
  <c r="P29" i="2"/>
  <c r="O29" i="2"/>
  <c r="N29" i="2"/>
  <c r="M29" i="2"/>
  <c r="L29" i="2"/>
  <c r="AH27" i="2"/>
  <c r="AG27" i="2"/>
  <c r="AF27" i="2"/>
  <c r="AE27" i="2"/>
  <c r="AD27" i="2"/>
  <c r="AC27" i="2"/>
  <c r="AB27" i="2"/>
  <c r="AA27" i="2"/>
  <c r="Z27" i="2"/>
  <c r="Y27" i="2"/>
  <c r="X27" i="2"/>
  <c r="W27" i="2"/>
  <c r="V27" i="2"/>
  <c r="U27" i="2"/>
  <c r="T27" i="2"/>
  <c r="S27" i="2"/>
  <c r="R27" i="2"/>
  <c r="Q27" i="2"/>
  <c r="P27" i="2"/>
  <c r="O27" i="2"/>
  <c r="N27" i="2"/>
  <c r="M27" i="2"/>
  <c r="L27" i="2"/>
  <c r="AH25" i="2"/>
  <c r="AG25" i="2"/>
  <c r="AF25" i="2"/>
  <c r="AE25" i="2"/>
  <c r="AD25" i="2"/>
  <c r="AC25" i="2"/>
  <c r="AB25" i="2"/>
  <c r="AA25" i="2"/>
  <c r="Z25" i="2"/>
  <c r="Y25" i="2"/>
  <c r="X25" i="2"/>
  <c r="W25" i="2"/>
  <c r="V25" i="2"/>
  <c r="U25" i="2"/>
  <c r="T25" i="2"/>
  <c r="S25" i="2"/>
  <c r="R25" i="2"/>
  <c r="Q25" i="2"/>
  <c r="P25" i="2"/>
  <c r="O25" i="2"/>
  <c r="N25" i="2"/>
  <c r="M25" i="2"/>
  <c r="L25" i="2"/>
  <c r="AH23" i="2"/>
  <c r="AG23" i="2"/>
  <c r="AF23" i="2"/>
  <c r="AE23" i="2"/>
  <c r="AD23" i="2"/>
  <c r="AC23" i="2"/>
  <c r="AB23" i="2"/>
  <c r="AA23" i="2"/>
  <c r="Z23" i="2"/>
  <c r="Y23" i="2"/>
  <c r="X23" i="2"/>
  <c r="W23" i="2"/>
  <c r="V23" i="2"/>
  <c r="U23" i="2"/>
  <c r="T23" i="2"/>
  <c r="S23" i="2"/>
  <c r="R23" i="2"/>
  <c r="Q23" i="2"/>
  <c r="P23" i="2"/>
  <c r="O23" i="2"/>
  <c r="N23" i="2"/>
  <c r="M23" i="2"/>
  <c r="L23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AH19" i="2"/>
  <c r="AG19" i="2"/>
  <c r="AF19" i="2"/>
  <c r="AE19" i="2"/>
  <c r="AD19" i="2"/>
  <c r="AC19" i="2"/>
  <c r="AB19" i="2"/>
  <c r="AA19" i="2"/>
  <c r="Z19" i="2"/>
  <c r="Y19" i="2"/>
  <c r="X19" i="2"/>
  <c r="W19" i="2"/>
  <c r="V19" i="2"/>
  <c r="U19" i="2"/>
  <c r="T19" i="2"/>
  <c r="S19" i="2"/>
  <c r="R19" i="2"/>
  <c r="Q19" i="2"/>
  <c r="P19" i="2"/>
  <c r="O19" i="2"/>
  <c r="N19" i="2"/>
  <c r="M19" i="2"/>
  <c r="L19" i="2"/>
  <c r="AH17" i="2"/>
  <c r="AG17" i="2"/>
  <c r="AF17" i="2"/>
  <c r="AE17" i="2"/>
  <c r="AD17" i="2"/>
  <c r="AC17" i="2"/>
  <c r="AB17" i="2"/>
  <c r="AA17" i="2"/>
  <c r="Z17" i="2"/>
  <c r="Y17" i="2"/>
  <c r="X17" i="2"/>
  <c r="W17" i="2"/>
  <c r="V17" i="2"/>
  <c r="U17" i="2"/>
  <c r="T17" i="2"/>
  <c r="S17" i="2"/>
  <c r="R17" i="2"/>
  <c r="Q17" i="2"/>
  <c r="P17" i="2"/>
  <c r="O17" i="2"/>
  <c r="N17" i="2"/>
  <c r="M17" i="2"/>
  <c r="L17" i="2"/>
  <c r="AH15" i="2"/>
  <c r="AG15" i="2"/>
  <c r="AF15" i="2"/>
  <c r="AE15" i="2"/>
  <c r="AD15" i="2"/>
  <c r="AC15" i="2"/>
  <c r="AB15" i="2"/>
  <c r="AA15" i="2"/>
  <c r="Z15" i="2"/>
  <c r="Y15" i="2"/>
  <c r="X15" i="2"/>
  <c r="W15" i="2"/>
  <c r="V15" i="2"/>
  <c r="U15" i="2"/>
  <c r="T15" i="2"/>
  <c r="S15" i="2"/>
  <c r="R15" i="2"/>
  <c r="Q15" i="2"/>
  <c r="P15" i="2"/>
  <c r="O15" i="2"/>
  <c r="N15" i="2"/>
  <c r="M15" i="2"/>
  <c r="L15" i="2"/>
  <c r="AH13" i="2"/>
  <c r="AG13" i="2"/>
  <c r="AF13" i="2"/>
  <c r="AE13" i="2"/>
  <c r="AD13" i="2"/>
  <c r="AC13" i="2"/>
  <c r="AB13" i="2"/>
  <c r="AA13" i="2"/>
  <c r="Z13" i="2"/>
  <c r="Y13" i="2"/>
  <c r="X13" i="2"/>
  <c r="W13" i="2"/>
  <c r="V13" i="2"/>
  <c r="U13" i="2"/>
  <c r="T13" i="2"/>
  <c r="S13" i="2"/>
  <c r="R13" i="2"/>
  <c r="Q13" i="2"/>
  <c r="P13" i="2"/>
  <c r="O13" i="2"/>
  <c r="N13" i="2"/>
  <c r="M13" i="2"/>
  <c r="L13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S9" i="2"/>
  <c r="R9" i="2"/>
  <c r="Q9" i="2"/>
  <c r="P9" i="2"/>
  <c r="O9" i="2"/>
  <c r="N9" i="2"/>
  <c r="M9" i="2"/>
  <c r="L9" i="2"/>
  <c r="AH7" i="2"/>
  <c r="AG7" i="2"/>
  <c r="AF7" i="2"/>
  <c r="AE7" i="2"/>
  <c r="AD7" i="2"/>
  <c r="AC7" i="2"/>
  <c r="AB7" i="2"/>
  <c r="AA7" i="2"/>
  <c r="Z7" i="2"/>
  <c r="Y7" i="2"/>
  <c r="X7" i="2"/>
  <c r="W7" i="2"/>
  <c r="V7" i="2"/>
  <c r="U7" i="2"/>
  <c r="T7" i="2"/>
  <c r="S7" i="2"/>
  <c r="R7" i="2"/>
  <c r="Q7" i="2"/>
  <c r="P7" i="2"/>
  <c r="O7" i="2"/>
  <c r="N7" i="2"/>
  <c r="M7" i="2"/>
  <c r="L7" i="2"/>
  <c r="AH5" i="2"/>
  <c r="AG5" i="2"/>
  <c r="AF5" i="2"/>
  <c r="AE5" i="2"/>
  <c r="AD5" i="2"/>
  <c r="AC5" i="2"/>
  <c r="AB5" i="2"/>
  <c r="AA5" i="2"/>
  <c r="Z5" i="2"/>
  <c r="Y5" i="2"/>
  <c r="X5" i="2"/>
  <c r="W5" i="2"/>
  <c r="V5" i="2"/>
  <c r="U5" i="2"/>
  <c r="T5" i="2"/>
  <c r="S5" i="2"/>
  <c r="R5" i="2"/>
  <c r="Q5" i="2"/>
  <c r="P5" i="2"/>
  <c r="O5" i="2"/>
  <c r="N5" i="2"/>
  <c r="M5" i="2"/>
  <c r="L5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C6" i="28" l="1"/>
  <c r="C4" i="28"/>
  <c r="A12" i="1"/>
  <c r="E12" i="1"/>
  <c r="M12" i="1"/>
  <c r="N12" i="1"/>
  <c r="F12" i="1" s="1"/>
  <c r="G12" i="1" s="1"/>
  <c r="O12" i="1"/>
  <c r="P12" i="1" s="1"/>
  <c r="A2" i="1"/>
  <c r="A3" i="1"/>
  <c r="A4" i="1"/>
  <c r="A5" i="1"/>
  <c r="A6" i="1"/>
  <c r="A7" i="1"/>
  <c r="A8" i="1"/>
  <c r="A9" i="1"/>
  <c r="A10" i="1"/>
  <c r="A11" i="1"/>
  <c r="E2" i="1"/>
  <c r="E3" i="1"/>
  <c r="E4" i="1"/>
  <c r="E5" i="1"/>
  <c r="E6" i="1"/>
  <c r="E7" i="1"/>
  <c r="E8" i="1"/>
  <c r="E9" i="1"/>
  <c r="E10" i="1"/>
  <c r="E11" i="1"/>
  <c r="M2" i="1"/>
  <c r="M3" i="1"/>
  <c r="M4" i="1"/>
  <c r="M5" i="1"/>
  <c r="M6" i="1"/>
  <c r="M7" i="1"/>
  <c r="M8" i="1"/>
  <c r="M9" i="1"/>
  <c r="M10" i="1"/>
  <c r="M11" i="1"/>
  <c r="N2" i="1"/>
  <c r="F2" i="1" s="1"/>
  <c r="G2" i="1" s="1"/>
  <c r="N3" i="1"/>
  <c r="F3" i="1" s="1"/>
  <c r="G3" i="1" s="1"/>
  <c r="N4" i="1"/>
  <c r="F4" i="1" s="1"/>
  <c r="G4" i="1" s="1"/>
  <c r="N5" i="1"/>
  <c r="F5" i="1" s="1"/>
  <c r="G5" i="1" s="1"/>
  <c r="N6" i="1"/>
  <c r="F6" i="1" s="1"/>
  <c r="G6" i="1" s="1"/>
  <c r="N7" i="1"/>
  <c r="F7" i="1" s="1"/>
  <c r="G7" i="1" s="1"/>
  <c r="N8" i="1"/>
  <c r="F8" i="1" s="1"/>
  <c r="G8" i="1" s="1"/>
  <c r="N9" i="1"/>
  <c r="F9" i="1" s="1"/>
  <c r="G9" i="1" s="1"/>
  <c r="N10" i="1"/>
  <c r="F10" i="1" s="1"/>
  <c r="G10" i="1" s="1"/>
  <c r="N11" i="1"/>
  <c r="F11" i="1" s="1"/>
  <c r="G11" i="1" s="1"/>
  <c r="O2" i="1"/>
  <c r="P2" i="1" s="1"/>
  <c r="O3" i="1"/>
  <c r="P3" i="1" s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L6" i="1"/>
  <c r="L8" i="1"/>
  <c r="L7" i="1"/>
  <c r="L9" i="1"/>
  <c r="L2" i="1"/>
  <c r="L4" i="1"/>
  <c r="L5" i="1"/>
  <c r="L10" i="1"/>
  <c r="L12" i="1"/>
  <c r="L11" i="1"/>
  <c r="L3" i="1"/>
  <c r="AH1" i="2" l="1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</calcChain>
</file>

<file path=xl/comments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Tani : Abr automatique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Tani : automatique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Tani : Abr automatique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7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  <comment ref="E1" authorId="0" shapeId="0">
      <text>
        <r>
          <rPr>
            <b/>
            <sz val="9"/>
            <color indexed="81"/>
            <rFont val="Tahoma"/>
            <family val="2"/>
          </rPr>
          <t>Tani : Abr automatique</t>
        </r>
      </text>
    </comment>
    <comment ref="F1" authorId="0" shapeId="0">
      <text>
        <r>
          <rPr>
            <b/>
            <sz val="9"/>
            <color indexed="81"/>
            <rFont val="Tahoma"/>
            <family val="2"/>
          </rPr>
          <t>Tani : automatique</t>
        </r>
      </text>
    </comment>
    <comment ref="G1" authorId="0" shapeId="0">
      <text>
        <r>
          <rPr>
            <b/>
            <sz val="9"/>
            <color indexed="81"/>
            <rFont val="Tahoma"/>
            <family val="2"/>
          </rPr>
          <t>Tani : Abr automatique</t>
        </r>
      </text>
    </comment>
  </commentList>
</comments>
</file>

<file path=xl/comments8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9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0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3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4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5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6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7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8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19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0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1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2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3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4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comments25.xml><?xml version="1.0" encoding="utf-8"?>
<comments xmlns="http://schemas.openxmlformats.org/spreadsheetml/2006/main">
  <authors>
    <author>Auteur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Tani : Colonne automatique</t>
        </r>
      </text>
    </comment>
  </commentList>
</comments>
</file>

<file path=xl/sharedStrings.xml><?xml version="1.0" encoding="utf-8"?>
<sst xmlns="http://schemas.openxmlformats.org/spreadsheetml/2006/main" count="4519" uniqueCount="175">
  <si>
    <t>CLASSE</t>
  </si>
  <si>
    <t>AFFIXE</t>
  </si>
  <si>
    <t>NOM</t>
  </si>
  <si>
    <t>SEXE</t>
  </si>
  <si>
    <t>DATE DE NAISSANCE</t>
  </si>
  <si>
    <t>Année</t>
  </si>
  <si>
    <t>Mois</t>
  </si>
  <si>
    <t>Semaine</t>
  </si>
  <si>
    <t>Jours</t>
  </si>
  <si>
    <t>TYPE DE POIL</t>
  </si>
  <si>
    <t>MARQUAGE</t>
  </si>
  <si>
    <t>COULEUR</t>
  </si>
  <si>
    <t>TYPE D'OREILLES</t>
  </si>
  <si>
    <t>PÈRE</t>
  </si>
  <si>
    <t>MERE</t>
  </si>
  <si>
    <t>PROVENANCE</t>
  </si>
  <si>
    <t>PROPRIETAIRE</t>
  </si>
  <si>
    <t>N°</t>
  </si>
  <si>
    <t>Complet</t>
  </si>
  <si>
    <t>Mâle</t>
  </si>
  <si>
    <t>Femelle</t>
  </si>
  <si>
    <t>Dumbo</t>
  </si>
  <si>
    <t>Standard</t>
  </si>
  <si>
    <t>Agility</t>
  </si>
  <si>
    <t>CLASSE abr</t>
  </si>
  <si>
    <t>A</t>
  </si>
  <si>
    <t>Pet</t>
  </si>
  <si>
    <t>P</t>
  </si>
  <si>
    <t>S</t>
  </si>
  <si>
    <t>Lisse</t>
  </si>
  <si>
    <t>Rex</t>
  </si>
  <si>
    <t>Velours</t>
  </si>
  <si>
    <t>Bareback</t>
  </si>
  <si>
    <t>Capé</t>
  </si>
  <si>
    <t>Hooded</t>
  </si>
  <si>
    <t>Husky à bande</t>
  </si>
  <si>
    <t>Husky Roan</t>
  </si>
  <si>
    <t>Irish</t>
  </si>
  <si>
    <t>Berkshire</t>
  </si>
  <si>
    <t>Variberk</t>
  </si>
  <si>
    <t>Badger</t>
  </si>
  <si>
    <t>Uni</t>
  </si>
  <si>
    <t>Noir</t>
  </si>
  <si>
    <t>Agouti</t>
  </si>
  <si>
    <t>Ambre</t>
  </si>
  <si>
    <t>Champagne</t>
  </si>
  <si>
    <t>Beige</t>
  </si>
  <si>
    <t>Topaze</t>
  </si>
  <si>
    <t>Bleu Russe</t>
  </si>
  <si>
    <t>Bleu US</t>
  </si>
  <si>
    <t>Bleu Russe Agouti</t>
  </si>
  <si>
    <t>Bleu US Agouti</t>
  </si>
  <si>
    <t>Cannelle</t>
  </si>
  <si>
    <t>Mink ou Mock</t>
  </si>
  <si>
    <t>Platine</t>
  </si>
  <si>
    <t>Dove</t>
  </si>
  <si>
    <t>Double bleu</t>
  </si>
  <si>
    <t>Lavande</t>
  </si>
  <si>
    <t>CATEGORIE</t>
  </si>
  <si>
    <t>CATEGORIE abr</t>
  </si>
  <si>
    <t>Junior femelle</t>
  </si>
  <si>
    <t>Junior mâle</t>
  </si>
  <si>
    <t>JF</t>
  </si>
  <si>
    <t>JM</t>
  </si>
  <si>
    <t>Senior femelle</t>
  </si>
  <si>
    <t>SF</t>
  </si>
  <si>
    <t>Senior mâle</t>
  </si>
  <si>
    <t>SM</t>
  </si>
  <si>
    <t>Vétéran femelle</t>
  </si>
  <si>
    <t>VF</t>
  </si>
  <si>
    <t>Vétéran mâle</t>
  </si>
  <si>
    <t>VM</t>
  </si>
  <si>
    <t>Albinos</t>
  </si>
  <si>
    <t>Siamois</t>
  </si>
  <si>
    <t>Burmese</t>
  </si>
  <si>
    <t>Devil</t>
  </si>
  <si>
    <t>Himalayen</t>
  </si>
  <si>
    <t>Paris</t>
  </si>
  <si>
    <t>DEL</t>
  </si>
  <si>
    <t>Jack</t>
  </si>
  <si>
    <t>John</t>
  </si>
  <si>
    <t>Juliet</t>
  </si>
  <si>
    <t>Roméo</t>
  </si>
  <si>
    <t>Albert</t>
  </si>
  <si>
    <t>Nana</t>
  </si>
  <si>
    <t>Nono</t>
  </si>
  <si>
    <t>Fun</t>
  </si>
  <si>
    <t>Hiro</t>
  </si>
  <si>
    <t>Mama</t>
  </si>
  <si>
    <t>a</t>
  </si>
  <si>
    <t>ze</t>
  </si>
  <si>
    <t>r</t>
  </si>
  <si>
    <t>o</t>
  </si>
  <si>
    <t>t</t>
  </si>
  <si>
    <t>y</t>
  </si>
  <si>
    <t>u</t>
  </si>
  <si>
    <t>i</t>
  </si>
  <si>
    <t>q</t>
  </si>
  <si>
    <t>s</t>
  </si>
  <si>
    <t>d</t>
  </si>
  <si>
    <t>f</t>
  </si>
  <si>
    <t>g</t>
  </si>
  <si>
    <t>h</t>
  </si>
  <si>
    <t>j</t>
  </si>
  <si>
    <t>k</t>
  </si>
  <si>
    <t>l</t>
  </si>
  <si>
    <t>n</t>
  </si>
  <si>
    <t>b</t>
  </si>
  <si>
    <t>v</t>
  </si>
  <si>
    <t>qdf</t>
  </si>
  <si>
    <t>dqsfh</t>
  </si>
  <si>
    <t>qdfh</t>
  </si>
  <si>
    <t>dffh</t>
  </si>
  <si>
    <t>qdh</t>
  </si>
  <si>
    <t>dqfshn</t>
  </si>
  <si>
    <t>dqfh</t>
  </si>
  <si>
    <t>sdh</t>
  </si>
  <si>
    <t>sdjh</t>
  </si>
  <si>
    <t>wcfn</t>
  </si>
  <si>
    <t>wcvb</t>
  </si>
  <si>
    <t>dj</t>
  </si>
  <si>
    <t>sfj</t>
  </si>
  <si>
    <t>qdfg</t>
  </si>
  <si>
    <t>LIEU</t>
  </si>
  <si>
    <t>DATE</t>
  </si>
  <si>
    <t>SJF</t>
  </si>
  <si>
    <t>SJM</t>
  </si>
  <si>
    <t>SSF</t>
  </si>
  <si>
    <t>SSM</t>
  </si>
  <si>
    <t>SVF</t>
  </si>
  <si>
    <t>SVM</t>
  </si>
  <si>
    <t>NJM</t>
  </si>
  <si>
    <t>NJF</t>
  </si>
  <si>
    <t>NSF</t>
  </si>
  <si>
    <t>NSM</t>
  </si>
  <si>
    <t>NVF</t>
  </si>
  <si>
    <t>NVM</t>
  </si>
  <si>
    <t>PJF</t>
  </si>
  <si>
    <t>PJM</t>
  </si>
  <si>
    <t>PSF</t>
  </si>
  <si>
    <t>PSM</t>
  </si>
  <si>
    <t>PVF</t>
  </si>
  <si>
    <t>PVM</t>
  </si>
  <si>
    <t>AJF</t>
  </si>
  <si>
    <t>AJM</t>
  </si>
  <si>
    <t>ASF</t>
  </si>
  <si>
    <t>ASM</t>
  </si>
  <si>
    <t>AVF</t>
  </si>
  <si>
    <t>AVM</t>
  </si>
  <si>
    <t>N</t>
  </si>
  <si>
    <t>ACCUEIL</t>
  </si>
  <si>
    <t>Feuille</t>
  </si>
  <si>
    <t>Rome</t>
  </si>
  <si>
    <t>Bordeaux</t>
  </si>
  <si>
    <t>CATALOGUE SHOW</t>
  </si>
  <si>
    <t>Lieu</t>
  </si>
  <si>
    <t>Date</t>
  </si>
  <si>
    <t>Grenoble</t>
  </si>
  <si>
    <t>mettre une page de règlementation</t>
  </si>
  <si>
    <t>mettre une page de pub</t>
  </si>
  <si>
    <t>Faire page de présentation ici</t>
  </si>
  <si>
    <t>Choisir le lieu puis la date du show</t>
  </si>
  <si>
    <t>Marseille</t>
  </si>
  <si>
    <t xml:space="preserve">6 a 1 m 1 j </t>
  </si>
  <si>
    <t>Sénior mâle</t>
  </si>
  <si>
    <t xml:space="preserve">6 m 2 s 4 j </t>
  </si>
  <si>
    <t xml:space="preserve">2 a 3 m 4 s 2 j </t>
  </si>
  <si>
    <t xml:space="preserve">2 a 3 m 1 s 5 j </t>
  </si>
  <si>
    <t xml:space="preserve">1 a 1 m 2 s </t>
  </si>
  <si>
    <t xml:space="preserve">4 a 2 j </t>
  </si>
  <si>
    <t xml:space="preserve">2 a 5 m </t>
  </si>
  <si>
    <t xml:space="preserve">4 a 4 m 3 s 6 j </t>
  </si>
  <si>
    <t>Sénior femelle</t>
  </si>
  <si>
    <t xml:space="preserve">1 a 1 m 1 s 3 j </t>
  </si>
  <si>
    <t xml:space="preserve">5 a 1 m 2 s 6 j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</si>
</sst>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000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b/>
      <sz val="22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6"/>
      <color theme="1"/>
      <name val="Times New Roman"/>
      <family val="1"/>
    </font>
    <font>
      <b/>
      <sz val="18"/>
      <color theme="1"/>
      <name val="Times New Roman"/>
      <family val="1"/>
    </font>
    <font>
      <sz val="16"/>
      <color theme="1"/>
      <name val="Times New Roman"/>
      <family val="1"/>
    </font>
  </fonts>
  <fills count="5">
    <fill>
      <patternFill patternType="none"/>
    </fill>
    <fill>
      <patternFill patternType="gray125"/>
    </fill>
    <fill>
      <gradientFill>
        <stop position="0">
          <color rgb="FFFC942C"/>
        </stop>
        <stop position="1">
          <color rgb="FF1717DB"/>
        </stop>
      </gradientFill>
    </fill>
    <fill>
      <patternFill patternType="solid">
        <fgColor rgb="FF1717DB"/>
        <bgColor auto="1"/>
      </patternFill>
    </fill>
    <fill>
      <gradientFill type="path" left="0.5" right="0.5" top="0.5" bottom="0.5">
        <stop position="0">
          <color rgb="FFBBFBD9"/>
        </stop>
        <stop position="1">
          <color theme="0"/>
        </stop>
      </gradient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 applyProtection="1">
      <alignment horizontal="center" vertical="center" wrapText="1"/>
      <protection locked="0"/>
    </xf>
    <xf numFmtId="14" fontId="1" fillId="0" borderId="0" xfId="0" applyNumberFormat="1" applyFont="1" applyAlignment="1" applyProtection="1">
      <alignment vertical="center" wrapText="1"/>
      <protection locked="0"/>
    </xf>
    <xf numFmtId="49" fontId="1" fillId="0" borderId="0" xfId="0" applyNumberFormat="1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 wrapText="1"/>
      <protection locked="0"/>
    </xf>
    <xf numFmtId="49" fontId="2" fillId="0" borderId="0" xfId="0" applyNumberFormat="1" applyFont="1" applyAlignment="1" applyProtection="1">
      <alignment horizontal="center" vertical="center" wrapText="1"/>
      <protection locked="0"/>
    </xf>
    <xf numFmtId="165" fontId="2" fillId="0" borderId="0" xfId="0" applyNumberFormat="1" applyFont="1" applyAlignment="1" applyProtection="1">
      <alignment horizontal="center" vertical="center" wrapText="1"/>
      <protection locked="0"/>
    </xf>
    <xf numFmtId="14" fontId="2" fillId="0" borderId="0" xfId="0" applyNumberFormat="1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 vertical="center" wrapText="1"/>
    </xf>
    <xf numFmtId="49" fontId="1" fillId="0" borderId="0" xfId="0" applyNumberFormat="1" applyFont="1" applyAlignment="1" applyProtection="1">
      <alignment horizontal="center" vertical="center" wrapText="1"/>
    </xf>
    <xf numFmtId="0" fontId="1" fillId="0" borderId="0" xfId="0" applyNumberFormat="1" applyFont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center" vertical="center" wrapText="1"/>
      <protection locked="0"/>
    </xf>
    <xf numFmtId="49" fontId="0" fillId="0" borderId="0" xfId="0" applyNumberFormat="1"/>
    <xf numFmtId="0" fontId="5" fillId="0" borderId="1" xfId="0" applyFont="1" applyBorder="1" applyAlignment="1" applyProtection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5" fontId="5" fillId="0" borderId="3" xfId="0" applyNumberFormat="1" applyFont="1" applyBorder="1" applyAlignment="1" applyProtection="1">
      <alignment horizontal="center" vertical="center" wrapText="1"/>
    </xf>
    <xf numFmtId="165" fontId="5" fillId="0" borderId="4" xfId="0" applyNumberFormat="1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165" fontId="0" fillId="0" borderId="0" xfId="0" applyNumberFormat="1"/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165" fontId="1" fillId="0" borderId="0" xfId="0" applyNumberFormat="1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</xf>
    <xf numFmtId="49" fontId="1" fillId="0" borderId="0" xfId="0" applyNumberFormat="1" applyFont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7" fillId="0" borderId="0" xfId="0" applyNumberFormat="1" applyFont="1" applyAlignment="1" applyProtection="1">
      <alignment horizontal="center" vertical="center"/>
      <protection locked="0"/>
    </xf>
    <xf numFmtId="164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vertical="center" wrapText="1"/>
    </xf>
    <xf numFmtId="14" fontId="2" fillId="0" borderId="0" xfId="0" applyNumberFormat="1" applyFont="1" applyAlignment="1" applyProtection="1">
      <alignment horizontal="center" vertical="center" wrapText="1"/>
    </xf>
    <xf numFmtId="0" fontId="7" fillId="0" borderId="0" xfId="0" applyNumberFormat="1" applyFont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165" fontId="2" fillId="0" borderId="0" xfId="0" applyNumberFormat="1" applyFont="1" applyAlignment="1" applyProtection="1">
      <alignment horizontal="center" vertical="center" wrapText="1"/>
    </xf>
    <xf numFmtId="165" fontId="7" fillId="0" borderId="0" xfId="0" applyNumberFormat="1" applyFont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center" vertical="center" wrapText="1"/>
    </xf>
    <xf numFmtId="49" fontId="2" fillId="0" borderId="0" xfId="0" applyNumberFormat="1" applyFont="1" applyAlignment="1" applyProtection="1">
      <alignment horizontal="center" vertical="center" wrapText="1"/>
    </xf>
    <xf numFmtId="0" fontId="8" fillId="0" borderId="0" xfId="0" applyFont="1" applyAlignment="1">
      <alignment vertical="center" wrapText="1"/>
    </xf>
    <xf numFmtId="49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vertical="center" wrapText="1"/>
    </xf>
    <xf numFmtId="0" fontId="1" fillId="3" borderId="16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/>
      <protection locked="0"/>
    </xf>
    <xf numFmtId="14" fontId="7" fillId="0" borderId="0" xfId="0" applyNumberFormat="1" applyFont="1" applyAlignment="1" applyProtection="1">
      <alignment horizontal="center" vertical="center"/>
      <protection locked="0"/>
    </xf>
    <xf numFmtId="14" fontId="0" fillId="0" borderId="0" xfId="0" applyNumberFormat="1"/>
    <xf numFmtId="14" fontId="5" fillId="0" borderId="2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 applyProtection="1">
      <alignment horizontal="center" vertical="center" wrapText="1"/>
    </xf>
    <xf numFmtId="14" fontId="5" fillId="0" borderId="4" xfId="0" applyNumberFormat="1" applyFont="1" applyBorder="1" applyAlignment="1" applyProtection="1">
      <alignment horizontal="center" vertical="center" wrapText="1"/>
    </xf>
    <xf numFmtId="14" fontId="6" fillId="0" borderId="5" xfId="0" applyNumberFormat="1" applyFont="1" applyBorder="1" applyAlignment="1" applyProtection="1">
      <alignment horizontal="center" vertical="center" wrapText="1"/>
    </xf>
    <xf numFmtId="14" fontId="5" fillId="0" borderId="6" xfId="0" applyNumberFormat="1" applyFont="1" applyBorder="1" applyAlignment="1" applyProtection="1">
      <alignment horizontal="center" vertical="center" wrapText="1"/>
    </xf>
    <xf numFmtId="164" fontId="2" fillId="0" borderId="0" xfId="0" applyNumberFormat="1" applyFont="1" applyAlignment="1" applyProtection="1">
      <alignment horizontal="center" wrapText="1"/>
      <protection locked="0"/>
    </xf>
    <xf numFmtId="165" fontId="0" fillId="0" borderId="0" xfId="0" applyNumberFormat="1" applyAlignment="1">
      <alignment horizontal="center" vertic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4" borderId="0" xfId="0" applyFont="1" applyFill="1" applyBorder="1" applyAlignment="1">
      <alignment horizontal="center" vertical="center" wrapText="1"/>
    </xf>
    <xf numFmtId="14" fontId="11" fillId="4" borderId="0" xfId="0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general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9" formatCode="dd/mm/yyyy"/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[$-F800]dddd\,\ mmmm\ dd\,\ yyyy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5" formatCode="000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30" formatCode="@"/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colors>
    <mruColors>
      <color rgb="FFBBFBD9"/>
      <color rgb="FF1717DB"/>
      <color rgb="FFFC942C"/>
      <color rgb="FFAB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Tableau de saisie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598487</xdr:colOff>
      <xdr:row>3</xdr:row>
      <xdr:rowOff>33337</xdr:rowOff>
    </xdr:from>
    <xdr:to>
      <xdr:col>11</xdr:col>
      <xdr:colOff>261937</xdr:colOff>
      <xdr:row>12</xdr:row>
      <xdr:rowOff>176212</xdr:rowOff>
    </xdr:to>
    <xdr:sp macro="[0]!Lancement_des_macros" textlink="">
      <xdr:nvSpPr>
        <xdr:cNvPr id="2" name="Ellipse 1"/>
        <xdr:cNvSpPr/>
      </xdr:nvSpPr>
      <xdr:spPr>
        <a:xfrm>
          <a:off x="5665787" y="776287"/>
          <a:ext cx="2559050" cy="1943100"/>
        </a:xfrm>
        <a:prstGeom prst="ellipse">
          <a:avLst/>
        </a:prstGeom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Extraction</a:t>
          </a:r>
          <a:r>
            <a:rPr lang="fr-FR" sz="2400" baseline="0">
              <a:latin typeface="Times New Roman" panose="02020603050405020304" pitchFamily="18" charset="0"/>
              <a:cs typeface="Times New Roman" panose="02020603050405020304" pitchFamily="18" charset="0"/>
            </a:rPr>
            <a:t> des données</a:t>
          </a:r>
          <a:endParaRPr lang="fr-FR" sz="24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0</xdr:col>
      <xdr:colOff>708025</xdr:colOff>
      <xdr:row>3</xdr:row>
      <xdr:rowOff>33337</xdr:rowOff>
    </xdr:from>
    <xdr:to>
      <xdr:col>4</xdr:col>
      <xdr:colOff>409575</xdr:colOff>
      <xdr:row>12</xdr:row>
      <xdr:rowOff>176212</xdr:rowOff>
    </xdr:to>
    <xdr:sp macro="" textlink="">
      <xdr:nvSpPr>
        <xdr:cNvPr id="3" name="Ellipse 2">
          <a:hlinkClick xmlns:r="http://schemas.openxmlformats.org/officeDocument/2006/relationships" r:id="rId1"/>
        </xdr:cNvPr>
        <xdr:cNvSpPr/>
      </xdr:nvSpPr>
      <xdr:spPr>
        <a:xfrm>
          <a:off x="708025" y="776287"/>
          <a:ext cx="2597150" cy="1943100"/>
        </a:xfrm>
        <a:prstGeom prst="ellipse">
          <a:avLst/>
        </a:prstGeom>
        <a:solidFill>
          <a:srgbClr val="00B05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Saisir un show</a:t>
          </a:r>
        </a:p>
      </xdr:txBody>
    </xdr:sp>
    <xdr:clientData/>
  </xdr:twoCellAnchor>
  <xdr:twoCellAnchor>
    <xdr:from>
      <xdr:col>7</xdr:col>
      <xdr:colOff>593725</xdr:colOff>
      <xdr:row>24</xdr:row>
      <xdr:rowOff>104775</xdr:rowOff>
    </xdr:from>
    <xdr:to>
      <xdr:col>11</xdr:col>
      <xdr:colOff>266700</xdr:colOff>
      <xdr:row>34</xdr:row>
      <xdr:rowOff>47625</xdr:rowOff>
    </xdr:to>
    <xdr:sp macro="" textlink="">
      <xdr:nvSpPr>
        <xdr:cNvPr id="4" name="Ellipse 3"/>
        <xdr:cNvSpPr/>
      </xdr:nvSpPr>
      <xdr:spPr>
        <a:xfrm>
          <a:off x="5661025" y="4648200"/>
          <a:ext cx="2568575" cy="1943100"/>
        </a:xfrm>
        <a:prstGeom prst="ellipse">
          <a:avLst/>
        </a:prstGeom>
        <a:solidFill>
          <a:srgbClr val="7030A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Créer un catalogue</a:t>
          </a:r>
        </a:p>
      </xdr:txBody>
    </xdr:sp>
    <xdr:clientData/>
  </xdr:twoCellAnchor>
  <xdr:twoCellAnchor>
    <xdr:from>
      <xdr:col>1</xdr:col>
      <xdr:colOff>3175</xdr:colOff>
      <xdr:row>25</xdr:row>
      <xdr:rowOff>31750</xdr:rowOff>
    </xdr:from>
    <xdr:to>
      <xdr:col>4</xdr:col>
      <xdr:colOff>390525</xdr:colOff>
      <xdr:row>34</xdr:row>
      <xdr:rowOff>174625</xdr:rowOff>
    </xdr:to>
    <xdr:sp macro="[0]!AppelerUserForm" textlink="">
      <xdr:nvSpPr>
        <xdr:cNvPr id="5" name="Ellipse 4"/>
        <xdr:cNvSpPr/>
      </xdr:nvSpPr>
      <xdr:spPr>
        <a:xfrm>
          <a:off x="727075" y="4775200"/>
          <a:ext cx="2559050" cy="194310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AIDE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342900</xdr:colOff>
      <xdr:row>0</xdr:row>
      <xdr:rowOff>330200</xdr:rowOff>
    </xdr:from>
    <xdr:to>
      <xdr:col>26</xdr:col>
      <xdr:colOff>552450</xdr:colOff>
      <xdr:row>3</xdr:row>
      <xdr:rowOff>298450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837650" y="3302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539750</xdr:colOff>
      <xdr:row>1</xdr:row>
      <xdr:rowOff>19050</xdr:rowOff>
    </xdr:from>
    <xdr:to>
      <xdr:col>29</xdr:col>
      <xdr:colOff>749300</xdr:colOff>
      <xdr:row>6</xdr:row>
      <xdr:rowOff>6350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2002750" y="2095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685800</xdr:colOff>
      <xdr:row>0</xdr:row>
      <xdr:rowOff>76200</xdr:rowOff>
    </xdr:from>
    <xdr:to>
      <xdr:col>29</xdr:col>
      <xdr:colOff>133350</xdr:colOff>
      <xdr:row>5</xdr:row>
      <xdr:rowOff>57150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386800" y="762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184150</xdr:colOff>
      <xdr:row>1</xdr:row>
      <xdr:rowOff>12700</xdr:rowOff>
    </xdr:from>
    <xdr:to>
      <xdr:col>29</xdr:col>
      <xdr:colOff>393700</xdr:colOff>
      <xdr:row>6</xdr:row>
      <xdr:rowOff>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47150" y="2032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12700</xdr:colOff>
      <xdr:row>1</xdr:row>
      <xdr:rowOff>31750</xdr:rowOff>
    </xdr:from>
    <xdr:to>
      <xdr:col>29</xdr:col>
      <xdr:colOff>222250</xdr:colOff>
      <xdr:row>6</xdr:row>
      <xdr:rowOff>19050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475700" y="2222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196850</xdr:colOff>
      <xdr:row>1</xdr:row>
      <xdr:rowOff>57150</xdr:rowOff>
    </xdr:from>
    <xdr:to>
      <xdr:col>29</xdr:col>
      <xdr:colOff>406400</xdr:colOff>
      <xdr:row>6</xdr:row>
      <xdr:rowOff>44450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59850" y="2476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  <xdr:twoCellAnchor editAs="absolute">
    <xdr:from>
      <xdr:col>1</xdr:col>
      <xdr:colOff>666750</xdr:colOff>
      <xdr:row>0</xdr:row>
      <xdr:rowOff>0</xdr:rowOff>
    </xdr:from>
    <xdr:to>
      <xdr:col>2</xdr:col>
      <xdr:colOff>1762125</xdr:colOff>
      <xdr:row>0</xdr:row>
      <xdr:rowOff>266699</xdr:rowOff>
    </xdr:to>
    <xdr:sp macro="[0]!Module_gmb.NuméroterLesLignesVisibles" textlink="">
      <xdr:nvSpPr>
        <xdr:cNvPr id="3" name="ZoneTexte 2"/>
        <xdr:cNvSpPr txBox="1"/>
      </xdr:nvSpPr>
      <xdr:spPr>
        <a:xfrm>
          <a:off x="1428750" y="0"/>
          <a:ext cx="1857375" cy="266699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Numéroter les lignes visibles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501650</xdr:colOff>
      <xdr:row>0</xdr:row>
      <xdr:rowOff>438150</xdr:rowOff>
    </xdr:from>
    <xdr:to>
      <xdr:col>26</xdr:col>
      <xdr:colOff>711200</xdr:colOff>
      <xdr:row>4</xdr:row>
      <xdr:rowOff>12700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996400" y="4381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101600</xdr:colOff>
      <xdr:row>1</xdr:row>
      <xdr:rowOff>57150</xdr:rowOff>
    </xdr:from>
    <xdr:to>
      <xdr:col>29</xdr:col>
      <xdr:colOff>311150</xdr:colOff>
      <xdr:row>6</xdr:row>
      <xdr:rowOff>44450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564600" y="2476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317500</xdr:colOff>
      <xdr:row>0</xdr:row>
      <xdr:rowOff>165100</xdr:rowOff>
    </xdr:from>
    <xdr:to>
      <xdr:col>29</xdr:col>
      <xdr:colOff>527050</xdr:colOff>
      <xdr:row>5</xdr:row>
      <xdr:rowOff>146050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80500" y="1651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222250</xdr:colOff>
      <xdr:row>1</xdr:row>
      <xdr:rowOff>133350</xdr:rowOff>
    </xdr:from>
    <xdr:to>
      <xdr:col>29</xdr:col>
      <xdr:colOff>431800</xdr:colOff>
      <xdr:row>6</xdr:row>
      <xdr:rowOff>120650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85250" y="3238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342900</xdr:colOff>
      <xdr:row>1</xdr:row>
      <xdr:rowOff>31750</xdr:rowOff>
    </xdr:from>
    <xdr:to>
      <xdr:col>29</xdr:col>
      <xdr:colOff>552450</xdr:colOff>
      <xdr:row>6</xdr:row>
      <xdr:rowOff>19050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805900" y="2222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158750</xdr:colOff>
      <xdr:row>1</xdr:row>
      <xdr:rowOff>107950</xdr:rowOff>
    </xdr:from>
    <xdr:to>
      <xdr:col>29</xdr:col>
      <xdr:colOff>368300</xdr:colOff>
      <xdr:row>6</xdr:row>
      <xdr:rowOff>95250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21750" y="2984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609600</xdr:colOff>
      <xdr:row>0</xdr:row>
      <xdr:rowOff>425450</xdr:rowOff>
    </xdr:from>
    <xdr:to>
      <xdr:col>27</xdr:col>
      <xdr:colOff>57150</xdr:colOff>
      <xdr:row>4</xdr:row>
      <xdr:rowOff>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2104350" y="4254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114300</xdr:colOff>
      <xdr:row>0</xdr:row>
      <xdr:rowOff>133350</xdr:rowOff>
    </xdr:from>
    <xdr:to>
      <xdr:col>29</xdr:col>
      <xdr:colOff>323850</xdr:colOff>
      <xdr:row>5</xdr:row>
      <xdr:rowOff>114300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577300" y="1333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412750</xdr:colOff>
      <xdr:row>1</xdr:row>
      <xdr:rowOff>101600</xdr:rowOff>
    </xdr:from>
    <xdr:to>
      <xdr:col>29</xdr:col>
      <xdr:colOff>622300</xdr:colOff>
      <xdr:row>6</xdr:row>
      <xdr:rowOff>88900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875750" y="2921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304800</xdr:colOff>
      <xdr:row>1</xdr:row>
      <xdr:rowOff>50800</xdr:rowOff>
    </xdr:from>
    <xdr:to>
      <xdr:col>29</xdr:col>
      <xdr:colOff>514350</xdr:colOff>
      <xdr:row>6</xdr:row>
      <xdr:rowOff>38100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67800" y="2413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190500</xdr:colOff>
      <xdr:row>1</xdr:row>
      <xdr:rowOff>69850</xdr:rowOff>
    </xdr:from>
    <xdr:to>
      <xdr:col>29</xdr:col>
      <xdr:colOff>400050</xdr:colOff>
      <xdr:row>6</xdr:row>
      <xdr:rowOff>57150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53500" y="2603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438150</xdr:colOff>
      <xdr:row>1</xdr:row>
      <xdr:rowOff>88900</xdr:rowOff>
    </xdr:from>
    <xdr:to>
      <xdr:col>29</xdr:col>
      <xdr:colOff>647700</xdr:colOff>
      <xdr:row>6</xdr:row>
      <xdr:rowOff>76200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901150" y="2794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412750</xdr:colOff>
      <xdr:row>0</xdr:row>
      <xdr:rowOff>241300</xdr:rowOff>
    </xdr:from>
    <xdr:to>
      <xdr:col>26</xdr:col>
      <xdr:colOff>622300</xdr:colOff>
      <xdr:row>3</xdr:row>
      <xdr:rowOff>209550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907500" y="2413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355600</xdr:colOff>
      <xdr:row>1</xdr:row>
      <xdr:rowOff>101600</xdr:rowOff>
    </xdr:from>
    <xdr:to>
      <xdr:col>29</xdr:col>
      <xdr:colOff>565150</xdr:colOff>
      <xdr:row>6</xdr:row>
      <xdr:rowOff>88900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818600" y="2921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152400</xdr:colOff>
      <xdr:row>1</xdr:row>
      <xdr:rowOff>57150</xdr:rowOff>
    </xdr:from>
    <xdr:to>
      <xdr:col>29</xdr:col>
      <xdr:colOff>361950</xdr:colOff>
      <xdr:row>6</xdr:row>
      <xdr:rowOff>44450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15400" y="2476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254000</xdr:colOff>
      <xdr:row>1</xdr:row>
      <xdr:rowOff>82550</xdr:rowOff>
    </xdr:from>
    <xdr:to>
      <xdr:col>29</xdr:col>
      <xdr:colOff>463550</xdr:colOff>
      <xdr:row>6</xdr:row>
      <xdr:rowOff>69850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717000" y="2730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431800</xdr:colOff>
      <xdr:row>1</xdr:row>
      <xdr:rowOff>19050</xdr:rowOff>
    </xdr:from>
    <xdr:to>
      <xdr:col>29</xdr:col>
      <xdr:colOff>641350</xdr:colOff>
      <xdr:row>6</xdr:row>
      <xdr:rowOff>6350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894800" y="20955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177800</xdr:colOff>
      <xdr:row>1</xdr:row>
      <xdr:rowOff>101600</xdr:rowOff>
    </xdr:from>
    <xdr:to>
      <xdr:col>29</xdr:col>
      <xdr:colOff>387350</xdr:colOff>
      <xdr:row>6</xdr:row>
      <xdr:rowOff>88900</xdr:rowOff>
    </xdr:to>
    <xdr:sp macro="" textlink="">
      <xdr:nvSpPr>
        <xdr:cNvPr id="2" name="Ellipse 1">
          <a:hlinkClick xmlns:r="http://schemas.openxmlformats.org/officeDocument/2006/relationships" r:id="rId1"/>
        </xdr:cNvPr>
        <xdr:cNvSpPr/>
      </xdr:nvSpPr>
      <xdr:spPr>
        <a:xfrm>
          <a:off x="21640800" y="292100"/>
          <a:ext cx="1733550" cy="1327150"/>
        </a:xfrm>
        <a:prstGeom prst="ellipse">
          <a:avLst/>
        </a:prstGeom>
        <a:solidFill>
          <a:srgbClr val="FF0000"/>
        </a:solidFill>
        <a:effectLst>
          <a:glow rad="63500">
            <a:schemeClr val="accent3">
              <a:satMod val="175000"/>
              <a:alpha val="40000"/>
            </a:schemeClr>
          </a:glow>
          <a:outerShdw blurRad="63500" sx="102000" sy="102000" algn="ctr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>
              <a:latin typeface="Times New Roman" panose="02020603050405020304" pitchFamily="18" charset="0"/>
              <a:cs typeface="Times New Roman" panose="02020603050405020304" pitchFamily="18" charset="0"/>
            </a:rPr>
            <a:t>Retour accueil</a:t>
          </a: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190500</xdr:colOff>
          <xdr:row>0</xdr:row>
          <xdr:rowOff>0</xdr:rowOff>
        </xdr:from>
        <xdr:to>
          <xdr:col>34</xdr:col>
          <xdr:colOff>1428750</xdr:colOff>
          <xdr:row>0</xdr:row>
          <xdr:rowOff>304800</xdr:rowOff>
        </xdr:to>
        <xdr:sp macro="" textlink="">
          <xdr:nvSpPr>
            <xdr:cNvPr id="34817" name="CommandButton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hef%20comptabilit&#233;\AppData\Local\Packages\Microsoft.MicrosoftEdge_8wekyb3d8bbwe\TempState\Downloads\Inscriptions%20Sho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Tableau de saisie"/>
      <sheetName val="SJF"/>
      <sheetName val="SJM"/>
      <sheetName val="SSF"/>
      <sheetName val="SSM"/>
      <sheetName val="SVF"/>
      <sheetName val="SVM"/>
      <sheetName val="NJF"/>
      <sheetName val="NJM"/>
      <sheetName val="NSF"/>
      <sheetName val="NSM"/>
      <sheetName val="NVF"/>
      <sheetName val="NVM"/>
      <sheetName val="PJF"/>
      <sheetName val="PJM"/>
      <sheetName val="PSF"/>
      <sheetName val="PSM"/>
      <sheetName val="PVF"/>
      <sheetName val="PVM"/>
      <sheetName val="AJF"/>
      <sheetName val="AJM"/>
      <sheetName val="ASF"/>
      <sheetName val="ASM"/>
      <sheetName val="AVF"/>
      <sheetName val="AVM"/>
      <sheetName val="Tableau de donné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3">
          <cell r="A3" t="str">
            <v>Agility</v>
          </cell>
          <cell r="E3" t="str">
            <v>Femelle</v>
          </cell>
          <cell r="F3" t="str">
            <v>Lisse</v>
          </cell>
          <cell r="G3" t="str">
            <v>Albinos</v>
          </cell>
          <cell r="H3" t="str">
            <v>Agouti</v>
          </cell>
          <cell r="I3" t="str">
            <v>Dumbo</v>
          </cell>
        </row>
        <row r="4">
          <cell r="A4" t="str">
            <v>Pet</v>
          </cell>
          <cell r="E4" t="str">
            <v>Mâle</v>
          </cell>
          <cell r="F4" t="str">
            <v>Rex</v>
          </cell>
          <cell r="G4" t="str">
            <v>Badger</v>
          </cell>
          <cell r="H4" t="str">
            <v>Albinos</v>
          </cell>
          <cell r="I4" t="str">
            <v>Standard</v>
          </cell>
        </row>
        <row r="5">
          <cell r="A5" t="str">
            <v>Standard</v>
          </cell>
          <cell r="F5" t="str">
            <v>Velours</v>
          </cell>
          <cell r="G5" t="str">
            <v>Bareback</v>
          </cell>
          <cell r="H5" t="str">
            <v>Ambre</v>
          </cell>
        </row>
        <row r="6">
          <cell r="G6" t="str">
            <v>Berkshire</v>
          </cell>
          <cell r="H6" t="str">
            <v>Beige</v>
          </cell>
        </row>
        <row r="7">
          <cell r="G7" t="str">
            <v>BES</v>
          </cell>
          <cell r="H7" t="str">
            <v>Bleu Russe</v>
          </cell>
        </row>
        <row r="8">
          <cell r="G8" t="str">
            <v>Burmese</v>
          </cell>
          <cell r="H8" t="str">
            <v>Bleu Russe Agouti</v>
          </cell>
        </row>
        <row r="9">
          <cell r="G9" t="str">
            <v>Capé</v>
          </cell>
          <cell r="H9" t="str">
            <v>Bleu US</v>
          </cell>
        </row>
        <row r="10">
          <cell r="G10" t="str">
            <v>Devil</v>
          </cell>
          <cell r="H10" t="str">
            <v>Bleu US Agouti</v>
          </cell>
        </row>
        <row r="11">
          <cell r="G11" t="str">
            <v>Himalayen</v>
          </cell>
          <cell r="H11" t="str">
            <v>Burmese</v>
          </cell>
        </row>
        <row r="12">
          <cell r="G12" t="str">
            <v>Hooded</v>
          </cell>
          <cell r="H12" t="str">
            <v>Cannelle</v>
          </cell>
        </row>
        <row r="13">
          <cell r="G13" t="str">
            <v>Husky à bande</v>
          </cell>
          <cell r="H13" t="str">
            <v>Champagne</v>
          </cell>
        </row>
        <row r="14">
          <cell r="G14" t="str">
            <v>Husky Roan</v>
          </cell>
          <cell r="H14" t="str">
            <v>Devil</v>
          </cell>
        </row>
        <row r="15">
          <cell r="G15" t="str">
            <v>Irish</v>
          </cell>
          <cell r="H15" t="str">
            <v>Double bleu</v>
          </cell>
        </row>
        <row r="16">
          <cell r="G16" t="str">
            <v>Siamois</v>
          </cell>
          <cell r="H16" t="str">
            <v>Dove</v>
          </cell>
        </row>
        <row r="17">
          <cell r="G17" t="str">
            <v>Uni</v>
          </cell>
          <cell r="H17" t="str">
            <v>Himalayen</v>
          </cell>
        </row>
        <row r="18">
          <cell r="G18" t="str">
            <v>Variberk</v>
          </cell>
          <cell r="H18" t="str">
            <v>Lavande</v>
          </cell>
        </row>
        <row r="19">
          <cell r="H19" t="str">
            <v>Mink ou Mock</v>
          </cell>
        </row>
        <row r="20">
          <cell r="H20" t="str">
            <v>Noir</v>
          </cell>
        </row>
        <row r="21">
          <cell r="H21" t="str">
            <v>Platine</v>
          </cell>
        </row>
        <row r="22">
          <cell r="H22" t="str">
            <v>Siamois</v>
          </cell>
        </row>
        <row r="23">
          <cell r="H23" t="str">
            <v>Topaze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Saisie" displayName="TabSaisie" ref="A1:X12" totalsRowShown="0" headerRowDxfId="25" dataDxfId="24">
  <autoFilter ref="A1:X12"/>
  <tableColumns count="24">
    <tableColumn id="1" name="N°" dataDxfId="23">
      <calculatedColumnFormula>ROW()-1</calculatedColumnFormula>
    </tableColumn>
    <tableColumn id="2" name="LIEU" dataDxfId="22"/>
    <tableColumn id="3" name="DATE" dataDxfId="21"/>
    <tableColumn id="4" name="CLASSE" dataDxfId="20"/>
    <tableColumn id="5" name="CLASSE abr" dataDxfId="19">
      <calculatedColumnFormula>LEFT(TabSaisie[[#This Row],[CLASSE]],1)</calculatedColumnFormula>
    </tableColumn>
    <tableColumn id="6" name="CATEGORIE" dataDxfId="18">
      <calculatedColumnFormula>IF(TabSaisie[[#This Row],[Mois]]&lt;3,"",IF(TabSaisie[[#This Row],[Mois]]&lt;6,"Junior ",IF(TabSaisie[[#This Row],[Mois]]&lt;22,"Sénior ","Vétéran ")))&amp;LOWER(TabSaisie[[#This Row],[SEXE]])</calculatedColumnFormula>
    </tableColumn>
    <tableColumn id="7" name="CATEGORIE abr" dataDxfId="17">
      <calculatedColumnFormula>LEFT(TabSaisie[[#This Row],[CATEGORIE]],1)&amp;LEFT(TabSaisie[[#This Row],[SEXE]],1)</calculatedColumnFormula>
    </tableColumn>
    <tableColumn id="8" name="AFFIXE" dataDxfId="16"/>
    <tableColumn id="9" name="NOM" dataDxfId="15"/>
    <tableColumn id="10" name="SEXE" dataDxfId="14"/>
    <tableColumn id="11" name="DATE DE NAISSANCE" dataDxfId="13"/>
    <tableColumn id="12" name="Complet" dataDxfId="12">
      <calculatedColumnFormula>DuréeEnClair(TabSaisie[[#This Row],[DATE]]-TabSaisie[[#This Row],[DATE DE NAISSANCE]])</calculatedColumnFormula>
    </tableColumn>
    <tableColumn id="13" name="Année" dataDxfId="11">
      <calculatedColumnFormula>DATEDIF(TabSaisie[[#This Row],[DATE DE NAISSANCE]],TabSaisie[[#This Row],[DATE]],"y")</calculatedColumnFormula>
    </tableColumn>
    <tableColumn id="14" name="Mois" dataDxfId="10">
      <calculatedColumnFormula>DATEDIF(TabSaisie[[#This Row],[DATE DE NAISSANCE]],TabSaisie[[#This Row],[DATE]],"m")</calculatedColumnFormula>
    </tableColumn>
    <tableColumn id="15" name="Jours" dataDxfId="9">
      <calculatedColumnFormula>TabSaisie[[#This Row],[DATE]]-TabSaisie[[#This Row],[DATE DE NAISSANCE]]</calculatedColumnFormula>
    </tableColumn>
    <tableColumn id="16" name="Semaine" dataDxfId="8">
      <calculatedColumnFormula>ROUND(TabSaisie[[#This Row],[Jours]]/7,0)</calculatedColumnFormula>
    </tableColumn>
    <tableColumn id="17" name="TYPE DE POIL" dataDxfId="7"/>
    <tableColumn id="18" name="MARQUAGE" dataDxfId="6"/>
    <tableColumn id="19" name="COULEUR" dataDxfId="5"/>
    <tableColumn id="20" name="TYPE D'OREILLES" dataDxfId="4"/>
    <tableColumn id="21" name="PÈRE" dataDxfId="3"/>
    <tableColumn id="22" name="MERE" dataDxfId="2"/>
    <tableColumn id="23" name="PROVENANCE" dataDxfId="1"/>
    <tableColumn id="24" name="PROPRIETAIR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16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1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drawing" Target="../drawings/drawing20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drawing" Target="../drawings/drawing21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22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23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drawing" Target="../drawings/drawing24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drawing" Target="../drawings/drawing25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13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43"/>
  <sheetViews>
    <sheetView workbookViewId="0">
      <selection activeCell="L43" sqref="L43"/>
    </sheetView>
  </sheetViews>
  <sheetFormatPr baseColWidth="10" defaultColWidth="10.85546875" defaultRowHeight="15.75" x14ac:dyDescent="0.25"/>
  <cols>
    <col min="1" max="16384" width="10.85546875" style="1"/>
  </cols>
  <sheetData>
    <row r="1" spans="1:12" ht="27" x14ac:dyDescent="0.25">
      <c r="A1" s="74" t="s">
        <v>150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</row>
    <row r="15" spans="1:12" x14ac:dyDescent="0.25">
      <c r="D15" s="77" t="s">
        <v>161</v>
      </c>
      <c r="E15" s="78"/>
      <c r="F15" s="78"/>
      <c r="G15" s="78"/>
      <c r="H15" s="78"/>
      <c r="I15" s="78"/>
      <c r="J15" s="79"/>
    </row>
    <row r="16" spans="1:12" x14ac:dyDescent="0.25">
      <c r="D16" s="72"/>
      <c r="E16" s="73"/>
      <c r="F16" s="73"/>
      <c r="G16" s="73"/>
      <c r="H16" s="73"/>
      <c r="I16" s="73"/>
      <c r="J16" s="80"/>
    </row>
    <row r="17" spans="4:10" x14ac:dyDescent="0.25">
      <c r="D17" s="69"/>
      <c r="E17" s="70"/>
      <c r="F17" s="70"/>
      <c r="G17" s="70"/>
      <c r="H17" s="70"/>
      <c r="I17" s="70"/>
      <c r="J17" s="71"/>
    </row>
    <row r="18" spans="4:10" ht="15.75" customHeight="1" x14ac:dyDescent="0.25">
      <c r="D18" s="72" t="s">
        <v>155</v>
      </c>
      <c r="E18" s="73"/>
      <c r="F18" s="73"/>
      <c r="G18" s="75" t="s">
        <v>77</v>
      </c>
      <c r="H18" s="75"/>
      <c r="I18" s="75"/>
      <c r="J18" s="54"/>
    </row>
    <row r="19" spans="4:10" ht="15.75" customHeight="1" x14ac:dyDescent="0.25">
      <c r="D19" s="72"/>
      <c r="E19" s="73"/>
      <c r="F19" s="73"/>
      <c r="G19" s="75"/>
      <c r="H19" s="75"/>
      <c r="I19" s="75"/>
      <c r="J19" s="54"/>
    </row>
    <row r="20" spans="4:10" x14ac:dyDescent="0.25">
      <c r="D20" s="69"/>
      <c r="E20" s="70"/>
      <c r="F20" s="70"/>
      <c r="G20" s="70"/>
      <c r="H20" s="70"/>
      <c r="I20" s="70"/>
      <c r="J20" s="71"/>
    </row>
    <row r="21" spans="4:10" ht="15.75" customHeight="1" x14ac:dyDescent="0.25">
      <c r="D21" s="72" t="s">
        <v>156</v>
      </c>
      <c r="E21" s="73"/>
      <c r="F21" s="73"/>
      <c r="G21" s="76">
        <v>43128</v>
      </c>
      <c r="H21" s="76"/>
      <c r="I21" s="76"/>
      <c r="J21" s="54"/>
    </row>
    <row r="22" spans="4:10" ht="15.75" customHeight="1" x14ac:dyDescent="0.25">
      <c r="D22" s="72"/>
      <c r="E22" s="73"/>
      <c r="F22" s="73"/>
      <c r="G22" s="76"/>
      <c r="H22" s="76"/>
      <c r="I22" s="76"/>
      <c r="J22" s="54"/>
    </row>
    <row r="23" spans="4:10" ht="16.5" thickBot="1" x14ac:dyDescent="0.3">
      <c r="D23" s="66"/>
      <c r="E23" s="67"/>
      <c r="F23" s="67"/>
      <c r="G23" s="67"/>
      <c r="H23" s="67"/>
      <c r="I23" s="67"/>
      <c r="J23" s="68"/>
    </row>
    <row r="24" spans="4:10" ht="16.5" thickTop="1" x14ac:dyDescent="0.25"/>
    <row r="43" spans="4:4" x14ac:dyDescent="0.25">
      <c r="D43" s="51"/>
    </row>
  </sheetData>
  <mergeCells count="9">
    <mergeCell ref="D23:J23"/>
    <mergeCell ref="D20:J20"/>
    <mergeCell ref="D18:F19"/>
    <mergeCell ref="D21:F22"/>
    <mergeCell ref="A1:L1"/>
    <mergeCell ref="G18:I19"/>
    <mergeCell ref="G21:I22"/>
    <mergeCell ref="D15:J16"/>
    <mergeCell ref="D17:J17"/>
  </mergeCells>
  <dataValidations count="2">
    <dataValidation type="list" allowBlank="1" showInputMessage="1" showErrorMessage="1" sqref="G18:I19">
      <formula1>LIEUX</formula1>
    </dataValidation>
    <dataValidation type="list" allowBlank="1" showInputMessage="1" showErrorMessage="1" sqref="G21:I22">
      <formula1>Dates</formula1>
    </dataValidation>
  </dataValidations>
  <pageMargins left="0.7" right="0.7" top="0.75" bottom="0.75" header="0.3" footer="0.3"/>
  <pageSetup paperSize="9" orientation="portrait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IV12"/>
  <sheetViews>
    <sheetView showGridLines="0" workbookViewId="0">
      <selection activeCell="X12" sqref="X12"/>
    </sheetView>
  </sheetViews>
  <sheetFormatPr baseColWidth="10" defaultColWidth="41.140625" defaultRowHeight="15" x14ac:dyDescent="0.25"/>
  <cols>
    <col min="1" max="2" width="9.5703125" customWidth="1"/>
    <col min="3" max="3" width="23.7109375" bestFit="1" customWidth="1"/>
    <col min="4" max="4" width="11.7109375" customWidth="1"/>
    <col min="5" max="5" width="15.42578125" customWidth="1"/>
    <col min="6" max="6" width="16.5703125" customWidth="1"/>
    <col min="7" max="7" width="20.28515625" customWidth="1"/>
    <col min="8" max="8" width="13.5703125" customWidth="1"/>
    <col min="9" max="9" width="9.28515625" customWidth="1"/>
    <col min="10" max="10" width="10.42578125" customWidth="1"/>
    <col min="11" max="11" width="29.28515625" bestFit="1" customWidth="1"/>
    <col min="12" max="12" width="20.140625" customWidth="1"/>
    <col min="13" max="13" width="9.28515625" customWidth="1"/>
    <col min="14" max="14" width="8.140625" customWidth="1"/>
    <col min="15" max="15" width="8.42578125" customWidth="1"/>
    <col min="16" max="16" width="11.28515625" customWidth="1"/>
    <col min="17" max="17" width="18.28515625" customWidth="1"/>
    <col min="18" max="18" width="16.7109375" customWidth="1"/>
    <col min="19" max="19" width="14.140625" customWidth="1"/>
    <col min="20" max="20" width="22.85546875" customWidth="1"/>
    <col min="21" max="21" width="10.7109375" customWidth="1"/>
    <col min="22" max="22" width="10" customWidth="1"/>
    <col min="23" max="23" width="18.85546875" customWidth="1"/>
    <col min="24" max="24" width="20.140625" customWidth="1"/>
  </cols>
  <sheetData>
    <row r="1" spans="1:256" s="44" customFormat="1" ht="15" customHeight="1" x14ac:dyDescent="0.25">
      <c r="A1" s="45" t="s">
        <v>17</v>
      </c>
      <c r="B1" s="47" t="s">
        <v>123</v>
      </c>
      <c r="C1" s="48" t="s">
        <v>124</v>
      </c>
      <c r="D1" s="44" t="s">
        <v>0</v>
      </c>
      <c r="E1" s="44" t="s">
        <v>24</v>
      </c>
      <c r="F1" s="44" t="s">
        <v>58</v>
      </c>
      <c r="G1" s="44" t="s">
        <v>59</v>
      </c>
      <c r="H1" s="44" t="s">
        <v>1</v>
      </c>
      <c r="I1" s="44" t="s">
        <v>2</v>
      </c>
      <c r="J1" s="44" t="s">
        <v>3</v>
      </c>
      <c r="K1" s="41" t="s">
        <v>4</v>
      </c>
      <c r="L1" s="41" t="s">
        <v>18</v>
      </c>
      <c r="M1" s="41" t="s">
        <v>5</v>
      </c>
      <c r="N1" s="41" t="s">
        <v>6</v>
      </c>
      <c r="O1" s="41" t="s">
        <v>8</v>
      </c>
      <c r="P1" s="41" t="s">
        <v>7</v>
      </c>
      <c r="Q1" s="49" t="s">
        <v>9</v>
      </c>
      <c r="R1" s="49" t="s">
        <v>10</v>
      </c>
      <c r="S1" s="49" t="s">
        <v>11</v>
      </c>
      <c r="T1" s="49" t="s">
        <v>12</v>
      </c>
      <c r="U1" s="49" t="s">
        <v>13</v>
      </c>
      <c r="V1" s="49" t="s">
        <v>14</v>
      </c>
      <c r="W1" s="49" t="s">
        <v>15</v>
      </c>
      <c r="X1" s="49" t="s">
        <v>16</v>
      </c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8" customFormat="1" ht="15.75" x14ac:dyDescent="0.25">
      <c r="A2" s="29">
        <f t="shared" ref="A2:A11" si="0">ROW()-1</f>
        <v>1</v>
      </c>
      <c r="B2" s="33" t="s">
        <v>77</v>
      </c>
      <c r="C2" s="34">
        <v>43132</v>
      </c>
      <c r="D2" s="30" t="s">
        <v>22</v>
      </c>
      <c r="E2" s="27" t="str">
        <f>LEFT(TabSaisie[[#This Row],[CLASSE]],1)</f>
        <v>S</v>
      </c>
      <c r="F2" s="27" t="str">
        <f>IF(TabSaisie[[#This Row],[Mois]]&lt;3,"",IF(TabSaisie[[#This Row],[Mois]]&lt;6,"Junior ",IF(TabSaisie[[#This Row],[Mois]]&lt;22,"Sénior ","Vétéran ")))&amp;LOWER(TabSaisie[[#This Row],[SEXE]])</f>
        <v>Vétéran mâle</v>
      </c>
      <c r="G2" s="27" t="str">
        <f>LEFT(TabSaisie[[#This Row],[CATEGORIE]],1)&amp;LEFT(TabSaisie[[#This Row],[SEXE]],1)</f>
        <v>VM</v>
      </c>
      <c r="H2" s="30" t="s">
        <v>78</v>
      </c>
      <c r="I2" s="30" t="s">
        <v>79</v>
      </c>
      <c r="J2" s="30" t="s">
        <v>19</v>
      </c>
      <c r="K2" s="31">
        <v>40909</v>
      </c>
      <c r="L2" s="32" t="str">
        <f>DuréeEnClair(TabSaisie[[#This Row],[DATE]]-TabSaisie[[#This Row],[DATE DE NAISSANCE]])</f>
        <v xml:space="preserve">6 a 1 m 1 j </v>
      </c>
      <c r="M2" s="27">
        <f>DATEDIF(TabSaisie[[#This Row],[DATE DE NAISSANCE]],TabSaisie[[#This Row],[DATE]],"y")</f>
        <v>6</v>
      </c>
      <c r="N2" s="27">
        <f>DATEDIF(TabSaisie[[#This Row],[DATE DE NAISSANCE]],TabSaisie[[#This Row],[DATE]],"m")</f>
        <v>73</v>
      </c>
      <c r="O2" s="27">
        <f>TabSaisie[[#This Row],[DATE]]-TabSaisie[[#This Row],[DATE DE NAISSANCE]]</f>
        <v>2223</v>
      </c>
      <c r="P2" s="27">
        <f>ROUND(TabSaisie[[#This Row],[Jours]]/7,0)</f>
        <v>318</v>
      </c>
      <c r="Q2" s="33" t="s">
        <v>29</v>
      </c>
      <c r="R2" s="33" t="s">
        <v>33</v>
      </c>
      <c r="S2" s="33" t="s">
        <v>72</v>
      </c>
      <c r="T2" s="33" t="s">
        <v>21</v>
      </c>
      <c r="U2" s="33" t="s">
        <v>89</v>
      </c>
      <c r="V2" s="33" t="s">
        <v>99</v>
      </c>
      <c r="W2" s="33" t="s">
        <v>109</v>
      </c>
      <c r="X2" s="33" t="s">
        <v>98</v>
      </c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8" customFormat="1" ht="15.75" x14ac:dyDescent="0.25">
      <c r="A3" s="29">
        <f t="shared" si="0"/>
        <v>2</v>
      </c>
      <c r="B3" s="33" t="s">
        <v>162</v>
      </c>
      <c r="C3" s="34">
        <v>43112</v>
      </c>
      <c r="D3" s="30" t="s">
        <v>22</v>
      </c>
      <c r="E3" s="27" t="str">
        <f>LEFT(TabSaisie[[#This Row],[CLASSE]],1)</f>
        <v>S</v>
      </c>
      <c r="F3" s="27" t="str">
        <f>IF(TabSaisie[[#This Row],[Mois]]&lt;3,"",IF(TabSaisie[[#This Row],[Mois]]&lt;6,"Junior ",IF(TabSaisie[[#This Row],[Mois]]&lt;22,"Sénior ","Vétéran ")))&amp;LOWER(TabSaisie[[#This Row],[SEXE]])</f>
        <v>Sénior mâle</v>
      </c>
      <c r="G3" s="27" t="str">
        <f>LEFT(TabSaisie[[#This Row],[CATEGORIE]],1)&amp;LEFT(TabSaisie[[#This Row],[SEXE]],1)</f>
        <v>SM</v>
      </c>
      <c r="H3" s="30" t="s">
        <v>78</v>
      </c>
      <c r="I3" s="30" t="s">
        <v>80</v>
      </c>
      <c r="J3" s="30" t="s">
        <v>19</v>
      </c>
      <c r="K3" s="31">
        <v>42911</v>
      </c>
      <c r="L3" s="32" t="str">
        <f>DuréeEnClair(TabSaisie[[#This Row],[DATE]]-TabSaisie[[#This Row],[DATE DE NAISSANCE]])</f>
        <v xml:space="preserve">6 m 2 s 4 j </v>
      </c>
      <c r="M3" s="27">
        <f>DATEDIF(TabSaisie[[#This Row],[DATE DE NAISSANCE]],TabSaisie[[#This Row],[DATE]],"y")</f>
        <v>0</v>
      </c>
      <c r="N3" s="27">
        <f>DATEDIF(TabSaisie[[#This Row],[DATE DE NAISSANCE]],TabSaisie[[#This Row],[DATE]],"m")</f>
        <v>6</v>
      </c>
      <c r="O3" s="27">
        <f>TabSaisie[[#This Row],[DATE]]-TabSaisie[[#This Row],[DATE DE NAISSANCE]]</f>
        <v>201</v>
      </c>
      <c r="P3" s="27">
        <f>ROUND(TabSaisie[[#This Row],[Jours]]/7,0)</f>
        <v>29</v>
      </c>
      <c r="Q3" s="33" t="s">
        <v>29</v>
      </c>
      <c r="R3" s="33" t="s">
        <v>38</v>
      </c>
      <c r="S3" s="33" t="s">
        <v>49</v>
      </c>
      <c r="T3" s="33" t="s">
        <v>22</v>
      </c>
      <c r="U3" s="33" t="s">
        <v>90</v>
      </c>
      <c r="V3" s="33" t="s">
        <v>100</v>
      </c>
      <c r="W3" s="33" t="s">
        <v>110</v>
      </c>
      <c r="X3" s="33" t="s">
        <v>116</v>
      </c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8" customFormat="1" ht="15.75" x14ac:dyDescent="0.25">
      <c r="A4" s="29">
        <f t="shared" si="0"/>
        <v>3</v>
      </c>
      <c r="B4" s="33" t="s">
        <v>162</v>
      </c>
      <c r="C4" s="34">
        <v>43114</v>
      </c>
      <c r="D4" s="30" t="s">
        <v>22</v>
      </c>
      <c r="E4" s="27" t="str">
        <f>LEFT(TabSaisie[[#This Row],[CLASSE]],1)</f>
        <v>S</v>
      </c>
      <c r="F4" s="27" t="str">
        <f>IF(TabSaisie[[#This Row],[Mois]]&lt;3,"",IF(TabSaisie[[#This Row],[Mois]]&lt;6,"Junior ",IF(TabSaisie[[#This Row],[Mois]]&lt;22,"Sénior ","Vétéran ")))&amp;LOWER(TabSaisie[[#This Row],[SEXE]])</f>
        <v>Vétéran femelle</v>
      </c>
      <c r="G4" s="27" t="str">
        <f>LEFT(TabSaisie[[#This Row],[CATEGORIE]],1)&amp;LEFT(TabSaisie[[#This Row],[SEXE]],1)</f>
        <v>VF</v>
      </c>
      <c r="H4" s="30" t="s">
        <v>78</v>
      </c>
      <c r="I4" s="30" t="s">
        <v>81</v>
      </c>
      <c r="J4" s="30" t="s">
        <v>20</v>
      </c>
      <c r="K4" s="31">
        <v>42262</v>
      </c>
      <c r="L4" s="32" t="str">
        <f>DuréeEnClair(TabSaisie[[#This Row],[DATE]]-TabSaisie[[#This Row],[DATE DE NAISSANCE]])</f>
        <v xml:space="preserve">2 a 3 m 4 s 2 j </v>
      </c>
      <c r="M4" s="27">
        <f>DATEDIF(TabSaisie[[#This Row],[DATE DE NAISSANCE]],TabSaisie[[#This Row],[DATE]],"y")</f>
        <v>2</v>
      </c>
      <c r="N4" s="27">
        <f>DATEDIF(TabSaisie[[#This Row],[DATE DE NAISSANCE]],TabSaisie[[#This Row],[DATE]],"m")</f>
        <v>27</v>
      </c>
      <c r="O4" s="27">
        <f>TabSaisie[[#This Row],[DATE]]-TabSaisie[[#This Row],[DATE DE NAISSANCE]]</f>
        <v>852</v>
      </c>
      <c r="P4" s="27">
        <f>ROUND(TabSaisie[[#This Row],[Jours]]/7,0)</f>
        <v>122</v>
      </c>
      <c r="Q4" s="33" t="s">
        <v>30</v>
      </c>
      <c r="R4" s="33" t="s">
        <v>36</v>
      </c>
      <c r="S4" s="33" t="s">
        <v>72</v>
      </c>
      <c r="T4" s="33" t="s">
        <v>22</v>
      </c>
      <c r="U4" s="33" t="s">
        <v>91</v>
      </c>
      <c r="V4" s="33" t="s">
        <v>101</v>
      </c>
      <c r="W4" s="33" t="s">
        <v>111</v>
      </c>
      <c r="X4" s="33" t="s">
        <v>117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28" customFormat="1" ht="15.75" x14ac:dyDescent="0.25">
      <c r="A5" s="29">
        <f t="shared" si="0"/>
        <v>4</v>
      </c>
      <c r="B5" s="33" t="s">
        <v>77</v>
      </c>
      <c r="C5" s="34">
        <v>43128</v>
      </c>
      <c r="D5" s="30" t="s">
        <v>22</v>
      </c>
      <c r="E5" s="27" t="str">
        <f>LEFT(TabSaisie[[#This Row],[CLASSE]],1)</f>
        <v>S</v>
      </c>
      <c r="F5" s="27" t="str">
        <f>IF(TabSaisie[[#This Row],[Mois]]&lt;3,"",IF(TabSaisie[[#This Row],[Mois]]&lt;6,"Junior ",IF(TabSaisie[[#This Row],[Mois]]&lt;22,"Sénior ","Vétéran ")))&amp;LOWER(TabSaisie[[#This Row],[SEXE]])</f>
        <v>Vétéran mâle</v>
      </c>
      <c r="G5" s="27" t="str">
        <f>LEFT(TabSaisie[[#This Row],[CATEGORIE]],1)&amp;LEFT(TabSaisie[[#This Row],[SEXE]],1)</f>
        <v>VM</v>
      </c>
      <c r="H5" s="30" t="s">
        <v>78</v>
      </c>
      <c r="I5" s="30" t="s">
        <v>82</v>
      </c>
      <c r="J5" s="30" t="s">
        <v>19</v>
      </c>
      <c r="K5" s="31">
        <v>42294</v>
      </c>
      <c r="L5" s="32" t="str">
        <f>DuréeEnClair(TabSaisie[[#This Row],[DATE]]-TabSaisie[[#This Row],[DATE DE NAISSANCE]])</f>
        <v xml:space="preserve">2 a 3 m 1 s 5 j </v>
      </c>
      <c r="M5" s="27">
        <f>DATEDIF(TabSaisie[[#This Row],[DATE DE NAISSANCE]],TabSaisie[[#This Row],[DATE]],"y")</f>
        <v>2</v>
      </c>
      <c r="N5" s="27">
        <f>DATEDIF(TabSaisie[[#This Row],[DATE DE NAISSANCE]],TabSaisie[[#This Row],[DATE]],"m")</f>
        <v>27</v>
      </c>
      <c r="O5" s="27">
        <f>TabSaisie[[#This Row],[DATE]]-TabSaisie[[#This Row],[DATE DE NAISSANCE]]</f>
        <v>834</v>
      </c>
      <c r="P5" s="27">
        <f>ROUND(TabSaisie[[#This Row],[Jours]]/7,0)</f>
        <v>119</v>
      </c>
      <c r="Q5" s="33" t="s">
        <v>30</v>
      </c>
      <c r="R5" s="33" t="s">
        <v>37</v>
      </c>
      <c r="S5" s="33" t="s">
        <v>73</v>
      </c>
      <c r="T5" s="33" t="s">
        <v>21</v>
      </c>
      <c r="U5" s="33" t="s">
        <v>93</v>
      </c>
      <c r="V5" s="33" t="s">
        <v>102</v>
      </c>
      <c r="W5" s="33" t="s">
        <v>112</v>
      </c>
      <c r="X5" s="33" t="s">
        <v>117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28" customFormat="1" ht="15.75" x14ac:dyDescent="0.25">
      <c r="A6" s="29">
        <f t="shared" si="0"/>
        <v>5</v>
      </c>
      <c r="B6" s="33" t="s">
        <v>153</v>
      </c>
      <c r="C6" s="34">
        <v>43127</v>
      </c>
      <c r="D6" s="30" t="s">
        <v>22</v>
      </c>
      <c r="E6" s="27" t="str">
        <f>LEFT(TabSaisie[[#This Row],[CLASSE]],1)</f>
        <v>S</v>
      </c>
      <c r="F6" s="27" t="str">
        <f>IF(TabSaisie[[#This Row],[Mois]]&lt;3,"",IF(TabSaisie[[#This Row],[Mois]]&lt;6,"Junior ",IF(TabSaisie[[#This Row],[Mois]]&lt;22,"Sénior ","Vétéran ")))&amp;LOWER(TabSaisie[[#This Row],[SEXE]])</f>
        <v>Sénior mâle</v>
      </c>
      <c r="G6" s="27" t="str">
        <f>LEFT(TabSaisie[[#This Row],[CATEGORIE]],1)&amp;LEFT(TabSaisie[[#This Row],[SEXE]],1)</f>
        <v>SM</v>
      </c>
      <c r="H6" s="30" t="s">
        <v>78</v>
      </c>
      <c r="I6" s="30" t="s">
        <v>83</v>
      </c>
      <c r="J6" s="30" t="s">
        <v>19</v>
      </c>
      <c r="K6" s="31">
        <v>42717</v>
      </c>
      <c r="L6" s="32" t="str">
        <f>DuréeEnClair(TabSaisie[[#This Row],[DATE]]-TabSaisie[[#This Row],[DATE DE NAISSANCE]])</f>
        <v xml:space="preserve">1 a 1 m 2 s </v>
      </c>
      <c r="M6" s="27">
        <f>DATEDIF(TabSaisie[[#This Row],[DATE DE NAISSANCE]],TabSaisie[[#This Row],[DATE]],"y")</f>
        <v>1</v>
      </c>
      <c r="N6" s="27">
        <f>DATEDIF(TabSaisie[[#This Row],[DATE DE NAISSANCE]],TabSaisie[[#This Row],[DATE]],"m")</f>
        <v>13</v>
      </c>
      <c r="O6" s="27">
        <f>TabSaisie[[#This Row],[DATE]]-TabSaisie[[#This Row],[DATE DE NAISSANCE]]</f>
        <v>410</v>
      </c>
      <c r="P6" s="27">
        <f>ROUND(TabSaisie[[#This Row],[Jours]]/7,0)</f>
        <v>59</v>
      </c>
      <c r="Q6" s="33" t="s">
        <v>31</v>
      </c>
      <c r="R6" s="33" t="s">
        <v>36</v>
      </c>
      <c r="S6" s="33" t="s">
        <v>57</v>
      </c>
      <c r="T6" s="33" t="s">
        <v>21</v>
      </c>
      <c r="U6" s="33" t="s">
        <v>94</v>
      </c>
      <c r="V6" s="33" t="s">
        <v>103</v>
      </c>
      <c r="W6" s="33" t="s">
        <v>98</v>
      </c>
      <c r="X6" s="33" t="s">
        <v>118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28" customFormat="1" ht="15.75" x14ac:dyDescent="0.25">
      <c r="A7" s="29">
        <f t="shared" si="0"/>
        <v>6</v>
      </c>
      <c r="B7" s="33" t="s">
        <v>153</v>
      </c>
      <c r="C7" s="34">
        <v>43128</v>
      </c>
      <c r="D7" s="30" t="s">
        <v>22</v>
      </c>
      <c r="E7" s="27" t="str">
        <f>LEFT(TabSaisie[[#This Row],[CLASSE]],1)</f>
        <v>S</v>
      </c>
      <c r="F7" s="27" t="str">
        <f>IF(TabSaisie[[#This Row],[Mois]]&lt;3,"",IF(TabSaisie[[#This Row],[Mois]]&lt;6,"Junior ",IF(TabSaisie[[#This Row],[Mois]]&lt;22,"Sénior ","Vétéran ")))&amp;LOWER(TabSaisie[[#This Row],[SEXE]])</f>
        <v>Vétéran femelle</v>
      </c>
      <c r="G7" s="27" t="str">
        <f>LEFT(TabSaisie[[#This Row],[CATEGORIE]],1)&amp;LEFT(TabSaisie[[#This Row],[SEXE]],1)</f>
        <v>VF</v>
      </c>
      <c r="H7" s="30" t="s">
        <v>78</v>
      </c>
      <c r="I7" s="30" t="s">
        <v>84</v>
      </c>
      <c r="J7" s="30" t="s">
        <v>20</v>
      </c>
      <c r="K7" s="31">
        <v>41665</v>
      </c>
      <c r="L7" s="32" t="str">
        <f>DuréeEnClair(TabSaisie[[#This Row],[DATE]]-TabSaisie[[#This Row],[DATE DE NAISSANCE]])</f>
        <v xml:space="preserve">4 a 2 j </v>
      </c>
      <c r="M7" s="27">
        <f>DATEDIF(TabSaisie[[#This Row],[DATE DE NAISSANCE]],TabSaisie[[#This Row],[DATE]],"y")</f>
        <v>4</v>
      </c>
      <c r="N7" s="27">
        <f>DATEDIF(TabSaisie[[#This Row],[DATE DE NAISSANCE]],TabSaisie[[#This Row],[DATE]],"m")</f>
        <v>48</v>
      </c>
      <c r="O7" s="27">
        <f>TabSaisie[[#This Row],[DATE]]-TabSaisie[[#This Row],[DATE DE NAISSANCE]]</f>
        <v>1463</v>
      </c>
      <c r="P7" s="27">
        <f>ROUND(TabSaisie[[#This Row],[Jours]]/7,0)</f>
        <v>209</v>
      </c>
      <c r="Q7" s="33" t="s">
        <v>31</v>
      </c>
      <c r="R7" s="33" t="s">
        <v>41</v>
      </c>
      <c r="S7" s="33" t="s">
        <v>55</v>
      </c>
      <c r="T7" s="33" t="s">
        <v>21</v>
      </c>
      <c r="U7" s="33" t="s">
        <v>95</v>
      </c>
      <c r="V7" s="33" t="s">
        <v>104</v>
      </c>
      <c r="W7" s="33" t="s">
        <v>113</v>
      </c>
      <c r="X7" s="33" t="s">
        <v>119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28" customFormat="1" ht="15.75" x14ac:dyDescent="0.25">
      <c r="A8" s="29">
        <f t="shared" si="0"/>
        <v>7</v>
      </c>
      <c r="B8" s="33" t="s">
        <v>77</v>
      </c>
      <c r="C8" s="34">
        <v>43128</v>
      </c>
      <c r="D8" s="30" t="s">
        <v>22</v>
      </c>
      <c r="E8" s="27" t="str">
        <f>LEFT(TabSaisie[[#This Row],[CLASSE]],1)</f>
        <v>S</v>
      </c>
      <c r="F8" s="27" t="str">
        <f>IF(TabSaisie[[#This Row],[Mois]]&lt;3,"",IF(TabSaisie[[#This Row],[Mois]]&lt;6,"Junior ",IF(TabSaisie[[#This Row],[Mois]]&lt;22,"Sénior ","Vétéran ")))&amp;LOWER(TabSaisie[[#This Row],[SEXE]])</f>
        <v>Vétéran mâle</v>
      </c>
      <c r="G8" s="27" t="str">
        <f>LEFT(TabSaisie[[#This Row],[CATEGORIE]],1)&amp;LEFT(TabSaisie[[#This Row],[SEXE]],1)</f>
        <v>VM</v>
      </c>
      <c r="H8" s="30" t="s">
        <v>78</v>
      </c>
      <c r="I8" s="30" t="s">
        <v>85</v>
      </c>
      <c r="J8" s="30" t="s">
        <v>19</v>
      </c>
      <c r="K8" s="31">
        <v>42245</v>
      </c>
      <c r="L8" s="32" t="str">
        <f>DuréeEnClair(TabSaisie[[#This Row],[DATE]]-TabSaisie[[#This Row],[DATE DE NAISSANCE]])</f>
        <v xml:space="preserve">2 a 5 m </v>
      </c>
      <c r="M8" s="27">
        <f>DATEDIF(TabSaisie[[#This Row],[DATE DE NAISSANCE]],TabSaisie[[#This Row],[DATE]],"y")</f>
        <v>2</v>
      </c>
      <c r="N8" s="27">
        <f>DATEDIF(TabSaisie[[#This Row],[DATE DE NAISSANCE]],TabSaisie[[#This Row],[DATE]],"m")</f>
        <v>28</v>
      </c>
      <c r="O8" s="27">
        <f>TabSaisie[[#This Row],[DATE]]-TabSaisie[[#This Row],[DATE DE NAISSANCE]]</f>
        <v>883</v>
      </c>
      <c r="P8" s="27">
        <f>ROUND(TabSaisie[[#This Row],[Jours]]/7,0)</f>
        <v>126</v>
      </c>
      <c r="Q8" s="33" t="s">
        <v>31</v>
      </c>
      <c r="R8" s="33" t="s">
        <v>39</v>
      </c>
      <c r="S8" s="33" t="s">
        <v>73</v>
      </c>
      <c r="T8" s="33" t="s">
        <v>22</v>
      </c>
      <c r="U8" s="33" t="s">
        <v>96</v>
      </c>
      <c r="V8" s="33" t="s">
        <v>105</v>
      </c>
      <c r="W8" s="33" t="s">
        <v>114</v>
      </c>
      <c r="X8" s="33" t="s">
        <v>111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28" customFormat="1" ht="15.75" x14ac:dyDescent="0.25">
      <c r="A9" s="29">
        <f t="shared" si="0"/>
        <v>8</v>
      </c>
      <c r="B9" s="33" t="s">
        <v>152</v>
      </c>
      <c r="C9" s="34">
        <v>43101</v>
      </c>
      <c r="D9" s="30" t="s">
        <v>22</v>
      </c>
      <c r="E9" s="27" t="str">
        <f>LEFT(TabSaisie[[#This Row],[CLASSE]],1)</f>
        <v>S</v>
      </c>
      <c r="F9" s="27" t="str">
        <f>IF(TabSaisie[[#This Row],[Mois]]&lt;3,"",IF(TabSaisie[[#This Row],[Mois]]&lt;6,"Junior ",IF(TabSaisie[[#This Row],[Mois]]&lt;22,"Sénior ","Vétéran ")))&amp;LOWER(TabSaisie[[#This Row],[SEXE]])</f>
        <v>Vétéran mâle</v>
      </c>
      <c r="G9" s="27" t="str">
        <f>LEFT(TabSaisie[[#This Row],[CATEGORIE]],1)&amp;LEFT(TabSaisie[[#This Row],[SEXE]],1)</f>
        <v>VM</v>
      </c>
      <c r="H9" s="30" t="s">
        <v>78</v>
      </c>
      <c r="I9" s="30" t="s">
        <v>86</v>
      </c>
      <c r="J9" s="30" t="s">
        <v>19</v>
      </c>
      <c r="K9" s="31">
        <v>41491</v>
      </c>
      <c r="L9" s="32" t="str">
        <f>DuréeEnClair(TabSaisie[[#This Row],[DATE]]-TabSaisie[[#This Row],[DATE DE NAISSANCE]])</f>
        <v xml:space="preserve">4 a 4 m 3 s 6 j </v>
      </c>
      <c r="M9" s="27">
        <f>DATEDIF(TabSaisie[[#This Row],[DATE DE NAISSANCE]],TabSaisie[[#This Row],[DATE]],"y")</f>
        <v>4</v>
      </c>
      <c r="N9" s="27">
        <f>DATEDIF(TabSaisie[[#This Row],[DATE DE NAISSANCE]],TabSaisie[[#This Row],[DATE]],"m")</f>
        <v>52</v>
      </c>
      <c r="O9" s="27">
        <f>TabSaisie[[#This Row],[DATE]]-TabSaisie[[#This Row],[DATE DE NAISSANCE]]</f>
        <v>1610</v>
      </c>
      <c r="P9" s="27">
        <f>ROUND(TabSaisie[[#This Row],[Jours]]/7,0)</f>
        <v>230</v>
      </c>
      <c r="Q9" s="33" t="s">
        <v>30</v>
      </c>
      <c r="R9" s="33" t="s">
        <v>33</v>
      </c>
      <c r="S9" s="33" t="s">
        <v>75</v>
      </c>
      <c r="T9" s="33" t="s">
        <v>22</v>
      </c>
      <c r="U9" s="33" t="s">
        <v>92</v>
      </c>
      <c r="V9" s="33" t="s">
        <v>106</v>
      </c>
      <c r="W9" s="33" t="s">
        <v>111</v>
      </c>
      <c r="X9" s="33" t="s">
        <v>120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28" customFormat="1" ht="15.75" x14ac:dyDescent="0.25">
      <c r="A10" s="29">
        <f t="shared" si="0"/>
        <v>9</v>
      </c>
      <c r="B10" s="33" t="s">
        <v>157</v>
      </c>
      <c r="C10" s="34">
        <v>43110</v>
      </c>
      <c r="D10" s="30" t="s">
        <v>22</v>
      </c>
      <c r="E10" s="27" t="str">
        <f>LEFT(TabSaisie[[#This Row],[CLASSE]],1)</f>
        <v>S</v>
      </c>
      <c r="F10" s="27" t="str">
        <f>IF(TabSaisie[[#This Row],[Mois]]&lt;3,"",IF(TabSaisie[[#This Row],[Mois]]&lt;6,"Junior ",IF(TabSaisie[[#This Row],[Mois]]&lt;22,"Sénior ","Vétéran ")))&amp;LOWER(TabSaisie[[#This Row],[SEXE]])</f>
        <v>Sénior femelle</v>
      </c>
      <c r="G10" s="27" t="str">
        <f>LEFT(TabSaisie[[#This Row],[CATEGORIE]],1)&amp;LEFT(TabSaisie[[#This Row],[SEXE]],1)</f>
        <v>SF</v>
      </c>
      <c r="H10" s="30" t="s">
        <v>78</v>
      </c>
      <c r="I10" s="30" t="s">
        <v>87</v>
      </c>
      <c r="J10" s="30" t="s">
        <v>20</v>
      </c>
      <c r="K10" s="31">
        <v>42704</v>
      </c>
      <c r="L10" s="32" t="str">
        <f>DuréeEnClair(TabSaisie[[#This Row],[DATE]]-TabSaisie[[#This Row],[DATE DE NAISSANCE]])</f>
        <v xml:space="preserve">1 a 1 m 1 s 3 j </v>
      </c>
      <c r="M10" s="27">
        <f>DATEDIF(TabSaisie[[#This Row],[DATE DE NAISSANCE]],TabSaisie[[#This Row],[DATE]],"y")</f>
        <v>1</v>
      </c>
      <c r="N10" s="27">
        <f>DATEDIF(TabSaisie[[#This Row],[DATE DE NAISSANCE]],TabSaisie[[#This Row],[DATE]],"m")</f>
        <v>13</v>
      </c>
      <c r="O10" s="27">
        <f>TabSaisie[[#This Row],[DATE]]-TabSaisie[[#This Row],[DATE DE NAISSANCE]]</f>
        <v>406</v>
      </c>
      <c r="P10" s="27">
        <f>ROUND(TabSaisie[[#This Row],[Jours]]/7,0)</f>
        <v>58</v>
      </c>
      <c r="Q10" s="33" t="s">
        <v>29</v>
      </c>
      <c r="R10" s="33" t="s">
        <v>40</v>
      </c>
      <c r="S10" s="33" t="s">
        <v>44</v>
      </c>
      <c r="T10" s="33" t="s">
        <v>22</v>
      </c>
      <c r="U10" s="33" t="s">
        <v>97</v>
      </c>
      <c r="V10" s="33" t="s">
        <v>107</v>
      </c>
      <c r="W10" s="33" t="s">
        <v>115</v>
      </c>
      <c r="X10" s="33" t="s">
        <v>121</v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28" customFormat="1" ht="15.75" x14ac:dyDescent="0.25">
      <c r="A11" s="29">
        <f t="shared" si="0"/>
        <v>10</v>
      </c>
      <c r="B11" s="33" t="s">
        <v>157</v>
      </c>
      <c r="C11" s="34">
        <v>43111</v>
      </c>
      <c r="D11" s="30" t="s">
        <v>22</v>
      </c>
      <c r="E11" s="27" t="str">
        <f>LEFT(TabSaisie[[#This Row],[CLASSE]],1)</f>
        <v>S</v>
      </c>
      <c r="F11" s="27" t="str">
        <f>IF(TabSaisie[[#This Row],[Mois]]&lt;3,"",IF(TabSaisie[[#This Row],[Mois]]&lt;6,"Junior ",IF(TabSaisie[[#This Row],[Mois]]&lt;22,"Sénior ","Vétéran ")))&amp;LOWER(TabSaisie[[#This Row],[SEXE]])</f>
        <v>Vétéran femelle</v>
      </c>
      <c r="G11" s="27" t="str">
        <f>LEFT(TabSaisie[[#This Row],[CATEGORIE]],1)&amp;LEFT(TabSaisie[[#This Row],[SEXE]],1)</f>
        <v>VF</v>
      </c>
      <c r="H11" s="30" t="s">
        <v>78</v>
      </c>
      <c r="I11" s="30" t="s">
        <v>88</v>
      </c>
      <c r="J11" s="30" t="s">
        <v>20</v>
      </c>
      <c r="K11" s="31">
        <v>41234</v>
      </c>
      <c r="L11" s="32" t="str">
        <f>DuréeEnClair(TabSaisie[[#This Row],[DATE]]-TabSaisie[[#This Row],[DATE DE NAISSANCE]])</f>
        <v xml:space="preserve">5 a 1 m 2 s 6 j </v>
      </c>
      <c r="M11" s="27">
        <f>DATEDIF(TabSaisie[[#This Row],[DATE DE NAISSANCE]],TabSaisie[[#This Row],[DATE]],"y")</f>
        <v>5</v>
      </c>
      <c r="N11" s="27">
        <f>DATEDIF(TabSaisie[[#This Row],[DATE DE NAISSANCE]],TabSaisie[[#This Row],[DATE]],"m")</f>
        <v>61</v>
      </c>
      <c r="O11" s="27">
        <f>TabSaisie[[#This Row],[DATE]]-TabSaisie[[#This Row],[DATE DE NAISSANCE]]</f>
        <v>1877</v>
      </c>
      <c r="P11" s="27">
        <f>ROUND(TabSaisie[[#This Row],[Jours]]/7,0)</f>
        <v>268</v>
      </c>
      <c r="Q11" s="33" t="s">
        <v>30</v>
      </c>
      <c r="R11" s="33" t="s">
        <v>32</v>
      </c>
      <c r="S11" s="33" t="s">
        <v>47</v>
      </c>
      <c r="T11" s="33" t="s">
        <v>22</v>
      </c>
      <c r="U11" s="33" t="s">
        <v>98</v>
      </c>
      <c r="V11" s="33" t="s">
        <v>108</v>
      </c>
      <c r="W11" s="33" t="s">
        <v>111</v>
      </c>
      <c r="X11" s="33" t="s">
        <v>122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28" customFormat="1" ht="15.75" x14ac:dyDescent="0.25">
      <c r="A12" s="46">
        <f>ROW()-1</f>
        <v>11</v>
      </c>
      <c r="B12" s="35"/>
      <c r="C12" s="36"/>
      <c r="D12" s="37"/>
      <c r="E12" s="43" t="str">
        <f>LEFT(TabSaisie[[#This Row],[CLASSE]],1)</f>
        <v/>
      </c>
      <c r="F12" s="43" t="str">
        <f>IF(TabSaisie[[#This Row],[Mois]]&lt;3,"",IF(TabSaisie[[#This Row],[Mois]]&lt;6,"Junior ",IF(TabSaisie[[#This Row],[Mois]]&lt;22,"Sénior ","Vétéran ")))&amp;LOWER(TabSaisie[[#This Row],[SEXE]])</f>
        <v/>
      </c>
      <c r="G12" s="43" t="str">
        <f>LEFT(TabSaisie[[#This Row],[CATEGORIE]],1)&amp;LEFT(TabSaisie[[#This Row],[SEXE]],1)</f>
        <v/>
      </c>
      <c r="H12" s="37"/>
      <c r="I12" s="37" t="s">
        <v>104</v>
      </c>
      <c r="J12" s="37"/>
      <c r="K12" s="38"/>
      <c r="L12" s="42" t="str">
        <f>DuréeEnClair(TabSaisie[[#This Row],[DATE]]-TabSaisie[[#This Row],[DATE DE NAISSANCE]])</f>
        <v/>
      </c>
      <c r="M12" s="43">
        <f>DATEDIF(TabSaisie[[#This Row],[DATE DE NAISSANCE]],TabSaisie[[#This Row],[DATE]],"y")</f>
        <v>0</v>
      </c>
      <c r="N12" s="43">
        <f>DATEDIF(TabSaisie[[#This Row],[DATE DE NAISSANCE]],TabSaisie[[#This Row],[DATE]],"m")</f>
        <v>0</v>
      </c>
      <c r="O12" s="43">
        <f>TabSaisie[[#This Row],[DATE]]-TabSaisie[[#This Row],[DATE DE NAISSANCE]]</f>
        <v>0</v>
      </c>
      <c r="P12" s="43">
        <f>ROUND(TabSaisie[[#This Row],[Jours]]/7,0)</f>
        <v>0</v>
      </c>
      <c r="Q12" s="39"/>
      <c r="R12" s="39" t="s">
        <v>35</v>
      </c>
      <c r="S12" s="39"/>
      <c r="T12" s="39"/>
      <c r="U12" s="39"/>
      <c r="V12" s="39"/>
      <c r="W12" s="39"/>
      <c r="X12" s="39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</sheetData>
  <dataValidations count="7">
    <dataValidation type="list" allowBlank="1" showInputMessage="1" showErrorMessage="1" sqref="D2:D12">
      <formula1>CLASSE</formula1>
    </dataValidation>
    <dataValidation type="list" allowBlank="1" showInputMessage="1" showErrorMessage="1" sqref="J2:J12">
      <formula1>SEXE</formula1>
    </dataValidation>
    <dataValidation type="list" allowBlank="1" showInputMessage="1" showErrorMessage="1" sqref="Q2:Q12">
      <formula1>TYPE_DE_POIL</formula1>
    </dataValidation>
    <dataValidation type="list" allowBlank="1" showInputMessage="1" showErrorMessage="1" sqref="R3:R12">
      <formula1>MARQUAGE</formula1>
    </dataValidation>
    <dataValidation type="list" allowBlank="1" showInputMessage="1" showErrorMessage="1" sqref="S2:S12">
      <formula1>COULEUR</formula1>
    </dataValidation>
    <dataValidation type="list" allowBlank="1" showInputMessage="1" showErrorMessage="1" sqref="T2:T12">
      <formula1>TYPE_D_OREILLES</formula1>
    </dataValidation>
    <dataValidation type="list" allowBlank="1" showInputMessage="1" showErrorMessage="1" sqref="R2">
      <formula1>MARQUAGE</formula1>
    </dataValidation>
  </dataValidations>
  <pageMargins left="0.25" right="0.25" top="0.75" bottom="0.75" header="0.3" footer="0.3"/>
  <pageSetup paperSize="9" orientation="landscape" horizontalDpi="4294967293" verticalDpi="0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filterMode="1"/>
  <dimension ref="A1:IV21"/>
  <sheetViews>
    <sheetView workbookViewId="0"/>
  </sheetViews>
  <sheetFormatPr baseColWidth="10" defaultRowHeight="15" x14ac:dyDescent="0.25"/>
  <cols>
    <col min="3" max="3" width="23.5703125" bestFit="1" customWidth="1"/>
    <col min="11" max="11" width="23.42578125" bestFit="1" customWidth="1"/>
    <col min="17" max="17" width="16.140625" bestFit="1" customWidth="1"/>
    <col min="18" max="18" width="13.85546875" bestFit="1" customWidth="1"/>
    <col min="19" max="19" width="11.5703125" bestFit="1" customWidth="1"/>
    <col min="23" max="23" width="16.140625" bestFit="1" customWidth="1"/>
    <col min="24" max="24" width="17.42578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A4" s="5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A5" s="5"/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A6" s="5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5"/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5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5"/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5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15.75" hidden="1" x14ac:dyDescent="0.25">
      <c r="A11" s="5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/>
  <dimension ref="A1:IV21"/>
  <sheetViews>
    <sheetView workbookViewId="0">
      <selection activeCell="L18" sqref="L18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26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26"/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26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A6" s="26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26"/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26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A11" s="26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A4" s="26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26"/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26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26"/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26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A11" s="26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>
      <c r="A13" s="26"/>
    </row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 filterMode="1"/>
  <dimension ref="A1:IV15"/>
  <sheetViews>
    <sheetView tabSelected="1" workbookViewId="0">
      <selection activeCell="O20" sqref="O20"/>
    </sheetView>
  </sheetViews>
  <sheetFormatPr baseColWidth="10" defaultRowHeight="15" x14ac:dyDescent="0.25"/>
  <cols>
    <col min="3" max="3" width="27.28515625" customWidth="1"/>
  </cols>
  <sheetData>
    <row r="1" spans="1:256" s="8" customFormat="1" ht="38.25" customHeight="1" x14ac:dyDescent="0.25">
      <c r="A1" s="10" t="s">
        <v>17</v>
      </c>
      <c r="B1" s="15" t="s">
        <v>123</v>
      </c>
      <c r="C1" s="64" t="s">
        <v>124</v>
      </c>
      <c r="D1" s="8" t="s">
        <v>0</v>
      </c>
      <c r="E1" s="8" t="s">
        <v>24</v>
      </c>
      <c r="F1" s="8" t="s">
        <v>58</v>
      </c>
      <c r="G1" s="8" t="s">
        <v>59</v>
      </c>
      <c r="H1" s="8" t="s">
        <v>1</v>
      </c>
      <c r="I1" s="8" t="s">
        <v>2</v>
      </c>
      <c r="J1" s="8" t="s">
        <v>3</v>
      </c>
      <c r="K1" s="11" t="s">
        <v>4</v>
      </c>
      <c r="L1" s="11" t="s">
        <v>18</v>
      </c>
      <c r="M1" s="11" t="s">
        <v>5</v>
      </c>
      <c r="N1" s="11" t="s">
        <v>6</v>
      </c>
      <c r="O1" s="11" t="s">
        <v>8</v>
      </c>
      <c r="P1" s="11" t="s">
        <v>7</v>
      </c>
      <c r="Q1" s="9" t="s">
        <v>9</v>
      </c>
      <c r="R1" s="9" t="s">
        <v>10</v>
      </c>
      <c r="S1" s="9" t="s">
        <v>11</v>
      </c>
      <c r="T1" s="9" t="s">
        <v>12</v>
      </c>
      <c r="U1" s="9" t="s">
        <v>13</v>
      </c>
      <c r="V1" s="9" t="s">
        <v>14</v>
      </c>
      <c r="W1" s="9" t="s">
        <v>15</v>
      </c>
      <c r="X1" s="9" t="s">
        <v>16</v>
      </c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153</v>
      </c>
      <c r="C2" s="12">
        <v>43128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84</v>
      </c>
      <c r="J2" s="2" t="s">
        <v>20</v>
      </c>
      <c r="K2" s="3">
        <v>41665</v>
      </c>
      <c r="L2" s="7" t="s">
        <v>169</v>
      </c>
      <c r="M2" s="6">
        <v>4</v>
      </c>
      <c r="N2" s="6">
        <v>48</v>
      </c>
      <c r="O2" s="6">
        <v>1463</v>
      </c>
      <c r="P2" s="6">
        <v>209</v>
      </c>
      <c r="Q2" s="4" t="s">
        <v>31</v>
      </c>
      <c r="R2" s="4" t="s">
        <v>41</v>
      </c>
      <c r="S2" s="4" t="s">
        <v>55</v>
      </c>
      <c r="T2" s="4" t="s">
        <v>21</v>
      </c>
      <c r="U2" s="4" t="s">
        <v>95</v>
      </c>
      <c r="V2" s="4" t="s">
        <v>104</v>
      </c>
      <c r="W2" s="4" t="s">
        <v>113</v>
      </c>
      <c r="X2" s="4" t="s">
        <v>119</v>
      </c>
    </row>
    <row r="3" spans="1:256" ht="31.5" hidden="1" x14ac:dyDescent="0.25">
      <c r="A3" s="5"/>
      <c r="B3" s="14" t="s">
        <v>162</v>
      </c>
      <c r="C3" s="12">
        <v>43114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81</v>
      </c>
      <c r="J3" s="2" t="s">
        <v>20</v>
      </c>
      <c r="K3" s="3">
        <v>42262</v>
      </c>
      <c r="L3" s="7" t="s">
        <v>166</v>
      </c>
      <c r="M3" s="6">
        <v>2</v>
      </c>
      <c r="N3" s="6">
        <v>27</v>
      </c>
      <c r="O3" s="6">
        <v>852</v>
      </c>
      <c r="P3" s="6">
        <v>122</v>
      </c>
      <c r="Q3" s="4" t="s">
        <v>30</v>
      </c>
      <c r="R3" s="4" t="s">
        <v>36</v>
      </c>
      <c r="S3" s="4" t="s">
        <v>72</v>
      </c>
      <c r="T3" s="4" t="s">
        <v>22</v>
      </c>
      <c r="U3" s="4" t="s">
        <v>91</v>
      </c>
      <c r="V3" s="4" t="s">
        <v>101</v>
      </c>
      <c r="W3" s="4" t="s">
        <v>111</v>
      </c>
      <c r="X3" s="4" t="s">
        <v>117</v>
      </c>
    </row>
    <row r="4" spans="1:256" ht="31.5" hidden="1" x14ac:dyDescent="0.25">
      <c r="A4" s="26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x14ac:dyDescent="0.25">
      <c r="A5" s="65"/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x14ac:dyDescent="0.25">
      <c r="A6" s="65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26"/>
      <c r="B7" s="14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26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26"/>
      <c r="B9" s="13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</sheetData>
  <sortState caseSensitive="1" ref="B2:X15">
    <sortCondition ref="F2:F15" customList="Junior femelle,Junior mâle,Senior femelle,Senior mâle,Vétéran femelle,Vétéran mâle"/>
    <sortCondition ref="R2:R15" customList="Uni,Irish,Berkshire,Badger,Variberk,Husky Roan,Husky à bande,Hooded,Bareback,Capé,Albinos,Himalayen,Siamois,BES,Burmese,Devil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  <col min="11" max="11" width="23.42578125" bestFit="1" customWidth="1"/>
    <col min="17" max="17" width="16.140625" bestFit="1" customWidth="1"/>
    <col min="18" max="18" width="17.5703125" customWidth="1"/>
    <col min="19" max="19" width="13.85546875" customWidth="1"/>
    <col min="20" max="20" width="15.28515625" customWidth="1"/>
    <col min="23" max="23" width="17.85546875" customWidth="1"/>
    <col min="24" max="24" width="20.28515625" customWidth="1"/>
  </cols>
  <sheetData>
    <row r="1" spans="1:256" s="8" customFormat="1" ht="15.75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A4" s="5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A5" s="5"/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A6" s="5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5"/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5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5"/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5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15.75" hidden="1" x14ac:dyDescent="0.25">
      <c r="A11" s="5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 filterMode="1"/>
  <dimension ref="A1:IV21"/>
  <sheetViews>
    <sheetView workbookViewId="0">
      <selection activeCell="A22" sqref="A22:A2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 filterMode="1"/>
  <dimension ref="A1:IV21"/>
  <sheetViews>
    <sheetView workbookViewId="0">
      <selection activeCell="A21" sqref="A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  <col min="11" max="11" width="23.42578125" bestFit="1" customWidth="1"/>
    <col min="17" max="17" width="16.140625" bestFit="1" customWidth="1"/>
    <col min="18" max="18" width="13.85546875" bestFit="1" customWidth="1"/>
    <col min="19" max="19" width="11.5703125" bestFit="1" customWidth="1"/>
    <col min="23" max="23" width="16.140625" bestFit="1" customWidth="1"/>
    <col min="24" max="24" width="17.42578125" bestFit="1" customWidth="1"/>
  </cols>
  <sheetData>
    <row r="1" spans="1:256" s="8" customFormat="1" ht="15.75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A4" s="5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A5" s="5"/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A6" s="5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5"/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5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5"/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5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15.75" hidden="1" x14ac:dyDescent="0.25">
      <c r="A11" s="5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0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  <col min="11" max="11" width="23.42578125" bestFit="1" customWidth="1"/>
    <col min="17" max="17" width="16.140625" bestFit="1" customWidth="1"/>
    <col min="18" max="18" width="13.85546875" bestFit="1" customWidth="1"/>
    <col min="19" max="19" width="11.5703125" bestFit="1" customWidth="1"/>
    <col min="23" max="23" width="16.140625" bestFit="1" customWidth="1"/>
    <col min="24" max="24" width="17.42578125" bestFit="1" customWidth="1"/>
  </cols>
  <sheetData>
    <row r="1" spans="1:256" s="8" customFormat="1" ht="15.75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A4" s="5"/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A5" s="5"/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A6" s="5"/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A7" s="5"/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A8" s="5"/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A9" s="5"/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A10" s="5"/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15.75" hidden="1" x14ac:dyDescent="0.25">
      <c r="A11" s="5"/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 filterMode="1"/>
  <dimension ref="A1:IV21"/>
  <sheetViews>
    <sheetView workbookViewId="0">
      <selection activeCell="B1" sqref="B1:X21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/>
    <row r="15" spans="1:256" hidden="1" x14ac:dyDescent="0.25"/>
    <row r="16" spans="1:256" hidden="1" x14ac:dyDescent="0.25"/>
    <row r="17" spans="1:3" hidden="1" x14ac:dyDescent="0.25">
      <c r="C17" s="16"/>
    </row>
    <row r="18" spans="1:3" hidden="1" x14ac:dyDescent="0.25"/>
    <row r="19" spans="1:3" hidden="1" x14ac:dyDescent="0.25"/>
    <row r="20" spans="1:3" hidden="1" x14ac:dyDescent="0.25">
      <c r="A20" s="26"/>
    </row>
    <row r="21" spans="1:3" hidden="1" x14ac:dyDescent="0.25">
      <c r="A21" s="26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3" max="3" width="23.5703125" bestFit="1" customWidth="1"/>
  </cols>
  <sheetData>
    <row r="1" spans="1:256" s="8" customFormat="1" ht="15" customHeight="1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15.7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D2:D11">
      <formula1>CLASSE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T2:T11">
      <formula1>TYPE_D_OREILLES</formula1>
    </dataValidation>
  </dataValidations>
  <pageMargins left="0.7" right="0.7" top="0.75" bottom="0.75" header="0.3" footer="0.3"/>
  <drawing r:id="rId1"/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 filterMode="1"/>
  <dimension ref="A1:IV21"/>
  <sheetViews>
    <sheetView workbookViewId="0">
      <selection activeCell="B1" sqref="B1:X15"/>
    </sheetView>
  </sheetViews>
  <sheetFormatPr baseColWidth="10" defaultRowHeight="15" x14ac:dyDescent="0.25"/>
  <cols>
    <col min="1" max="1" width="4" bestFit="1" customWidth="1"/>
    <col min="2" max="2" width="6.28515625" bestFit="1" customWidth="1"/>
    <col min="3" max="3" width="23.7109375" bestFit="1" customWidth="1"/>
    <col min="4" max="5" width="9.5703125" bestFit="1" customWidth="1"/>
    <col min="6" max="6" width="11.140625" bestFit="1" customWidth="1"/>
    <col min="7" max="7" width="10.42578125" bestFit="1" customWidth="1"/>
    <col min="8" max="8" width="9" bestFit="1" customWidth="1"/>
    <col min="9" max="9" width="7.28515625" bestFit="1" customWidth="1"/>
    <col min="10" max="10" width="7.7109375" bestFit="1" customWidth="1"/>
    <col min="11" max="11" width="11.28515625" bestFit="1" customWidth="1"/>
    <col min="12" max="12" width="9.85546875" bestFit="1" customWidth="1"/>
    <col min="13" max="13" width="7.140625" bestFit="1" customWidth="1"/>
    <col min="14" max="14" width="6" bestFit="1" customWidth="1"/>
    <col min="15" max="15" width="6.28515625" bestFit="1" customWidth="1"/>
    <col min="16" max="16" width="9.140625" bestFit="1" customWidth="1"/>
    <col min="17" max="17" width="10.28515625" bestFit="1" customWidth="1"/>
    <col min="19" max="19" width="10.28515625" bestFit="1" customWidth="1"/>
    <col min="20" max="20" width="10.42578125" bestFit="1" customWidth="1"/>
    <col min="21" max="21" width="6.85546875" bestFit="1" customWidth="1"/>
    <col min="22" max="22" width="7.85546875" bestFit="1" customWidth="1"/>
    <col min="23" max="23" width="10.42578125" bestFit="1" customWidth="1"/>
    <col min="24" max="24" width="11" bestFit="1" customWidth="1"/>
  </cols>
  <sheetData>
    <row r="1" spans="1:256" s="8" customFormat="1" ht="15.75" x14ac:dyDescent="0.25">
      <c r="A1" s="10" t="s">
        <v>17</v>
      </c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ht="31.5" hidden="1" x14ac:dyDescent="0.25">
      <c r="A2" s="5"/>
      <c r="B2" s="14" t="s">
        <v>162</v>
      </c>
      <c r="C2" s="12">
        <v>43114</v>
      </c>
      <c r="D2" s="2" t="s">
        <v>22</v>
      </c>
      <c r="E2" s="6" t="s">
        <v>28</v>
      </c>
      <c r="F2" s="6" t="s">
        <v>68</v>
      </c>
      <c r="G2" s="6" t="s">
        <v>69</v>
      </c>
      <c r="H2" s="2" t="s">
        <v>78</v>
      </c>
      <c r="I2" s="2" t="s">
        <v>81</v>
      </c>
      <c r="J2" s="2" t="s">
        <v>20</v>
      </c>
      <c r="K2" s="3">
        <v>42262</v>
      </c>
      <c r="L2" s="7" t="s">
        <v>166</v>
      </c>
      <c r="M2" s="6">
        <v>2</v>
      </c>
      <c r="N2" s="6">
        <v>27</v>
      </c>
      <c r="O2" s="6">
        <v>852</v>
      </c>
      <c r="P2" s="6">
        <v>122</v>
      </c>
      <c r="Q2" s="4" t="s">
        <v>30</v>
      </c>
      <c r="R2" s="4" t="s">
        <v>36</v>
      </c>
      <c r="S2" s="4" t="s">
        <v>72</v>
      </c>
      <c r="T2" s="4" t="s">
        <v>22</v>
      </c>
      <c r="U2" s="4" t="s">
        <v>91</v>
      </c>
      <c r="V2" s="4" t="s">
        <v>101</v>
      </c>
      <c r="W2" s="4" t="s">
        <v>111</v>
      </c>
      <c r="X2" s="4" t="s">
        <v>117</v>
      </c>
    </row>
    <row r="3" spans="1:256" ht="31.5" hidden="1" x14ac:dyDescent="0.25">
      <c r="A3" s="5"/>
      <c r="B3" s="14" t="s">
        <v>153</v>
      </c>
      <c r="C3" s="12">
        <v>43128</v>
      </c>
      <c r="D3" s="2" t="s">
        <v>22</v>
      </c>
      <c r="E3" s="6" t="s">
        <v>28</v>
      </c>
      <c r="F3" s="6" t="s">
        <v>68</v>
      </c>
      <c r="G3" s="6" t="s">
        <v>69</v>
      </c>
      <c r="H3" s="2" t="s">
        <v>78</v>
      </c>
      <c r="I3" s="2" t="s">
        <v>84</v>
      </c>
      <c r="J3" s="2" t="s">
        <v>20</v>
      </c>
      <c r="K3" s="3">
        <v>41665</v>
      </c>
      <c r="L3" s="7" t="s">
        <v>169</v>
      </c>
      <c r="M3" s="6">
        <v>4</v>
      </c>
      <c r="N3" s="6">
        <v>48</v>
      </c>
      <c r="O3" s="6">
        <v>1463</v>
      </c>
      <c r="P3" s="6">
        <v>209</v>
      </c>
      <c r="Q3" s="4" t="s">
        <v>31</v>
      </c>
      <c r="R3" s="4" t="s">
        <v>41</v>
      </c>
      <c r="S3" s="4" t="s">
        <v>55</v>
      </c>
      <c r="T3" s="4" t="s">
        <v>21</v>
      </c>
      <c r="U3" s="4" t="s">
        <v>95</v>
      </c>
      <c r="V3" s="4" t="s">
        <v>104</v>
      </c>
      <c r="W3" s="4" t="s">
        <v>113</v>
      </c>
      <c r="X3" s="4" t="s">
        <v>119</v>
      </c>
    </row>
    <row r="4" spans="1:256" ht="31.5" hidden="1" x14ac:dyDescent="0.25">
      <c r="B4" s="14" t="s">
        <v>157</v>
      </c>
      <c r="C4" s="12">
        <v>43111</v>
      </c>
      <c r="D4" s="2" t="s">
        <v>22</v>
      </c>
      <c r="E4" s="6" t="s">
        <v>28</v>
      </c>
      <c r="F4" s="6" t="s">
        <v>68</v>
      </c>
      <c r="G4" s="6" t="s">
        <v>69</v>
      </c>
      <c r="H4" s="2" t="s">
        <v>78</v>
      </c>
      <c r="I4" s="2" t="s">
        <v>88</v>
      </c>
      <c r="J4" s="2" t="s">
        <v>20</v>
      </c>
      <c r="K4" s="3">
        <v>41234</v>
      </c>
      <c r="L4" s="7" t="s">
        <v>174</v>
      </c>
      <c r="M4" s="6">
        <v>5</v>
      </c>
      <c r="N4" s="6">
        <v>61</v>
      </c>
      <c r="O4" s="6">
        <v>1877</v>
      </c>
      <c r="P4" s="6">
        <v>268</v>
      </c>
      <c r="Q4" s="4" t="s">
        <v>30</v>
      </c>
      <c r="R4" s="4" t="s">
        <v>32</v>
      </c>
      <c r="S4" s="4" t="s">
        <v>47</v>
      </c>
      <c r="T4" s="4" t="s">
        <v>22</v>
      </c>
      <c r="U4" s="4" t="s">
        <v>98</v>
      </c>
      <c r="V4" s="4" t="s">
        <v>108</v>
      </c>
      <c r="W4" s="4" t="s">
        <v>111</v>
      </c>
      <c r="X4" s="4" t="s">
        <v>122</v>
      </c>
    </row>
    <row r="5" spans="1:256" ht="31.5" hidden="1" x14ac:dyDescent="0.25">
      <c r="B5" s="14" t="s">
        <v>77</v>
      </c>
      <c r="C5" s="12">
        <v>43128</v>
      </c>
      <c r="D5" s="2" t="s">
        <v>22</v>
      </c>
      <c r="E5" s="6" t="s">
        <v>28</v>
      </c>
      <c r="F5" s="6" t="s">
        <v>70</v>
      </c>
      <c r="G5" s="6" t="s">
        <v>71</v>
      </c>
      <c r="H5" s="2" t="s">
        <v>78</v>
      </c>
      <c r="I5" s="2" t="s">
        <v>82</v>
      </c>
      <c r="J5" s="2" t="s">
        <v>19</v>
      </c>
      <c r="K5" s="3">
        <v>42294</v>
      </c>
      <c r="L5" s="7" t="s">
        <v>167</v>
      </c>
      <c r="M5" s="6">
        <v>2</v>
      </c>
      <c r="N5" s="6">
        <v>27</v>
      </c>
      <c r="O5" s="6">
        <v>834</v>
      </c>
      <c r="P5" s="6">
        <v>119</v>
      </c>
      <c r="Q5" s="4" t="s">
        <v>30</v>
      </c>
      <c r="R5" s="4" t="s">
        <v>37</v>
      </c>
      <c r="S5" s="4" t="s">
        <v>73</v>
      </c>
      <c r="T5" s="4" t="s">
        <v>21</v>
      </c>
      <c r="U5" s="4" t="s">
        <v>93</v>
      </c>
      <c r="V5" s="4" t="s">
        <v>102</v>
      </c>
      <c r="W5" s="4" t="s">
        <v>112</v>
      </c>
      <c r="X5" s="4" t="s">
        <v>117</v>
      </c>
    </row>
    <row r="6" spans="1:256" ht="31.5" hidden="1" x14ac:dyDescent="0.25">
      <c r="B6" s="14" t="s">
        <v>77</v>
      </c>
      <c r="C6" s="12">
        <v>43128</v>
      </c>
      <c r="D6" s="2" t="s">
        <v>22</v>
      </c>
      <c r="E6" s="6" t="s">
        <v>28</v>
      </c>
      <c r="F6" s="6" t="s">
        <v>70</v>
      </c>
      <c r="G6" s="6" t="s">
        <v>71</v>
      </c>
      <c r="H6" s="2" t="s">
        <v>78</v>
      </c>
      <c r="I6" s="2" t="s">
        <v>85</v>
      </c>
      <c r="J6" s="2" t="s">
        <v>19</v>
      </c>
      <c r="K6" s="3">
        <v>42245</v>
      </c>
      <c r="L6" s="7" t="s">
        <v>170</v>
      </c>
      <c r="M6" s="6">
        <v>2</v>
      </c>
      <c r="N6" s="6">
        <v>28</v>
      </c>
      <c r="O6" s="6">
        <v>883</v>
      </c>
      <c r="P6" s="6">
        <v>126</v>
      </c>
      <c r="Q6" s="4" t="s">
        <v>31</v>
      </c>
      <c r="R6" s="4" t="s">
        <v>39</v>
      </c>
      <c r="S6" s="4" t="s">
        <v>73</v>
      </c>
      <c r="T6" s="4" t="s">
        <v>22</v>
      </c>
      <c r="U6" s="4" t="s">
        <v>96</v>
      </c>
      <c r="V6" s="4" t="s">
        <v>105</v>
      </c>
      <c r="W6" s="4" t="s">
        <v>114</v>
      </c>
      <c r="X6" s="4" t="s">
        <v>111</v>
      </c>
    </row>
    <row r="7" spans="1:256" ht="31.5" hidden="1" x14ac:dyDescent="0.25">
      <c r="B7" s="13" t="s">
        <v>152</v>
      </c>
      <c r="C7" s="12">
        <v>43101</v>
      </c>
      <c r="D7" s="2" t="s">
        <v>22</v>
      </c>
      <c r="E7" s="6" t="s">
        <v>28</v>
      </c>
      <c r="F7" s="6" t="s">
        <v>70</v>
      </c>
      <c r="G7" s="6" t="s">
        <v>71</v>
      </c>
      <c r="H7" s="2" t="s">
        <v>78</v>
      </c>
      <c r="I7" s="2" t="s">
        <v>86</v>
      </c>
      <c r="J7" s="2" t="s">
        <v>19</v>
      </c>
      <c r="K7" s="3">
        <v>41491</v>
      </c>
      <c r="L7" s="7" t="s">
        <v>171</v>
      </c>
      <c r="M7" s="6">
        <v>4</v>
      </c>
      <c r="N7" s="6">
        <v>52</v>
      </c>
      <c r="O7" s="6">
        <v>1610</v>
      </c>
      <c r="P7" s="6">
        <v>230</v>
      </c>
      <c r="Q7" s="4" t="s">
        <v>30</v>
      </c>
      <c r="R7" s="4" t="s">
        <v>33</v>
      </c>
      <c r="S7" s="4" t="s">
        <v>75</v>
      </c>
      <c r="T7" s="4" t="s">
        <v>22</v>
      </c>
      <c r="U7" s="4" t="s">
        <v>92</v>
      </c>
      <c r="V7" s="4" t="s">
        <v>106</v>
      </c>
      <c r="W7" s="4" t="s">
        <v>111</v>
      </c>
      <c r="X7" s="4" t="s">
        <v>120</v>
      </c>
    </row>
    <row r="8" spans="1:256" ht="31.5" hidden="1" x14ac:dyDescent="0.25">
      <c r="B8" s="14" t="s">
        <v>77</v>
      </c>
      <c r="C8" s="12">
        <v>43132</v>
      </c>
      <c r="D8" s="2" t="s">
        <v>22</v>
      </c>
      <c r="E8" s="6" t="s">
        <v>28</v>
      </c>
      <c r="F8" s="6" t="s">
        <v>70</v>
      </c>
      <c r="G8" s="6" t="s">
        <v>71</v>
      </c>
      <c r="H8" s="2" t="s">
        <v>78</v>
      </c>
      <c r="I8" s="2" t="s">
        <v>79</v>
      </c>
      <c r="J8" s="2" t="s">
        <v>19</v>
      </c>
      <c r="K8" s="3">
        <v>40909</v>
      </c>
      <c r="L8" s="7" t="s">
        <v>163</v>
      </c>
      <c r="M8" s="6">
        <v>6</v>
      </c>
      <c r="N8" s="6">
        <v>73</v>
      </c>
      <c r="O8" s="6">
        <v>2223</v>
      </c>
      <c r="P8" s="6">
        <v>318</v>
      </c>
      <c r="Q8" s="4" t="s">
        <v>29</v>
      </c>
      <c r="R8" s="4" t="s">
        <v>33</v>
      </c>
      <c r="S8" s="4" t="s">
        <v>72</v>
      </c>
      <c r="T8" s="4" t="s">
        <v>21</v>
      </c>
      <c r="U8" s="4" t="s">
        <v>89</v>
      </c>
      <c r="V8" s="4" t="s">
        <v>99</v>
      </c>
      <c r="W8" s="4" t="s">
        <v>109</v>
      </c>
      <c r="X8" s="4" t="s">
        <v>98</v>
      </c>
    </row>
    <row r="9" spans="1:256" ht="31.5" hidden="1" x14ac:dyDescent="0.25">
      <c r="B9" s="14" t="s">
        <v>157</v>
      </c>
      <c r="C9" s="12">
        <v>43110</v>
      </c>
      <c r="D9" s="2" t="s">
        <v>22</v>
      </c>
      <c r="E9" s="6" t="s">
        <v>28</v>
      </c>
      <c r="F9" s="6" t="s">
        <v>172</v>
      </c>
      <c r="G9" s="6" t="s">
        <v>65</v>
      </c>
      <c r="H9" s="2" t="s">
        <v>78</v>
      </c>
      <c r="I9" s="2" t="s">
        <v>87</v>
      </c>
      <c r="J9" s="2" t="s">
        <v>20</v>
      </c>
      <c r="K9" s="3">
        <v>42704</v>
      </c>
      <c r="L9" s="7" t="s">
        <v>173</v>
      </c>
      <c r="M9" s="6">
        <v>1</v>
      </c>
      <c r="N9" s="6">
        <v>13</v>
      </c>
      <c r="O9" s="6">
        <v>406</v>
      </c>
      <c r="P9" s="6">
        <v>58</v>
      </c>
      <c r="Q9" s="4" t="s">
        <v>29</v>
      </c>
      <c r="R9" s="4" t="s">
        <v>40</v>
      </c>
      <c r="S9" s="4" t="s">
        <v>44</v>
      </c>
      <c r="T9" s="4" t="s">
        <v>22</v>
      </c>
      <c r="U9" s="4" t="s">
        <v>97</v>
      </c>
      <c r="V9" s="4" t="s">
        <v>107</v>
      </c>
      <c r="W9" s="4" t="s">
        <v>115</v>
      </c>
      <c r="X9" s="4" t="s">
        <v>121</v>
      </c>
    </row>
    <row r="10" spans="1:256" ht="31.5" hidden="1" x14ac:dyDescent="0.25">
      <c r="B10" s="14" t="s">
        <v>162</v>
      </c>
      <c r="C10" s="12">
        <v>43112</v>
      </c>
      <c r="D10" s="2" t="s">
        <v>22</v>
      </c>
      <c r="E10" s="6" t="s">
        <v>28</v>
      </c>
      <c r="F10" s="6" t="s">
        <v>164</v>
      </c>
      <c r="G10" s="6" t="s">
        <v>67</v>
      </c>
      <c r="H10" s="2" t="s">
        <v>78</v>
      </c>
      <c r="I10" s="2" t="s">
        <v>80</v>
      </c>
      <c r="J10" s="2" t="s">
        <v>19</v>
      </c>
      <c r="K10" s="3">
        <v>42911</v>
      </c>
      <c r="L10" s="7" t="s">
        <v>165</v>
      </c>
      <c r="M10" s="6">
        <v>0</v>
      </c>
      <c r="N10" s="6">
        <v>6</v>
      </c>
      <c r="O10" s="6">
        <v>201</v>
      </c>
      <c r="P10" s="6">
        <v>29</v>
      </c>
      <c r="Q10" s="4" t="s">
        <v>29</v>
      </c>
      <c r="R10" s="4" t="s">
        <v>38</v>
      </c>
      <c r="S10" s="4" t="s">
        <v>49</v>
      </c>
      <c r="T10" s="4" t="s">
        <v>22</v>
      </c>
      <c r="U10" s="4" t="s">
        <v>90</v>
      </c>
      <c r="V10" s="4" t="s">
        <v>100</v>
      </c>
      <c r="W10" s="4" t="s">
        <v>110</v>
      </c>
      <c r="X10" s="4" t="s">
        <v>116</v>
      </c>
    </row>
    <row r="11" spans="1:256" ht="31.5" hidden="1" x14ac:dyDescent="0.25">
      <c r="B11" s="14" t="s">
        <v>153</v>
      </c>
      <c r="C11" s="12">
        <v>43127</v>
      </c>
      <c r="D11" s="2" t="s">
        <v>22</v>
      </c>
      <c r="E11" s="6" t="s">
        <v>28</v>
      </c>
      <c r="F11" s="6" t="s">
        <v>164</v>
      </c>
      <c r="G11" s="6" t="s">
        <v>67</v>
      </c>
      <c r="H11" s="2" t="s">
        <v>78</v>
      </c>
      <c r="I11" s="2" t="s">
        <v>83</v>
      </c>
      <c r="J11" s="2" t="s">
        <v>19</v>
      </c>
      <c r="K11" s="3">
        <v>42717</v>
      </c>
      <c r="L11" s="7" t="s">
        <v>168</v>
      </c>
      <c r="M11" s="6">
        <v>1</v>
      </c>
      <c r="N11" s="6">
        <v>13</v>
      </c>
      <c r="O11" s="6">
        <v>410</v>
      </c>
      <c r="P11" s="6">
        <v>59</v>
      </c>
      <c r="Q11" s="4" t="s">
        <v>31</v>
      </c>
      <c r="R11" s="4" t="s">
        <v>36</v>
      </c>
      <c r="S11" s="4" t="s">
        <v>57</v>
      </c>
      <c r="T11" s="4" t="s">
        <v>21</v>
      </c>
      <c r="U11" s="4" t="s">
        <v>94</v>
      </c>
      <c r="V11" s="4" t="s">
        <v>103</v>
      </c>
      <c r="W11" s="4" t="s">
        <v>98</v>
      </c>
      <c r="X11" s="4" t="s">
        <v>118</v>
      </c>
    </row>
    <row r="12" spans="1:256" hidden="1" x14ac:dyDescent="0.25">
      <c r="I12" t="s">
        <v>104</v>
      </c>
      <c r="M12">
        <v>0</v>
      </c>
      <c r="N12">
        <v>0</v>
      </c>
      <c r="O12">
        <v>0</v>
      </c>
      <c r="P12">
        <v>0</v>
      </c>
      <c r="R12" t="s">
        <v>35</v>
      </c>
    </row>
    <row r="13" spans="1:256" hidden="1" x14ac:dyDescent="0.25"/>
    <row r="14" spans="1:256" hidden="1" x14ac:dyDescent="0.25">
      <c r="A14" s="26"/>
    </row>
    <row r="15" spans="1:256" hidden="1" x14ac:dyDescent="0.25">
      <c r="A15" s="26"/>
    </row>
    <row r="21" spans="1:1" x14ac:dyDescent="0.25">
      <c r="A21">
        <v>1</v>
      </c>
    </row>
  </sheetData>
  <sortState caseSensitive="1" ref="B2:X15">
    <sortCondition ref="F2:F15" customList="Junior femelle,Junior mâle,Senior femelle,Senior mâle,Vétéran femelle,Vétéran mâle"/>
    <sortCondition descending="1" ref="K2:K15"/>
    <sortCondition ref="I2:I15"/>
  </sortState>
  <dataValidations count="6">
    <dataValidation type="list" allowBlank="1" showInputMessage="1" showErrorMessage="1" sqref="T2:T11">
      <formula1>TYPE_D_OREILLES</formula1>
    </dataValidation>
    <dataValidation type="list" allowBlank="1" showInputMessage="1" showErrorMessage="1" sqref="S2:S11">
      <formula1>COULEUR</formula1>
    </dataValidation>
    <dataValidation type="list" allowBlank="1" showInputMessage="1" showErrorMessage="1" sqref="R2:R11">
      <formula1>MARQUAGE</formula1>
    </dataValidation>
    <dataValidation type="list" allowBlank="1" showInputMessage="1" showErrorMessage="1" sqref="Q2:Q11">
      <formula1>TYPE_DE_POIL</formula1>
    </dataValidation>
    <dataValidation type="list" allowBlank="1" showInputMessage="1" showErrorMessage="1" sqref="J2:J11">
      <formula1>SEXE</formula1>
    </dataValidation>
    <dataValidation type="list" allowBlank="1" showInputMessage="1" showErrorMessage="1" sqref="D2:D11">
      <formula1>CLASSE</formula1>
    </dataValidation>
  </dataValidations>
  <pageMargins left="0.7" right="0.7" top="0.75" bottom="0.75" header="0.3" footer="0.3"/>
  <drawing r:id="rId1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G91"/>
  <sheetViews>
    <sheetView view="pageLayout" workbookViewId="0">
      <selection activeCell="A136" sqref="A136"/>
    </sheetView>
  </sheetViews>
  <sheetFormatPr baseColWidth="10" defaultColWidth="10.85546875" defaultRowHeight="15" x14ac:dyDescent="0.25"/>
  <cols>
    <col min="2" max="2" width="23.5703125" bestFit="1" customWidth="1"/>
  </cols>
  <sheetData>
    <row r="1" spans="1:7" s="40" customFormat="1" ht="33" x14ac:dyDescent="0.25">
      <c r="A1" s="81" t="s">
        <v>154</v>
      </c>
      <c r="B1" s="81"/>
      <c r="C1" s="81"/>
      <c r="D1" s="81"/>
      <c r="E1" s="81"/>
      <c r="F1" s="81"/>
      <c r="G1" s="81"/>
    </row>
    <row r="2" spans="1:7" s="40" customFormat="1" ht="15.75" x14ac:dyDescent="0.25"/>
    <row r="3" spans="1:7" s="40" customFormat="1" ht="15.75" x14ac:dyDescent="0.25"/>
    <row r="4" spans="1:7" s="40" customFormat="1" ht="25.5" x14ac:dyDescent="0.25">
      <c r="B4" s="50" t="s">
        <v>155</v>
      </c>
      <c r="C4" s="82" t="str">
        <f>Accueil!G18</f>
        <v>Paris</v>
      </c>
      <c r="D4" s="82"/>
      <c r="E4" s="82"/>
    </row>
    <row r="5" spans="1:7" s="40" customFormat="1" ht="15.75" x14ac:dyDescent="0.25"/>
    <row r="6" spans="1:7" s="40" customFormat="1" ht="25.5" x14ac:dyDescent="0.25">
      <c r="B6" s="50" t="s">
        <v>156</v>
      </c>
      <c r="C6" s="83">
        <f>Accueil!G21</f>
        <v>43128</v>
      </c>
      <c r="D6" s="82"/>
      <c r="E6" s="82"/>
    </row>
    <row r="7" spans="1:7" s="40" customFormat="1" ht="15.75" x14ac:dyDescent="0.25"/>
    <row r="8" spans="1:7" s="40" customFormat="1" ht="15.75" x14ac:dyDescent="0.25">
      <c r="B8" s="53"/>
    </row>
    <row r="9" spans="1:7" s="40" customFormat="1" ht="15.75" x14ac:dyDescent="0.25"/>
    <row r="10" spans="1:7" s="40" customFormat="1" ht="15.75" x14ac:dyDescent="0.25"/>
    <row r="11" spans="1:7" s="40" customFormat="1" ht="15.75" x14ac:dyDescent="0.25"/>
    <row r="12" spans="1:7" s="40" customFormat="1" ht="63" x14ac:dyDescent="0.25">
      <c r="C12" s="40" t="s">
        <v>160</v>
      </c>
    </row>
    <row r="13" spans="1:7" s="40" customFormat="1" ht="15.75" x14ac:dyDescent="0.25"/>
    <row r="14" spans="1:7" s="40" customFormat="1" ht="15.75" x14ac:dyDescent="0.25"/>
    <row r="15" spans="1:7" s="40" customFormat="1" ht="15.75" x14ac:dyDescent="0.25"/>
    <row r="16" spans="1:7" s="40" customFormat="1" ht="15.75" x14ac:dyDescent="0.25"/>
    <row r="17" s="40" customFormat="1" ht="15.75" x14ac:dyDescent="0.25"/>
    <row r="18" s="40" customFormat="1" ht="15.75" x14ac:dyDescent="0.25"/>
    <row r="19" s="40" customFormat="1" ht="15.75" x14ac:dyDescent="0.25"/>
    <row r="20" s="40" customFormat="1" ht="15.75" x14ac:dyDescent="0.25"/>
    <row r="21" s="40" customFormat="1" ht="15.75" x14ac:dyDescent="0.25"/>
    <row r="22" s="40" customFormat="1" ht="15.75" x14ac:dyDescent="0.25"/>
    <row r="23" s="40" customFormat="1" ht="15.75" x14ac:dyDescent="0.25"/>
    <row r="24" s="40" customFormat="1" ht="15.75" x14ac:dyDescent="0.25"/>
    <row r="25" s="40" customFormat="1" ht="15.75" x14ac:dyDescent="0.25"/>
    <row r="26" s="40" customFormat="1" ht="15.75" x14ac:dyDescent="0.25"/>
    <row r="27" s="40" customFormat="1" ht="15.75" x14ac:dyDescent="0.25"/>
    <row r="28" s="40" customFormat="1" ht="15.75" x14ac:dyDescent="0.25"/>
    <row r="29" s="40" customFormat="1" ht="15.75" x14ac:dyDescent="0.25"/>
    <row r="30" s="40" customFormat="1" ht="15.75" x14ac:dyDescent="0.25"/>
    <row r="31" s="40" customFormat="1" ht="15.75" x14ac:dyDescent="0.25"/>
    <row r="32" s="40" customFormat="1" ht="15.75" x14ac:dyDescent="0.25"/>
    <row r="33" spans="2:2" s="40" customFormat="1" ht="15.75" x14ac:dyDescent="0.25"/>
    <row r="34" spans="2:2" s="40" customFormat="1" ht="15.75" x14ac:dyDescent="0.25"/>
    <row r="35" spans="2:2" s="40" customFormat="1" ht="15.75" x14ac:dyDescent="0.25"/>
    <row r="36" spans="2:2" s="40" customFormat="1" ht="15.75" x14ac:dyDescent="0.25"/>
    <row r="37" spans="2:2" s="40" customFormat="1" ht="15.75" x14ac:dyDescent="0.25"/>
    <row r="38" spans="2:2" s="40" customFormat="1" ht="15.75" x14ac:dyDescent="0.25"/>
    <row r="39" spans="2:2" s="40" customFormat="1" ht="15.75" x14ac:dyDescent="0.25"/>
    <row r="40" spans="2:2" s="40" customFormat="1" ht="15.75" x14ac:dyDescent="0.25"/>
    <row r="41" spans="2:2" s="40" customFormat="1" ht="15.75" x14ac:dyDescent="0.25"/>
    <row r="42" spans="2:2" s="40" customFormat="1" ht="15.75" x14ac:dyDescent="0.25"/>
    <row r="43" spans="2:2" s="40" customFormat="1" ht="15.75" x14ac:dyDescent="0.25"/>
    <row r="44" spans="2:2" s="40" customFormat="1" ht="15.75" x14ac:dyDescent="0.25"/>
    <row r="45" spans="2:2" s="40" customFormat="1" ht="31.5" x14ac:dyDescent="0.25">
      <c r="B45" s="40" t="s">
        <v>158</v>
      </c>
    </row>
    <row r="46" spans="2:2" s="40" customFormat="1" ht="15.75" x14ac:dyDescent="0.25"/>
    <row r="47" spans="2:2" s="40" customFormat="1" ht="15.75" x14ac:dyDescent="0.25"/>
    <row r="48" spans="2:2" s="40" customFormat="1" ht="15.75" x14ac:dyDescent="0.25"/>
    <row r="49" s="40" customFormat="1" ht="15.75" x14ac:dyDescent="0.25"/>
    <row r="50" s="40" customFormat="1" ht="15.75" x14ac:dyDescent="0.25"/>
    <row r="51" s="40" customFormat="1" ht="15.75" x14ac:dyDescent="0.25"/>
    <row r="52" s="40" customFormat="1" ht="15.75" x14ac:dyDescent="0.25"/>
    <row r="53" s="40" customFormat="1" ht="15.75" x14ac:dyDescent="0.25"/>
    <row r="54" s="40" customFormat="1" ht="15.75" x14ac:dyDescent="0.25"/>
    <row r="55" s="40" customFormat="1" ht="15.75" x14ac:dyDescent="0.25"/>
    <row r="56" s="40" customFormat="1" ht="15.75" x14ac:dyDescent="0.25"/>
    <row r="57" s="40" customFormat="1" ht="15.75" x14ac:dyDescent="0.25"/>
    <row r="58" s="40" customFormat="1" ht="15.75" x14ac:dyDescent="0.25"/>
    <row r="59" s="40" customFormat="1" ht="15.75" x14ac:dyDescent="0.25"/>
    <row r="60" s="40" customFormat="1" ht="15.75" x14ac:dyDescent="0.25"/>
    <row r="61" s="40" customFormat="1" ht="15.75" x14ac:dyDescent="0.25"/>
    <row r="62" s="40" customFormat="1" ht="15.75" x14ac:dyDescent="0.25"/>
    <row r="63" s="40" customFormat="1" ht="15.75" x14ac:dyDescent="0.25"/>
    <row r="64" s="40" customFormat="1" ht="15.75" x14ac:dyDescent="0.25"/>
    <row r="65" s="40" customFormat="1" ht="15.75" x14ac:dyDescent="0.25"/>
    <row r="66" s="40" customFormat="1" ht="15.75" x14ac:dyDescent="0.25"/>
    <row r="67" s="40" customFormat="1" ht="15.75" x14ac:dyDescent="0.25"/>
    <row r="68" s="40" customFormat="1" ht="15.75" x14ac:dyDescent="0.25"/>
    <row r="69" s="40" customFormat="1" ht="15.75" x14ac:dyDescent="0.25"/>
    <row r="70" s="40" customFormat="1" ht="15.75" x14ac:dyDescent="0.25"/>
    <row r="71" s="40" customFormat="1" ht="15.75" x14ac:dyDescent="0.25"/>
    <row r="72" s="40" customFormat="1" ht="15.75" x14ac:dyDescent="0.25"/>
    <row r="73" s="40" customFormat="1" ht="15.75" x14ac:dyDescent="0.25"/>
    <row r="74" s="40" customFormat="1" ht="15.75" x14ac:dyDescent="0.25"/>
    <row r="75" s="40" customFormat="1" ht="15.75" x14ac:dyDescent="0.25"/>
    <row r="76" s="40" customFormat="1" ht="15.75" x14ac:dyDescent="0.25"/>
    <row r="77" s="40" customFormat="1" ht="15.75" x14ac:dyDescent="0.25"/>
    <row r="78" s="40" customFormat="1" ht="15.75" x14ac:dyDescent="0.25"/>
    <row r="79" s="40" customFormat="1" ht="15.75" x14ac:dyDescent="0.25"/>
    <row r="80" s="40" customFormat="1" ht="15.75" x14ac:dyDescent="0.25"/>
    <row r="81" spans="1:1" s="40" customFormat="1" ht="15.75" x14ac:dyDescent="0.25"/>
    <row r="82" spans="1:1" s="40" customFormat="1" ht="15.75" x14ac:dyDescent="0.25"/>
    <row r="83" spans="1:1" s="40" customFormat="1" ht="15.75" x14ac:dyDescent="0.25"/>
    <row r="84" spans="1:1" s="40" customFormat="1" ht="15.75" x14ac:dyDescent="0.25"/>
    <row r="85" spans="1:1" s="40" customFormat="1" ht="15.75" x14ac:dyDescent="0.25"/>
    <row r="86" spans="1:1" s="40" customFormat="1" ht="15.75" x14ac:dyDescent="0.25"/>
    <row r="87" spans="1:1" s="40" customFormat="1" ht="15.75" x14ac:dyDescent="0.25"/>
    <row r="88" spans="1:1" s="40" customFormat="1" ht="15.75" x14ac:dyDescent="0.25"/>
    <row r="89" spans="1:1" s="40" customFormat="1" ht="15.75" x14ac:dyDescent="0.25"/>
    <row r="90" spans="1:1" s="40" customFormat="1" ht="15.75" x14ac:dyDescent="0.25"/>
    <row r="91" spans="1:1" s="40" customFormat="1" ht="47.25" x14ac:dyDescent="0.25">
      <c r="A91" s="40" t="s">
        <v>159</v>
      </c>
    </row>
  </sheetData>
  <mergeCells count="3">
    <mergeCell ref="A1:G1"/>
    <mergeCell ref="C4:E4"/>
    <mergeCell ref="C6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IV48"/>
  <sheetViews>
    <sheetView showGridLines="0" workbookViewId="0">
      <selection activeCell="AL2" sqref="AL2"/>
    </sheetView>
  </sheetViews>
  <sheetFormatPr baseColWidth="10" defaultColWidth="23.5703125" defaultRowHeight="15" x14ac:dyDescent="0.25"/>
  <cols>
    <col min="1" max="1" width="9.5703125" bestFit="1" customWidth="1"/>
    <col min="2" max="2" width="13.28515625" bestFit="1" customWidth="1"/>
    <col min="3" max="3" width="14.7109375" bestFit="1" customWidth="1"/>
    <col min="4" max="4" width="17.85546875" bestFit="1" customWidth="1"/>
    <col min="5" max="5" width="7.7109375" bestFit="1" customWidth="1"/>
    <col min="6" max="6" width="16.140625" bestFit="1" customWidth="1"/>
    <col min="7" max="7" width="14.5703125" bestFit="1" customWidth="1"/>
    <col min="8" max="8" width="17.140625" bestFit="1" customWidth="1"/>
    <col min="9" max="9" width="20.42578125" bestFit="1" customWidth="1"/>
    <col min="11" max="11" width="7.5703125" customWidth="1"/>
    <col min="12" max="12" width="10.28515625" customWidth="1"/>
    <col min="13" max="13" width="9.140625" bestFit="1" customWidth="1"/>
    <col min="14" max="14" width="7.5703125" bestFit="1" customWidth="1"/>
    <col min="15" max="15" width="10.5703125" bestFit="1" customWidth="1"/>
    <col min="16" max="16" width="11.7109375" bestFit="1" customWidth="1"/>
    <col min="17" max="17" width="14.5703125" bestFit="1" customWidth="1"/>
    <col min="18" max="18" width="9.85546875" bestFit="1" customWidth="1"/>
    <col min="19" max="19" width="5.28515625" bestFit="1" customWidth="1"/>
    <col min="20" max="20" width="5.7109375" bestFit="1" customWidth="1"/>
    <col min="21" max="21" width="11.28515625" bestFit="1" customWidth="1"/>
    <col min="22" max="22" width="7.85546875" bestFit="1" customWidth="1"/>
    <col min="23" max="23" width="6.140625" bestFit="1" customWidth="1"/>
    <col min="24" max="24" width="5" bestFit="1" customWidth="1"/>
    <col min="25" max="25" width="5.140625" bestFit="1" customWidth="1"/>
    <col min="26" max="26" width="7.28515625" bestFit="1" customWidth="1"/>
    <col min="27" max="27" width="14.140625" bestFit="1" customWidth="1"/>
    <col min="28" max="28" width="11.42578125" bestFit="1" customWidth="1"/>
    <col min="29" max="29" width="9.85546875" bestFit="1" customWidth="1"/>
    <col min="30" max="30" width="15.28515625" bestFit="1" customWidth="1"/>
    <col min="31" max="31" width="5.85546875" bestFit="1" customWidth="1"/>
    <col min="32" max="32" width="6.42578125" bestFit="1" customWidth="1"/>
    <col min="33" max="33" width="13.5703125" bestFit="1" customWidth="1"/>
    <col min="34" max="34" width="13.42578125" bestFit="1" customWidth="1"/>
    <col min="36" max="36" width="9.42578125" bestFit="1" customWidth="1"/>
    <col min="37" max="37" width="23.7109375" bestFit="1" customWidth="1"/>
  </cols>
  <sheetData>
    <row r="1" spans="1:256" s="1" customFormat="1" ht="25.5" x14ac:dyDescent="0.25">
      <c r="A1" s="84" t="s">
        <v>0</v>
      </c>
      <c r="B1" s="84" t="s">
        <v>24</v>
      </c>
      <c r="C1" s="84" t="s">
        <v>58</v>
      </c>
      <c r="D1" s="84" t="s">
        <v>59</v>
      </c>
      <c r="E1" s="84" t="s">
        <v>3</v>
      </c>
      <c r="F1" s="84" t="s">
        <v>9</v>
      </c>
      <c r="G1" s="84" t="s">
        <v>10</v>
      </c>
      <c r="H1" s="84" t="s">
        <v>11</v>
      </c>
      <c r="I1" s="84" t="s">
        <v>12</v>
      </c>
      <c r="J1" s="52"/>
      <c r="K1" s="59" t="s">
        <v>151</v>
      </c>
      <c r="L1" s="60" t="str">
        <f>'Tableau de saisie'!$B$1</f>
        <v>LIEU</v>
      </c>
      <c r="M1" s="60" t="str">
        <f>'Tableau de saisie'!$C$1</f>
        <v>DATE</v>
      </c>
      <c r="N1" s="60" t="str">
        <f>'Tableau de saisie'!$D$1</f>
        <v>CLASSE</v>
      </c>
      <c r="O1" s="60" t="str">
        <f>'Tableau de saisie'!$E$1</f>
        <v>CLASSE abr</v>
      </c>
      <c r="P1" s="60" t="str">
        <f>'Tableau de saisie'!$F$1</f>
        <v>CATEGORIE</v>
      </c>
      <c r="Q1" s="60" t="str">
        <f>'Tableau de saisie'!$G$1</f>
        <v>CATEGORIE abr</v>
      </c>
      <c r="R1" s="60" t="str">
        <f>'Tableau de saisie'!$H$1</f>
        <v>AFFIXE</v>
      </c>
      <c r="S1" s="60" t="str">
        <f>'Tableau de saisie'!$I$1</f>
        <v>NOM</v>
      </c>
      <c r="T1" s="60" t="str">
        <f>'Tableau de saisie'!$J$1</f>
        <v>SEXE</v>
      </c>
      <c r="U1" s="60" t="str">
        <f>'Tableau de saisie'!$K$1</f>
        <v>DATE DE NAISSANCE</v>
      </c>
      <c r="V1" s="60" t="str">
        <f>'Tableau de saisie'!$L$1</f>
        <v>Complet</v>
      </c>
      <c r="W1" s="60" t="str">
        <f>'Tableau de saisie'!$M$1</f>
        <v>Année</v>
      </c>
      <c r="X1" s="60" t="str">
        <f>'Tableau de saisie'!$N$1</f>
        <v>Mois</v>
      </c>
      <c r="Y1" s="60" t="str">
        <f>'Tableau de saisie'!$O$1</f>
        <v>Jours</v>
      </c>
      <c r="Z1" s="60" t="str">
        <f>'Tableau de saisie'!$P$1</f>
        <v>Semaine</v>
      </c>
      <c r="AA1" s="60" t="str">
        <f>'Tableau de saisie'!$Q$1</f>
        <v>TYPE DE POIL</v>
      </c>
      <c r="AB1" s="60" t="str">
        <f>'Tableau de saisie'!$R$1</f>
        <v>MARQUAGE</v>
      </c>
      <c r="AC1" s="60" t="str">
        <f>'Tableau de saisie'!$S$1</f>
        <v>COULEUR</v>
      </c>
      <c r="AD1" s="60" t="str">
        <f>'Tableau de saisie'!$T$1</f>
        <v>TYPE D'OREILLES</v>
      </c>
      <c r="AE1" s="60" t="str">
        <f>'Tableau de saisie'!$U$1</f>
        <v>PÈRE</v>
      </c>
      <c r="AF1" s="60" t="str">
        <f>'Tableau de saisie'!$V$1</f>
        <v>MERE</v>
      </c>
      <c r="AG1" s="60" t="str">
        <f>'Tableau de saisie'!$W$1</f>
        <v>PROVENANCE</v>
      </c>
      <c r="AH1" s="61" t="str">
        <f>'Tableau de saisie'!$X$1</f>
        <v>PROPRIETAIRE</v>
      </c>
      <c r="AI1" s="52"/>
      <c r="AJ1" s="41" t="s">
        <v>123</v>
      </c>
      <c r="AK1" s="41"/>
      <c r="AL1" s="52" t="s">
        <v>77</v>
      </c>
      <c r="AM1" s="52" t="s">
        <v>162</v>
      </c>
      <c r="AN1" s="52" t="s">
        <v>153</v>
      </c>
      <c r="AO1" s="52" t="s">
        <v>152</v>
      </c>
      <c r="AP1" s="52" t="s">
        <v>157</v>
      </c>
      <c r="AQ1" s="52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1" customFormat="1" ht="16.5" thickBot="1" x14ac:dyDescent="0.3">
      <c r="A2" s="84"/>
      <c r="B2" s="84"/>
      <c r="C2" s="84"/>
      <c r="D2" s="84"/>
      <c r="E2" s="84"/>
      <c r="F2" s="84"/>
      <c r="G2" s="84"/>
      <c r="H2" s="84"/>
      <c r="I2" s="84"/>
      <c r="J2" s="52"/>
      <c r="K2" s="62" t="s">
        <v>125</v>
      </c>
      <c r="L2" s="55" t="str">
        <f>Lieu</f>
        <v>Paris</v>
      </c>
      <c r="M2" s="55">
        <f>Dateshow</f>
        <v>43128</v>
      </c>
      <c r="N2" s="55"/>
      <c r="O2" s="55" t="s">
        <v>28</v>
      </c>
      <c r="P2" s="55"/>
      <c r="Q2" s="55" t="s">
        <v>62</v>
      </c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63"/>
      <c r="AI2" s="52"/>
      <c r="AJ2" s="56" t="s">
        <v>153</v>
      </c>
      <c r="AK2" s="56" t="s">
        <v>77</v>
      </c>
      <c r="AL2" s="52">
        <v>43132</v>
      </c>
      <c r="AM2" s="52">
        <v>43112</v>
      </c>
      <c r="AN2" s="52">
        <v>43127</v>
      </c>
      <c r="AO2" s="52">
        <v>43101</v>
      </c>
      <c r="AP2" s="52">
        <v>43110</v>
      </c>
      <c r="AQ2" s="52">
        <v>0</v>
      </c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1" customFormat="1" ht="25.5" x14ac:dyDescent="0.25">
      <c r="A3" s="52" t="s">
        <v>23</v>
      </c>
      <c r="B3" s="52" t="s">
        <v>25</v>
      </c>
      <c r="C3" s="52" t="s">
        <v>60</v>
      </c>
      <c r="D3" s="52" t="s">
        <v>62</v>
      </c>
      <c r="E3" s="52" t="s">
        <v>20</v>
      </c>
      <c r="F3" s="52" t="s">
        <v>29</v>
      </c>
      <c r="G3" s="52" t="s">
        <v>40</v>
      </c>
      <c r="H3" s="52" t="s">
        <v>43</v>
      </c>
      <c r="I3" s="52" t="s">
        <v>21</v>
      </c>
      <c r="J3" s="52"/>
      <c r="K3" s="59" t="s">
        <v>151</v>
      </c>
      <c r="L3" s="60" t="str">
        <f>'Tableau de saisie'!$B$1</f>
        <v>LIEU</v>
      </c>
      <c r="M3" s="60" t="str">
        <f>'Tableau de saisie'!$C$1</f>
        <v>DATE</v>
      </c>
      <c r="N3" s="60" t="str">
        <f>'Tableau de saisie'!$D$1</f>
        <v>CLASSE</v>
      </c>
      <c r="O3" s="60" t="str">
        <f>'Tableau de saisie'!$E$1</f>
        <v>CLASSE abr</v>
      </c>
      <c r="P3" s="60" t="str">
        <f>'Tableau de saisie'!$F$1</f>
        <v>CATEGORIE</v>
      </c>
      <c r="Q3" s="60" t="str">
        <f>'Tableau de saisie'!$G$1</f>
        <v>CATEGORIE abr</v>
      </c>
      <c r="R3" s="60" t="str">
        <f>'Tableau de saisie'!$H$1</f>
        <v>AFFIXE</v>
      </c>
      <c r="S3" s="60" t="str">
        <f>'Tableau de saisie'!$I$1</f>
        <v>NOM</v>
      </c>
      <c r="T3" s="60" t="str">
        <f>'Tableau de saisie'!$J$1</f>
        <v>SEXE</v>
      </c>
      <c r="U3" s="60" t="str">
        <f>'Tableau de saisie'!$K$1</f>
        <v>DATE DE NAISSANCE</v>
      </c>
      <c r="V3" s="60" t="str">
        <f>'Tableau de saisie'!$L$1</f>
        <v>Complet</v>
      </c>
      <c r="W3" s="60" t="str">
        <f>'Tableau de saisie'!$M$1</f>
        <v>Année</v>
      </c>
      <c r="X3" s="60" t="str">
        <f>'Tableau de saisie'!$N$1</f>
        <v>Mois</v>
      </c>
      <c r="Y3" s="60" t="str">
        <f>'Tableau de saisie'!$O$1</f>
        <v>Jours</v>
      </c>
      <c r="Z3" s="60" t="str">
        <f>'Tableau de saisie'!$P$1</f>
        <v>Semaine</v>
      </c>
      <c r="AA3" s="60" t="str">
        <f>'Tableau de saisie'!$Q$1</f>
        <v>TYPE DE POIL</v>
      </c>
      <c r="AB3" s="60" t="str">
        <f>'Tableau de saisie'!$R$1</f>
        <v>MARQUAGE</v>
      </c>
      <c r="AC3" s="60" t="str">
        <f>'Tableau de saisie'!$S$1</f>
        <v>COULEUR</v>
      </c>
      <c r="AD3" s="60" t="str">
        <f>'Tableau de saisie'!$T$1</f>
        <v>TYPE D'OREILLES</v>
      </c>
      <c r="AE3" s="60" t="str">
        <f>'Tableau de saisie'!$U$1</f>
        <v>PÈRE</v>
      </c>
      <c r="AF3" s="60" t="str">
        <f>'Tableau de saisie'!$V$1</f>
        <v>MERE</v>
      </c>
      <c r="AG3" s="60" t="str">
        <f>'Tableau de saisie'!$W$1</f>
        <v>PROVENANCE</v>
      </c>
      <c r="AH3" s="61" t="str">
        <f>'Tableau de saisie'!$X$1</f>
        <v>PROPRIETAIRE</v>
      </c>
      <c r="AI3" s="52"/>
      <c r="AJ3" s="56" t="s">
        <v>157</v>
      </c>
      <c r="AK3" s="56" t="s">
        <v>162</v>
      </c>
      <c r="AL3" s="52">
        <v>43128</v>
      </c>
      <c r="AM3" s="52">
        <v>43114</v>
      </c>
      <c r="AN3" s="52">
        <v>43128</v>
      </c>
      <c r="AO3" s="52">
        <v>43111</v>
      </c>
      <c r="AP3" s="52">
        <v>43111</v>
      </c>
      <c r="AQ3" s="52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1" customFormat="1" ht="16.5" thickBot="1" x14ac:dyDescent="0.3">
      <c r="A4" s="1" t="s">
        <v>26</v>
      </c>
      <c r="B4" s="1" t="s">
        <v>27</v>
      </c>
      <c r="C4" s="1" t="s">
        <v>61</v>
      </c>
      <c r="D4" s="1" t="s">
        <v>63</v>
      </c>
      <c r="E4" s="1" t="s">
        <v>19</v>
      </c>
      <c r="F4" s="1" t="s">
        <v>30</v>
      </c>
      <c r="G4" s="1" t="s">
        <v>32</v>
      </c>
      <c r="H4" s="1" t="s">
        <v>72</v>
      </c>
      <c r="I4" s="1" t="s">
        <v>22</v>
      </c>
      <c r="K4" s="21" t="s">
        <v>126</v>
      </c>
      <c r="L4" s="17" t="str">
        <f>Lieu</f>
        <v>Paris</v>
      </c>
      <c r="M4" s="55">
        <f>Dateshow</f>
        <v>43128</v>
      </c>
      <c r="N4" s="17"/>
      <c r="O4" s="17" t="s">
        <v>28</v>
      </c>
      <c r="P4" s="17"/>
      <c r="Q4" s="17" t="s">
        <v>63</v>
      </c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22"/>
      <c r="AJ4" s="33" t="s">
        <v>162</v>
      </c>
      <c r="AK4" s="56" t="s">
        <v>153</v>
      </c>
      <c r="AL4" s="52"/>
      <c r="AM4" s="52"/>
      <c r="AN4" s="52"/>
      <c r="AO4" s="52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1" customFormat="1" ht="25.5" x14ac:dyDescent="0.25">
      <c r="A5" s="1" t="s">
        <v>22</v>
      </c>
      <c r="B5" s="1" t="s">
        <v>28</v>
      </c>
      <c r="C5" s="1" t="s">
        <v>64</v>
      </c>
      <c r="D5" s="1" t="s">
        <v>65</v>
      </c>
      <c r="F5" s="1" t="s">
        <v>31</v>
      </c>
      <c r="G5" s="1" t="s">
        <v>38</v>
      </c>
      <c r="H5" s="1" t="s">
        <v>44</v>
      </c>
      <c r="K5" s="18" t="s">
        <v>151</v>
      </c>
      <c r="L5" s="19" t="str">
        <f>'Tableau de saisie'!$B$1</f>
        <v>LIEU</v>
      </c>
      <c r="M5" s="19" t="str">
        <f>'Tableau de saisie'!$C$1</f>
        <v>DATE</v>
      </c>
      <c r="N5" s="19" t="str">
        <f>'Tableau de saisie'!$D$1</f>
        <v>CLASSE</v>
      </c>
      <c r="O5" s="19" t="str">
        <f>'Tableau de saisie'!$E$1</f>
        <v>CLASSE abr</v>
      </c>
      <c r="P5" s="19" t="str">
        <f>'Tableau de saisie'!$F$1</f>
        <v>CATEGORIE</v>
      </c>
      <c r="Q5" s="19" t="str">
        <f>'Tableau de saisie'!$G$1</f>
        <v>CATEGORIE abr</v>
      </c>
      <c r="R5" s="19" t="str">
        <f>'Tableau de saisie'!$H$1</f>
        <v>AFFIXE</v>
      </c>
      <c r="S5" s="19" t="str">
        <f>'Tableau de saisie'!$I$1</f>
        <v>NOM</v>
      </c>
      <c r="T5" s="19" t="str">
        <f>'Tableau de saisie'!$J$1</f>
        <v>SEXE</v>
      </c>
      <c r="U5" s="19" t="str">
        <f>'Tableau de saisie'!$K$1</f>
        <v>DATE DE NAISSANCE</v>
      </c>
      <c r="V5" s="19" t="str">
        <f>'Tableau de saisie'!$L$1</f>
        <v>Complet</v>
      </c>
      <c r="W5" s="19" t="str">
        <f>'Tableau de saisie'!$M$1</f>
        <v>Année</v>
      </c>
      <c r="X5" s="19" t="str">
        <f>'Tableau de saisie'!$N$1</f>
        <v>Mois</v>
      </c>
      <c r="Y5" s="19" t="str">
        <f>'Tableau de saisie'!$O$1</f>
        <v>Jours</v>
      </c>
      <c r="Z5" s="19" t="str">
        <f>'Tableau de saisie'!$P$1</f>
        <v>Semaine</v>
      </c>
      <c r="AA5" s="19" t="str">
        <f>'Tableau de saisie'!$Q$1</f>
        <v>TYPE DE POIL</v>
      </c>
      <c r="AB5" s="19" t="str">
        <f>'Tableau de saisie'!$R$1</f>
        <v>MARQUAGE</v>
      </c>
      <c r="AC5" s="19" t="str">
        <f>'Tableau de saisie'!$S$1</f>
        <v>COULEUR</v>
      </c>
      <c r="AD5" s="19" t="str">
        <f>'Tableau de saisie'!$T$1</f>
        <v>TYPE D'OREILLES</v>
      </c>
      <c r="AE5" s="19" t="str">
        <f>'Tableau de saisie'!$U$1</f>
        <v>PÈRE</v>
      </c>
      <c r="AF5" s="19" t="str">
        <f>'Tableau de saisie'!$V$1</f>
        <v>MERE</v>
      </c>
      <c r="AG5" s="19" t="str">
        <f>'Tableau de saisie'!$W$1</f>
        <v>PROVENANCE</v>
      </c>
      <c r="AH5" s="20" t="str">
        <f>'Tableau de saisie'!$X$1</f>
        <v>PROPRIETAIRE</v>
      </c>
      <c r="AJ5" s="33" t="s">
        <v>77</v>
      </c>
      <c r="AK5" s="56" t="s">
        <v>152</v>
      </c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1" customFormat="1" ht="16.5" thickBot="1" x14ac:dyDescent="0.3">
      <c r="C6" s="1" t="s">
        <v>66</v>
      </c>
      <c r="D6" s="1" t="s">
        <v>67</v>
      </c>
      <c r="G6" s="1" t="s">
        <v>33</v>
      </c>
      <c r="H6" s="1" t="s">
        <v>46</v>
      </c>
      <c r="K6" s="21" t="s">
        <v>127</v>
      </c>
      <c r="L6" s="17" t="str">
        <f>Lieu</f>
        <v>Paris</v>
      </c>
      <c r="M6" s="55">
        <f>Dateshow</f>
        <v>43128</v>
      </c>
      <c r="N6" s="17"/>
      <c r="O6" s="17" t="s">
        <v>28</v>
      </c>
      <c r="P6" s="17"/>
      <c r="Q6" s="17" t="s">
        <v>65</v>
      </c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22"/>
      <c r="AJ6" s="33" t="s">
        <v>152</v>
      </c>
      <c r="AK6" s="56" t="s">
        <v>157</v>
      </c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1" customFormat="1" ht="25.5" x14ac:dyDescent="0.25">
      <c r="C7" s="1" t="s">
        <v>68</v>
      </c>
      <c r="D7" s="1" t="s">
        <v>69</v>
      </c>
      <c r="G7" s="1" t="s">
        <v>34</v>
      </c>
      <c r="H7" s="1" t="s">
        <v>48</v>
      </c>
      <c r="K7" s="18" t="s">
        <v>151</v>
      </c>
      <c r="L7" s="19" t="str">
        <f>'Tableau de saisie'!$B$1</f>
        <v>LIEU</v>
      </c>
      <c r="M7" s="19" t="str">
        <f>'Tableau de saisie'!$C$1</f>
        <v>DATE</v>
      </c>
      <c r="N7" s="19" t="str">
        <f>'Tableau de saisie'!$D$1</f>
        <v>CLASSE</v>
      </c>
      <c r="O7" s="19" t="str">
        <f>'Tableau de saisie'!$E$1</f>
        <v>CLASSE abr</v>
      </c>
      <c r="P7" s="19" t="str">
        <f>'Tableau de saisie'!$F$1</f>
        <v>CATEGORIE</v>
      </c>
      <c r="Q7" s="19" t="str">
        <f>'Tableau de saisie'!$G$1</f>
        <v>CATEGORIE abr</v>
      </c>
      <c r="R7" s="19" t="str">
        <f>'Tableau de saisie'!$H$1</f>
        <v>AFFIXE</v>
      </c>
      <c r="S7" s="19" t="str">
        <f>'Tableau de saisie'!$I$1</f>
        <v>NOM</v>
      </c>
      <c r="T7" s="19" t="str">
        <f>'Tableau de saisie'!$J$1</f>
        <v>SEXE</v>
      </c>
      <c r="U7" s="19" t="str">
        <f>'Tableau de saisie'!$K$1</f>
        <v>DATE DE NAISSANCE</v>
      </c>
      <c r="V7" s="19" t="str">
        <f>'Tableau de saisie'!$L$1</f>
        <v>Complet</v>
      </c>
      <c r="W7" s="19" t="str">
        <f>'Tableau de saisie'!$M$1</f>
        <v>Année</v>
      </c>
      <c r="X7" s="19" t="str">
        <f>'Tableau de saisie'!$N$1</f>
        <v>Mois</v>
      </c>
      <c r="Y7" s="19" t="str">
        <f>'Tableau de saisie'!$O$1</f>
        <v>Jours</v>
      </c>
      <c r="Z7" s="19" t="str">
        <f>'Tableau de saisie'!$P$1</f>
        <v>Semaine</v>
      </c>
      <c r="AA7" s="19" t="str">
        <f>'Tableau de saisie'!$Q$1</f>
        <v>TYPE DE POIL</v>
      </c>
      <c r="AB7" s="19" t="str">
        <f>'Tableau de saisie'!$R$1</f>
        <v>MARQUAGE</v>
      </c>
      <c r="AC7" s="19" t="str">
        <f>'Tableau de saisie'!$S$1</f>
        <v>COULEUR</v>
      </c>
      <c r="AD7" s="19" t="str">
        <f>'Tableau de saisie'!$T$1</f>
        <v>TYPE D'OREILLES</v>
      </c>
      <c r="AE7" s="19" t="str">
        <f>'Tableau de saisie'!$U$1</f>
        <v>PÈRE</v>
      </c>
      <c r="AF7" s="19" t="str">
        <f>'Tableau de saisie'!$V$1</f>
        <v>MERE</v>
      </c>
      <c r="AG7" s="19" t="str">
        <f>'Tableau de saisie'!$W$1</f>
        <v>PROVENANCE</v>
      </c>
      <c r="AH7" s="20" t="str">
        <f>'Tableau de saisie'!$X$1</f>
        <v>PROPRIETAIRE</v>
      </c>
      <c r="AJ7" s="35"/>
      <c r="AK7" s="5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1" customFormat="1" ht="16.5" thickBot="1" x14ac:dyDescent="0.3">
      <c r="C8" s="1" t="s">
        <v>70</v>
      </c>
      <c r="D8" s="1" t="s">
        <v>71</v>
      </c>
      <c r="G8" s="1" t="s">
        <v>35</v>
      </c>
      <c r="H8" s="1" t="s">
        <v>50</v>
      </c>
      <c r="K8" s="21" t="s">
        <v>128</v>
      </c>
      <c r="L8" s="17" t="str">
        <f>Lieu</f>
        <v>Paris</v>
      </c>
      <c r="M8" s="55">
        <f>Dateshow</f>
        <v>43128</v>
      </c>
      <c r="N8" s="17"/>
      <c r="O8" s="17" t="s">
        <v>28</v>
      </c>
      <c r="P8" s="17"/>
      <c r="Q8" s="17" t="s">
        <v>67</v>
      </c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22"/>
      <c r="AJ8"/>
      <c r="AK8" s="5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1" customFormat="1" ht="25.5" x14ac:dyDescent="0.25">
      <c r="G9" s="1" t="s">
        <v>36</v>
      </c>
      <c r="H9" s="1" t="s">
        <v>49</v>
      </c>
      <c r="K9" s="18" t="s">
        <v>151</v>
      </c>
      <c r="L9" s="19" t="str">
        <f>'Tableau de saisie'!$B$1</f>
        <v>LIEU</v>
      </c>
      <c r="M9" s="19" t="str">
        <f>'Tableau de saisie'!$C$1</f>
        <v>DATE</v>
      </c>
      <c r="N9" s="19" t="str">
        <f>'Tableau de saisie'!$D$1</f>
        <v>CLASSE</v>
      </c>
      <c r="O9" s="19" t="str">
        <f>'Tableau de saisie'!$E$1</f>
        <v>CLASSE abr</v>
      </c>
      <c r="P9" s="19" t="str">
        <f>'Tableau de saisie'!$F$1</f>
        <v>CATEGORIE</v>
      </c>
      <c r="Q9" s="19" t="str">
        <f>'Tableau de saisie'!$G$1</f>
        <v>CATEGORIE abr</v>
      </c>
      <c r="R9" s="19" t="str">
        <f>'Tableau de saisie'!$H$1</f>
        <v>AFFIXE</v>
      </c>
      <c r="S9" s="19" t="str">
        <f>'Tableau de saisie'!$I$1</f>
        <v>NOM</v>
      </c>
      <c r="T9" s="19" t="str">
        <f>'Tableau de saisie'!$J$1</f>
        <v>SEXE</v>
      </c>
      <c r="U9" s="19" t="str">
        <f>'Tableau de saisie'!$K$1</f>
        <v>DATE DE NAISSANCE</v>
      </c>
      <c r="V9" s="19" t="str">
        <f>'Tableau de saisie'!$L$1</f>
        <v>Complet</v>
      </c>
      <c r="W9" s="19" t="str">
        <f>'Tableau de saisie'!$M$1</f>
        <v>Année</v>
      </c>
      <c r="X9" s="19" t="str">
        <f>'Tableau de saisie'!$N$1</f>
        <v>Mois</v>
      </c>
      <c r="Y9" s="19" t="str">
        <f>'Tableau de saisie'!$O$1</f>
        <v>Jours</v>
      </c>
      <c r="Z9" s="19" t="str">
        <f>'Tableau de saisie'!$P$1</f>
        <v>Semaine</v>
      </c>
      <c r="AA9" s="19" t="str">
        <f>'Tableau de saisie'!$Q$1</f>
        <v>TYPE DE POIL</v>
      </c>
      <c r="AB9" s="19" t="str">
        <f>'Tableau de saisie'!$R$1</f>
        <v>MARQUAGE</v>
      </c>
      <c r="AC9" s="19" t="str">
        <f>'Tableau de saisie'!$S$1</f>
        <v>COULEUR</v>
      </c>
      <c r="AD9" s="19" t="str">
        <f>'Tableau de saisie'!$T$1</f>
        <v>TYPE D'OREILLES</v>
      </c>
      <c r="AE9" s="19" t="str">
        <f>'Tableau de saisie'!$U$1</f>
        <v>PÈRE</v>
      </c>
      <c r="AF9" s="19" t="str">
        <f>'Tableau de saisie'!$V$1</f>
        <v>MERE</v>
      </c>
      <c r="AG9" s="19" t="str">
        <f>'Tableau de saisie'!$W$1</f>
        <v>PROVENANCE</v>
      </c>
      <c r="AH9" s="20" t="str">
        <f>'Tableau de saisie'!$X$1</f>
        <v>PROPRIETAIRE</v>
      </c>
      <c r="AJ9"/>
      <c r="AK9" s="58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1" customFormat="1" ht="16.5" thickBot="1" x14ac:dyDescent="0.3">
      <c r="G10" s="1" t="s">
        <v>37</v>
      </c>
      <c r="H10" s="1" t="s">
        <v>51</v>
      </c>
      <c r="K10" s="21" t="s">
        <v>129</v>
      </c>
      <c r="L10" s="17" t="str">
        <f>Lieu</f>
        <v>Paris</v>
      </c>
      <c r="M10" s="55">
        <f>Dateshow</f>
        <v>43128</v>
      </c>
      <c r="N10" s="17"/>
      <c r="O10" s="17" t="s">
        <v>28</v>
      </c>
      <c r="P10" s="17"/>
      <c r="Q10" s="17" t="s">
        <v>69</v>
      </c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17"/>
      <c r="AF10" s="17"/>
      <c r="AG10" s="17"/>
      <c r="AH10" s="22"/>
      <c r="AJ10"/>
      <c r="AK10" s="58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1" customFormat="1" ht="25.5" x14ac:dyDescent="0.25">
      <c r="G11" s="1" t="s">
        <v>41</v>
      </c>
      <c r="H11" s="1" t="s">
        <v>74</v>
      </c>
      <c r="K11" s="18" t="s">
        <v>151</v>
      </c>
      <c r="L11" s="19" t="str">
        <f>'Tableau de saisie'!$B$1</f>
        <v>LIEU</v>
      </c>
      <c r="M11" s="19" t="str">
        <f>'Tableau de saisie'!$C$1</f>
        <v>DATE</v>
      </c>
      <c r="N11" s="19" t="str">
        <f>'Tableau de saisie'!$D$1</f>
        <v>CLASSE</v>
      </c>
      <c r="O11" s="19" t="str">
        <f>'Tableau de saisie'!$E$1</f>
        <v>CLASSE abr</v>
      </c>
      <c r="P11" s="19" t="str">
        <f>'Tableau de saisie'!$F$1</f>
        <v>CATEGORIE</v>
      </c>
      <c r="Q11" s="19" t="str">
        <f>'Tableau de saisie'!$G$1</f>
        <v>CATEGORIE abr</v>
      </c>
      <c r="R11" s="19" t="str">
        <f>'Tableau de saisie'!$H$1</f>
        <v>AFFIXE</v>
      </c>
      <c r="S11" s="19" t="str">
        <f>'Tableau de saisie'!$I$1</f>
        <v>NOM</v>
      </c>
      <c r="T11" s="19" t="str">
        <f>'Tableau de saisie'!$J$1</f>
        <v>SEXE</v>
      </c>
      <c r="U11" s="19" t="str">
        <f>'Tableau de saisie'!$K$1</f>
        <v>DATE DE NAISSANCE</v>
      </c>
      <c r="V11" s="19" t="str">
        <f>'Tableau de saisie'!$L$1</f>
        <v>Complet</v>
      </c>
      <c r="W11" s="19" t="str">
        <f>'Tableau de saisie'!$M$1</f>
        <v>Année</v>
      </c>
      <c r="X11" s="19" t="str">
        <f>'Tableau de saisie'!$N$1</f>
        <v>Mois</v>
      </c>
      <c r="Y11" s="19" t="str">
        <f>'Tableau de saisie'!$O$1</f>
        <v>Jours</v>
      </c>
      <c r="Z11" s="19" t="str">
        <f>'Tableau de saisie'!$P$1</f>
        <v>Semaine</v>
      </c>
      <c r="AA11" s="19" t="str">
        <f>'Tableau de saisie'!$Q$1</f>
        <v>TYPE DE POIL</v>
      </c>
      <c r="AB11" s="19" t="str">
        <f>'Tableau de saisie'!$R$1</f>
        <v>MARQUAGE</v>
      </c>
      <c r="AC11" s="19" t="str">
        <f>'Tableau de saisie'!$S$1</f>
        <v>COULEUR</v>
      </c>
      <c r="AD11" s="19" t="str">
        <f>'Tableau de saisie'!$T$1</f>
        <v>TYPE D'OREILLES</v>
      </c>
      <c r="AE11" s="19" t="str">
        <f>'Tableau de saisie'!$U$1</f>
        <v>PÈRE</v>
      </c>
      <c r="AF11" s="19" t="str">
        <f>'Tableau de saisie'!$V$1</f>
        <v>MERE</v>
      </c>
      <c r="AG11" s="19" t="str">
        <f>'Tableau de saisie'!$W$1</f>
        <v>PROVENANCE</v>
      </c>
      <c r="AH11" s="20" t="str">
        <f>'Tableau de saisie'!$X$1</f>
        <v>PROPRIETAIRE</v>
      </c>
      <c r="AJ11"/>
      <c r="AK11" s="58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1" customFormat="1" ht="16.5" thickBot="1" x14ac:dyDescent="0.3">
      <c r="G12" s="1" t="s">
        <v>39</v>
      </c>
      <c r="H12" s="1" t="s">
        <v>52</v>
      </c>
      <c r="K12" s="21" t="s">
        <v>130</v>
      </c>
      <c r="L12" s="17" t="str">
        <f>Lieu</f>
        <v>Paris</v>
      </c>
      <c r="M12" s="55">
        <f>Dateshow</f>
        <v>43128</v>
      </c>
      <c r="N12" s="17"/>
      <c r="O12" s="17" t="s">
        <v>28</v>
      </c>
      <c r="P12" s="17"/>
      <c r="Q12" s="17" t="s">
        <v>71</v>
      </c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22"/>
      <c r="AJ12"/>
      <c r="AK12" s="58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1" customFormat="1" ht="25.5" x14ac:dyDescent="0.25">
      <c r="H13" s="1" t="s">
        <v>45</v>
      </c>
      <c r="K13" s="18" t="s">
        <v>151</v>
      </c>
      <c r="L13" s="19" t="str">
        <f>'Tableau de saisie'!$B$1</f>
        <v>LIEU</v>
      </c>
      <c r="M13" s="19" t="str">
        <f>'Tableau de saisie'!$C$1</f>
        <v>DATE</v>
      </c>
      <c r="N13" s="19" t="str">
        <f>'Tableau de saisie'!$D$1</f>
        <v>CLASSE</v>
      </c>
      <c r="O13" s="19" t="str">
        <f>'Tableau de saisie'!$E$1</f>
        <v>CLASSE abr</v>
      </c>
      <c r="P13" s="19" t="str">
        <f>'Tableau de saisie'!$F$1</f>
        <v>CATEGORIE</v>
      </c>
      <c r="Q13" s="19" t="str">
        <f>'Tableau de saisie'!$G$1</f>
        <v>CATEGORIE abr</v>
      </c>
      <c r="R13" s="19" t="str">
        <f>'Tableau de saisie'!$H$1</f>
        <v>AFFIXE</v>
      </c>
      <c r="S13" s="19" t="str">
        <f>'Tableau de saisie'!$I$1</f>
        <v>NOM</v>
      </c>
      <c r="T13" s="19" t="str">
        <f>'Tableau de saisie'!$J$1</f>
        <v>SEXE</v>
      </c>
      <c r="U13" s="19" t="str">
        <f>'Tableau de saisie'!$K$1</f>
        <v>DATE DE NAISSANCE</v>
      </c>
      <c r="V13" s="19" t="str">
        <f>'Tableau de saisie'!$L$1</f>
        <v>Complet</v>
      </c>
      <c r="W13" s="19" t="str">
        <f>'Tableau de saisie'!$M$1</f>
        <v>Année</v>
      </c>
      <c r="X13" s="19" t="str">
        <f>'Tableau de saisie'!$N$1</f>
        <v>Mois</v>
      </c>
      <c r="Y13" s="19" t="str">
        <f>'Tableau de saisie'!$O$1</f>
        <v>Jours</v>
      </c>
      <c r="Z13" s="19" t="str">
        <f>'Tableau de saisie'!$P$1</f>
        <v>Semaine</v>
      </c>
      <c r="AA13" s="19" t="str">
        <f>'Tableau de saisie'!$Q$1</f>
        <v>TYPE DE POIL</v>
      </c>
      <c r="AB13" s="19" t="str">
        <f>'Tableau de saisie'!$R$1</f>
        <v>MARQUAGE</v>
      </c>
      <c r="AC13" s="19" t="str">
        <f>'Tableau de saisie'!$S$1</f>
        <v>COULEUR</v>
      </c>
      <c r="AD13" s="19" t="str">
        <f>'Tableau de saisie'!$T$1</f>
        <v>TYPE D'OREILLES</v>
      </c>
      <c r="AE13" s="19" t="str">
        <f>'Tableau de saisie'!$U$1</f>
        <v>PÈRE</v>
      </c>
      <c r="AF13" s="19" t="str">
        <f>'Tableau de saisie'!$V$1</f>
        <v>MERE</v>
      </c>
      <c r="AG13" s="19" t="str">
        <f>'Tableau de saisie'!$W$1</f>
        <v>PROVENANCE</v>
      </c>
      <c r="AH13" s="20" t="str">
        <f>'Tableau de saisie'!$X$1</f>
        <v>PROPRIETAIRE</v>
      </c>
      <c r="AJ13"/>
      <c r="AK13" s="58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1" customFormat="1" ht="16.5" thickBot="1" x14ac:dyDescent="0.3">
      <c r="H14" s="1" t="s">
        <v>75</v>
      </c>
      <c r="K14" s="21" t="s">
        <v>132</v>
      </c>
      <c r="L14" s="17" t="str">
        <f>Lieu</f>
        <v>Paris</v>
      </c>
      <c r="M14" s="55">
        <f>Dateshow</f>
        <v>43128</v>
      </c>
      <c r="N14" s="17"/>
      <c r="O14" s="17" t="s">
        <v>149</v>
      </c>
      <c r="P14" s="17"/>
      <c r="Q14" s="17" t="s">
        <v>62</v>
      </c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22"/>
      <c r="AJ14"/>
      <c r="AK14" s="58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1" customFormat="1" ht="25.5" x14ac:dyDescent="0.25">
      <c r="H15" s="1" t="s">
        <v>56</v>
      </c>
      <c r="K15" s="18" t="s">
        <v>151</v>
      </c>
      <c r="L15" s="19" t="str">
        <f>'Tableau de saisie'!$B$1</f>
        <v>LIEU</v>
      </c>
      <c r="M15" s="19" t="str">
        <f>'Tableau de saisie'!$C$1</f>
        <v>DATE</v>
      </c>
      <c r="N15" s="19" t="str">
        <f>'Tableau de saisie'!$D$1</f>
        <v>CLASSE</v>
      </c>
      <c r="O15" s="19" t="str">
        <f>'Tableau de saisie'!$E$1</f>
        <v>CLASSE abr</v>
      </c>
      <c r="P15" s="19" t="str">
        <f>'Tableau de saisie'!$F$1</f>
        <v>CATEGORIE</v>
      </c>
      <c r="Q15" s="19" t="str">
        <f>'Tableau de saisie'!$G$1</f>
        <v>CATEGORIE abr</v>
      </c>
      <c r="R15" s="19" t="str">
        <f>'Tableau de saisie'!$H$1</f>
        <v>AFFIXE</v>
      </c>
      <c r="S15" s="19" t="str">
        <f>'Tableau de saisie'!$I$1</f>
        <v>NOM</v>
      </c>
      <c r="T15" s="19" t="str">
        <f>'Tableau de saisie'!$J$1</f>
        <v>SEXE</v>
      </c>
      <c r="U15" s="19" t="str">
        <f>'Tableau de saisie'!$K$1</f>
        <v>DATE DE NAISSANCE</v>
      </c>
      <c r="V15" s="19" t="str">
        <f>'Tableau de saisie'!$L$1</f>
        <v>Complet</v>
      </c>
      <c r="W15" s="19" t="str">
        <f>'Tableau de saisie'!$M$1</f>
        <v>Année</v>
      </c>
      <c r="X15" s="19" t="str">
        <f>'Tableau de saisie'!$N$1</f>
        <v>Mois</v>
      </c>
      <c r="Y15" s="19" t="str">
        <f>'Tableau de saisie'!$O$1</f>
        <v>Jours</v>
      </c>
      <c r="Z15" s="19" t="str">
        <f>'Tableau de saisie'!$P$1</f>
        <v>Semaine</v>
      </c>
      <c r="AA15" s="19" t="str">
        <f>'Tableau de saisie'!$Q$1</f>
        <v>TYPE DE POIL</v>
      </c>
      <c r="AB15" s="19" t="str">
        <f>'Tableau de saisie'!$R$1</f>
        <v>MARQUAGE</v>
      </c>
      <c r="AC15" s="19" t="str">
        <f>'Tableau de saisie'!$S$1</f>
        <v>COULEUR</v>
      </c>
      <c r="AD15" s="19" t="str">
        <f>'Tableau de saisie'!$T$1</f>
        <v>TYPE D'OREILLES</v>
      </c>
      <c r="AE15" s="19" t="str">
        <f>'Tableau de saisie'!$U$1</f>
        <v>PÈRE</v>
      </c>
      <c r="AF15" s="19" t="str">
        <f>'Tableau de saisie'!$V$1</f>
        <v>MERE</v>
      </c>
      <c r="AG15" s="19" t="str">
        <f>'Tableau de saisie'!$W$1</f>
        <v>PROVENANCE</v>
      </c>
      <c r="AH15" s="20" t="str">
        <f>'Tableau de saisie'!$X$1</f>
        <v>PROPRIETAIRE</v>
      </c>
      <c r="AJ15"/>
      <c r="AK15" s="58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1" customFormat="1" ht="16.5" thickBot="1" x14ac:dyDescent="0.3">
      <c r="H16" s="1" t="s">
        <v>55</v>
      </c>
      <c r="K16" s="21" t="s">
        <v>131</v>
      </c>
      <c r="L16" s="17" t="str">
        <f>Lieu</f>
        <v>Paris</v>
      </c>
      <c r="M16" s="55">
        <f>Dateshow</f>
        <v>43128</v>
      </c>
      <c r="N16" s="17"/>
      <c r="O16" s="17" t="s">
        <v>149</v>
      </c>
      <c r="P16" s="17"/>
      <c r="Q16" s="17" t="s">
        <v>63</v>
      </c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22"/>
      <c r="AJ16"/>
      <c r="AK16" s="58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8:256" s="1" customFormat="1" ht="25.5" x14ac:dyDescent="0.25">
      <c r="H17" s="1" t="s">
        <v>76</v>
      </c>
      <c r="K17" s="18" t="s">
        <v>151</v>
      </c>
      <c r="L17" s="19" t="str">
        <f>'Tableau de saisie'!$B$1</f>
        <v>LIEU</v>
      </c>
      <c r="M17" s="19" t="str">
        <f>'Tableau de saisie'!$C$1</f>
        <v>DATE</v>
      </c>
      <c r="N17" s="19" t="str">
        <f>'Tableau de saisie'!$D$1</f>
        <v>CLASSE</v>
      </c>
      <c r="O17" s="19" t="str">
        <f>'Tableau de saisie'!$E$1</f>
        <v>CLASSE abr</v>
      </c>
      <c r="P17" s="19" t="str">
        <f>'Tableau de saisie'!$F$1</f>
        <v>CATEGORIE</v>
      </c>
      <c r="Q17" s="19" t="str">
        <f>'Tableau de saisie'!$G$1</f>
        <v>CATEGORIE abr</v>
      </c>
      <c r="R17" s="19" t="str">
        <f>'Tableau de saisie'!$H$1</f>
        <v>AFFIXE</v>
      </c>
      <c r="S17" s="19" t="str">
        <f>'Tableau de saisie'!$I$1</f>
        <v>NOM</v>
      </c>
      <c r="T17" s="19" t="str">
        <f>'Tableau de saisie'!$J$1</f>
        <v>SEXE</v>
      </c>
      <c r="U17" s="19" t="str">
        <f>'Tableau de saisie'!$K$1</f>
        <v>DATE DE NAISSANCE</v>
      </c>
      <c r="V17" s="19" t="str">
        <f>'Tableau de saisie'!$L$1</f>
        <v>Complet</v>
      </c>
      <c r="W17" s="19" t="str">
        <f>'Tableau de saisie'!$M$1</f>
        <v>Année</v>
      </c>
      <c r="X17" s="19" t="str">
        <f>'Tableau de saisie'!$N$1</f>
        <v>Mois</v>
      </c>
      <c r="Y17" s="19" t="str">
        <f>'Tableau de saisie'!$O$1</f>
        <v>Jours</v>
      </c>
      <c r="Z17" s="19" t="str">
        <f>'Tableau de saisie'!$P$1</f>
        <v>Semaine</v>
      </c>
      <c r="AA17" s="19" t="str">
        <f>'Tableau de saisie'!$Q$1</f>
        <v>TYPE DE POIL</v>
      </c>
      <c r="AB17" s="19" t="str">
        <f>'Tableau de saisie'!$R$1</f>
        <v>MARQUAGE</v>
      </c>
      <c r="AC17" s="19" t="str">
        <f>'Tableau de saisie'!$S$1</f>
        <v>COULEUR</v>
      </c>
      <c r="AD17" s="19" t="str">
        <f>'Tableau de saisie'!$T$1</f>
        <v>TYPE D'OREILLES</v>
      </c>
      <c r="AE17" s="19" t="str">
        <f>'Tableau de saisie'!$U$1</f>
        <v>PÈRE</v>
      </c>
      <c r="AF17" s="19" t="str">
        <f>'Tableau de saisie'!$V$1</f>
        <v>MERE</v>
      </c>
      <c r="AG17" s="19" t="str">
        <f>'Tableau de saisie'!$W$1</f>
        <v>PROVENANCE</v>
      </c>
      <c r="AH17" s="20" t="str">
        <f>'Tableau de saisie'!$X$1</f>
        <v>PROPRIETAIRE</v>
      </c>
      <c r="AJ17"/>
      <c r="AK17" s="58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8:256" s="1" customFormat="1" ht="16.5" thickBot="1" x14ac:dyDescent="0.3">
      <c r="H18" s="1" t="s">
        <v>57</v>
      </c>
      <c r="K18" s="21" t="s">
        <v>133</v>
      </c>
      <c r="L18" s="17" t="str">
        <f>Lieu</f>
        <v>Paris</v>
      </c>
      <c r="M18" s="55">
        <f>Dateshow</f>
        <v>43128</v>
      </c>
      <c r="N18" s="17"/>
      <c r="O18" s="17" t="s">
        <v>149</v>
      </c>
      <c r="P18" s="17"/>
      <c r="Q18" s="17" t="s">
        <v>65</v>
      </c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22"/>
      <c r="AJ18"/>
      <c r="AK18" s="5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8:256" s="1" customFormat="1" ht="25.5" x14ac:dyDescent="0.25">
      <c r="H19" s="1" t="s">
        <v>53</v>
      </c>
      <c r="K19" s="18" t="s">
        <v>151</v>
      </c>
      <c r="L19" s="19" t="str">
        <f>'Tableau de saisie'!$B$1</f>
        <v>LIEU</v>
      </c>
      <c r="M19" s="19" t="str">
        <f>'Tableau de saisie'!$C$1</f>
        <v>DATE</v>
      </c>
      <c r="N19" s="19" t="str">
        <f>'Tableau de saisie'!$D$1</f>
        <v>CLASSE</v>
      </c>
      <c r="O19" s="19" t="str">
        <f>'Tableau de saisie'!$E$1</f>
        <v>CLASSE abr</v>
      </c>
      <c r="P19" s="19" t="str">
        <f>'Tableau de saisie'!$F$1</f>
        <v>CATEGORIE</v>
      </c>
      <c r="Q19" s="19" t="str">
        <f>'Tableau de saisie'!$G$1</f>
        <v>CATEGORIE abr</v>
      </c>
      <c r="R19" s="19" t="str">
        <f>'Tableau de saisie'!$H$1</f>
        <v>AFFIXE</v>
      </c>
      <c r="S19" s="19" t="str">
        <f>'Tableau de saisie'!$I$1</f>
        <v>NOM</v>
      </c>
      <c r="T19" s="19" t="str">
        <f>'Tableau de saisie'!$J$1</f>
        <v>SEXE</v>
      </c>
      <c r="U19" s="19" t="str">
        <f>'Tableau de saisie'!$K$1</f>
        <v>DATE DE NAISSANCE</v>
      </c>
      <c r="V19" s="19" t="str">
        <f>'Tableau de saisie'!$L$1</f>
        <v>Complet</v>
      </c>
      <c r="W19" s="19" t="str">
        <f>'Tableau de saisie'!$M$1</f>
        <v>Année</v>
      </c>
      <c r="X19" s="19" t="str">
        <f>'Tableau de saisie'!$N$1</f>
        <v>Mois</v>
      </c>
      <c r="Y19" s="19" t="str">
        <f>'Tableau de saisie'!$O$1</f>
        <v>Jours</v>
      </c>
      <c r="Z19" s="19" t="str">
        <f>'Tableau de saisie'!$P$1</f>
        <v>Semaine</v>
      </c>
      <c r="AA19" s="19" t="str">
        <f>'Tableau de saisie'!$Q$1</f>
        <v>TYPE DE POIL</v>
      </c>
      <c r="AB19" s="19" t="str">
        <f>'Tableau de saisie'!$R$1</f>
        <v>MARQUAGE</v>
      </c>
      <c r="AC19" s="19" t="str">
        <f>'Tableau de saisie'!$S$1</f>
        <v>COULEUR</v>
      </c>
      <c r="AD19" s="19" t="str">
        <f>'Tableau de saisie'!$T$1</f>
        <v>TYPE D'OREILLES</v>
      </c>
      <c r="AE19" s="19" t="str">
        <f>'Tableau de saisie'!$U$1</f>
        <v>PÈRE</v>
      </c>
      <c r="AF19" s="19" t="str">
        <f>'Tableau de saisie'!$V$1</f>
        <v>MERE</v>
      </c>
      <c r="AG19" s="19" t="str">
        <f>'Tableau de saisie'!$W$1</f>
        <v>PROVENANCE</v>
      </c>
      <c r="AH19" s="20" t="str">
        <f>'Tableau de saisie'!$X$1</f>
        <v>PROPRIETAIRE</v>
      </c>
      <c r="AJ19"/>
      <c r="AK19" s="58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8:256" s="1" customFormat="1" ht="16.5" thickBot="1" x14ac:dyDescent="0.3">
      <c r="H20" s="1" t="s">
        <v>42</v>
      </c>
      <c r="K20" s="21" t="s">
        <v>134</v>
      </c>
      <c r="L20" s="17" t="str">
        <f>Lieu</f>
        <v>Paris</v>
      </c>
      <c r="M20" s="55">
        <f>Dateshow</f>
        <v>43128</v>
      </c>
      <c r="N20" s="17"/>
      <c r="O20" s="17" t="s">
        <v>149</v>
      </c>
      <c r="P20" s="17"/>
      <c r="Q20" s="17" t="s">
        <v>67</v>
      </c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22"/>
      <c r="AJ20"/>
      <c r="AK20" s="58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8:256" s="1" customFormat="1" ht="25.5" x14ac:dyDescent="0.25">
      <c r="H21" s="1" t="s">
        <v>54</v>
      </c>
      <c r="K21" s="18" t="s">
        <v>151</v>
      </c>
      <c r="L21" s="19" t="str">
        <f>'Tableau de saisie'!$B$1</f>
        <v>LIEU</v>
      </c>
      <c r="M21" s="19" t="str">
        <f>'Tableau de saisie'!$C$1</f>
        <v>DATE</v>
      </c>
      <c r="N21" s="19" t="str">
        <f>'Tableau de saisie'!$D$1</f>
        <v>CLASSE</v>
      </c>
      <c r="O21" s="19" t="str">
        <f>'Tableau de saisie'!$E$1</f>
        <v>CLASSE abr</v>
      </c>
      <c r="P21" s="19" t="str">
        <f>'Tableau de saisie'!$F$1</f>
        <v>CATEGORIE</v>
      </c>
      <c r="Q21" s="19" t="str">
        <f>'Tableau de saisie'!$G$1</f>
        <v>CATEGORIE abr</v>
      </c>
      <c r="R21" s="19" t="str">
        <f>'Tableau de saisie'!$H$1</f>
        <v>AFFIXE</v>
      </c>
      <c r="S21" s="19" t="str">
        <f>'Tableau de saisie'!$I$1</f>
        <v>NOM</v>
      </c>
      <c r="T21" s="19" t="str">
        <f>'Tableau de saisie'!$J$1</f>
        <v>SEXE</v>
      </c>
      <c r="U21" s="19" t="str">
        <f>'Tableau de saisie'!$K$1</f>
        <v>DATE DE NAISSANCE</v>
      </c>
      <c r="V21" s="19" t="str">
        <f>'Tableau de saisie'!$L$1</f>
        <v>Complet</v>
      </c>
      <c r="W21" s="19" t="str">
        <f>'Tableau de saisie'!$M$1</f>
        <v>Année</v>
      </c>
      <c r="X21" s="19" t="str">
        <f>'Tableau de saisie'!$N$1</f>
        <v>Mois</v>
      </c>
      <c r="Y21" s="19" t="str">
        <f>'Tableau de saisie'!$O$1</f>
        <v>Jours</v>
      </c>
      <c r="Z21" s="19" t="str">
        <f>'Tableau de saisie'!$P$1</f>
        <v>Semaine</v>
      </c>
      <c r="AA21" s="19" t="str">
        <f>'Tableau de saisie'!$Q$1</f>
        <v>TYPE DE POIL</v>
      </c>
      <c r="AB21" s="19" t="str">
        <f>'Tableau de saisie'!$R$1</f>
        <v>MARQUAGE</v>
      </c>
      <c r="AC21" s="19" t="str">
        <f>'Tableau de saisie'!$S$1</f>
        <v>COULEUR</v>
      </c>
      <c r="AD21" s="19" t="str">
        <f>'Tableau de saisie'!$T$1</f>
        <v>TYPE D'OREILLES</v>
      </c>
      <c r="AE21" s="19" t="str">
        <f>'Tableau de saisie'!$U$1</f>
        <v>PÈRE</v>
      </c>
      <c r="AF21" s="19" t="str">
        <f>'Tableau de saisie'!$V$1</f>
        <v>MERE</v>
      </c>
      <c r="AG21" s="19" t="str">
        <f>'Tableau de saisie'!$W$1</f>
        <v>PROVENANCE</v>
      </c>
      <c r="AH21" s="20" t="str">
        <f>'Tableau de saisie'!$X$1</f>
        <v>PROPRIETAIRE</v>
      </c>
      <c r="AJ21"/>
      <c r="AK21" s="58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8:256" s="1" customFormat="1" ht="16.5" thickBot="1" x14ac:dyDescent="0.3">
      <c r="H22" s="1" t="s">
        <v>73</v>
      </c>
      <c r="K22" s="21" t="s">
        <v>135</v>
      </c>
      <c r="L22" s="17" t="str">
        <f>Lieu</f>
        <v>Paris</v>
      </c>
      <c r="M22" s="55">
        <f>Dateshow</f>
        <v>43128</v>
      </c>
      <c r="N22" s="17"/>
      <c r="O22" s="17" t="s">
        <v>149</v>
      </c>
      <c r="P22" s="17"/>
      <c r="Q22" s="17" t="s">
        <v>69</v>
      </c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22"/>
      <c r="AJ22"/>
      <c r="AK22" s="58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8:256" s="1" customFormat="1" ht="25.5" x14ac:dyDescent="0.25">
      <c r="H23" s="1" t="s">
        <v>47</v>
      </c>
      <c r="K23" s="18" t="s">
        <v>151</v>
      </c>
      <c r="L23" s="19" t="str">
        <f>'Tableau de saisie'!$B$1</f>
        <v>LIEU</v>
      </c>
      <c r="M23" s="19" t="str">
        <f>'Tableau de saisie'!$C$1</f>
        <v>DATE</v>
      </c>
      <c r="N23" s="19" t="str">
        <f>'Tableau de saisie'!$D$1</f>
        <v>CLASSE</v>
      </c>
      <c r="O23" s="19" t="str">
        <f>'Tableau de saisie'!$E$1</f>
        <v>CLASSE abr</v>
      </c>
      <c r="P23" s="19" t="str">
        <f>'Tableau de saisie'!$F$1</f>
        <v>CATEGORIE</v>
      </c>
      <c r="Q23" s="19" t="str">
        <f>'Tableau de saisie'!$G$1</f>
        <v>CATEGORIE abr</v>
      </c>
      <c r="R23" s="19" t="str">
        <f>'Tableau de saisie'!$H$1</f>
        <v>AFFIXE</v>
      </c>
      <c r="S23" s="19" t="str">
        <f>'Tableau de saisie'!$I$1</f>
        <v>NOM</v>
      </c>
      <c r="T23" s="19" t="str">
        <f>'Tableau de saisie'!$J$1</f>
        <v>SEXE</v>
      </c>
      <c r="U23" s="19" t="str">
        <f>'Tableau de saisie'!$K$1</f>
        <v>DATE DE NAISSANCE</v>
      </c>
      <c r="V23" s="19" t="str">
        <f>'Tableau de saisie'!$L$1</f>
        <v>Complet</v>
      </c>
      <c r="W23" s="19" t="str">
        <f>'Tableau de saisie'!$M$1</f>
        <v>Année</v>
      </c>
      <c r="X23" s="19" t="str">
        <f>'Tableau de saisie'!$N$1</f>
        <v>Mois</v>
      </c>
      <c r="Y23" s="19" t="str">
        <f>'Tableau de saisie'!$O$1</f>
        <v>Jours</v>
      </c>
      <c r="Z23" s="19" t="str">
        <f>'Tableau de saisie'!$P$1</f>
        <v>Semaine</v>
      </c>
      <c r="AA23" s="19" t="str">
        <f>'Tableau de saisie'!$Q$1</f>
        <v>TYPE DE POIL</v>
      </c>
      <c r="AB23" s="19" t="str">
        <f>'Tableau de saisie'!$R$1</f>
        <v>MARQUAGE</v>
      </c>
      <c r="AC23" s="19" t="str">
        <f>'Tableau de saisie'!$S$1</f>
        <v>COULEUR</v>
      </c>
      <c r="AD23" s="19" t="str">
        <f>'Tableau de saisie'!$T$1</f>
        <v>TYPE D'OREILLES</v>
      </c>
      <c r="AE23" s="19" t="str">
        <f>'Tableau de saisie'!$U$1</f>
        <v>PÈRE</v>
      </c>
      <c r="AF23" s="19" t="str">
        <f>'Tableau de saisie'!$V$1</f>
        <v>MERE</v>
      </c>
      <c r="AG23" s="19" t="str">
        <f>'Tableau de saisie'!$W$1</f>
        <v>PROVENANCE</v>
      </c>
      <c r="AH23" s="20" t="str">
        <f>'Tableau de saisie'!$X$1</f>
        <v>PROPRIETAIRE</v>
      </c>
      <c r="AJ23"/>
      <c r="AK23" s="58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8:256" s="1" customFormat="1" ht="16.5" thickBot="1" x14ac:dyDescent="0.3">
      <c r="K24" s="21" t="s">
        <v>136</v>
      </c>
      <c r="L24" s="17" t="str">
        <f>Lieu</f>
        <v>Paris</v>
      </c>
      <c r="M24" s="55">
        <f>Dateshow</f>
        <v>43128</v>
      </c>
      <c r="N24" s="17"/>
      <c r="O24" s="17" t="s">
        <v>149</v>
      </c>
      <c r="P24" s="17"/>
      <c r="Q24" s="17" t="s">
        <v>71</v>
      </c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22"/>
      <c r="AJ24"/>
      <c r="AK24" s="58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8:256" s="1" customFormat="1" ht="25.5" x14ac:dyDescent="0.25">
      <c r="K25" s="18" t="s">
        <v>151</v>
      </c>
      <c r="L25" s="19" t="str">
        <f>'Tableau de saisie'!$B$1</f>
        <v>LIEU</v>
      </c>
      <c r="M25" s="19" t="str">
        <f>'Tableau de saisie'!$C$1</f>
        <v>DATE</v>
      </c>
      <c r="N25" s="19" t="str">
        <f>'Tableau de saisie'!$D$1</f>
        <v>CLASSE</v>
      </c>
      <c r="O25" s="19" t="str">
        <f>'Tableau de saisie'!$E$1</f>
        <v>CLASSE abr</v>
      </c>
      <c r="P25" s="19" t="str">
        <f>'Tableau de saisie'!$F$1</f>
        <v>CATEGORIE</v>
      </c>
      <c r="Q25" s="19" t="str">
        <f>'Tableau de saisie'!$G$1</f>
        <v>CATEGORIE abr</v>
      </c>
      <c r="R25" s="19" t="str">
        <f>'Tableau de saisie'!$H$1</f>
        <v>AFFIXE</v>
      </c>
      <c r="S25" s="19" t="str">
        <f>'Tableau de saisie'!$I$1</f>
        <v>NOM</v>
      </c>
      <c r="T25" s="19" t="str">
        <f>'Tableau de saisie'!$J$1</f>
        <v>SEXE</v>
      </c>
      <c r="U25" s="19" t="str">
        <f>'Tableau de saisie'!$K$1</f>
        <v>DATE DE NAISSANCE</v>
      </c>
      <c r="V25" s="19" t="str">
        <f>'Tableau de saisie'!$L$1</f>
        <v>Complet</v>
      </c>
      <c r="W25" s="19" t="str">
        <f>'Tableau de saisie'!$M$1</f>
        <v>Année</v>
      </c>
      <c r="X25" s="19" t="str">
        <f>'Tableau de saisie'!$N$1</f>
        <v>Mois</v>
      </c>
      <c r="Y25" s="19" t="str">
        <f>'Tableau de saisie'!$O$1</f>
        <v>Jours</v>
      </c>
      <c r="Z25" s="19" t="str">
        <f>'Tableau de saisie'!$P$1</f>
        <v>Semaine</v>
      </c>
      <c r="AA25" s="19" t="str">
        <f>'Tableau de saisie'!$Q$1</f>
        <v>TYPE DE POIL</v>
      </c>
      <c r="AB25" s="19" t="str">
        <f>'Tableau de saisie'!$R$1</f>
        <v>MARQUAGE</v>
      </c>
      <c r="AC25" s="19" t="str">
        <f>'Tableau de saisie'!$S$1</f>
        <v>COULEUR</v>
      </c>
      <c r="AD25" s="19" t="str">
        <f>'Tableau de saisie'!$T$1</f>
        <v>TYPE D'OREILLES</v>
      </c>
      <c r="AE25" s="19" t="str">
        <f>'Tableau de saisie'!$U$1</f>
        <v>PÈRE</v>
      </c>
      <c r="AF25" s="19" t="str">
        <f>'Tableau de saisie'!$V$1</f>
        <v>MERE</v>
      </c>
      <c r="AG25" s="19" t="str">
        <f>'Tableau de saisie'!$W$1</f>
        <v>PROVENANCE</v>
      </c>
      <c r="AH25" s="20" t="str">
        <f>'Tableau de saisie'!$X$1</f>
        <v>PROPRIETAIRE</v>
      </c>
      <c r="AJ25"/>
      <c r="AK25" s="58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8:256" s="1" customFormat="1" ht="16.5" thickBot="1" x14ac:dyDescent="0.3">
      <c r="K26" s="21" t="s">
        <v>137</v>
      </c>
      <c r="L26" s="17" t="str">
        <f>Lieu</f>
        <v>Paris</v>
      </c>
      <c r="M26" s="55">
        <f>Dateshow</f>
        <v>43128</v>
      </c>
      <c r="N26" s="17"/>
      <c r="O26" s="17" t="s">
        <v>27</v>
      </c>
      <c r="P26" s="17"/>
      <c r="Q26" s="17" t="s">
        <v>62</v>
      </c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22"/>
      <c r="AJ26"/>
      <c r="AK26" s="58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8:256" s="1" customFormat="1" ht="25.5" x14ac:dyDescent="0.25">
      <c r="K27" s="18" t="s">
        <v>151</v>
      </c>
      <c r="L27" s="19" t="str">
        <f>'Tableau de saisie'!$B$1</f>
        <v>LIEU</v>
      </c>
      <c r="M27" s="19" t="str">
        <f>'Tableau de saisie'!$C$1</f>
        <v>DATE</v>
      </c>
      <c r="N27" s="19" t="str">
        <f>'Tableau de saisie'!$D$1</f>
        <v>CLASSE</v>
      </c>
      <c r="O27" s="19" t="str">
        <f>'Tableau de saisie'!$E$1</f>
        <v>CLASSE abr</v>
      </c>
      <c r="P27" s="19" t="str">
        <f>'Tableau de saisie'!$F$1</f>
        <v>CATEGORIE</v>
      </c>
      <c r="Q27" s="19" t="str">
        <f>'Tableau de saisie'!$G$1</f>
        <v>CATEGORIE abr</v>
      </c>
      <c r="R27" s="19" t="str">
        <f>'Tableau de saisie'!$H$1</f>
        <v>AFFIXE</v>
      </c>
      <c r="S27" s="19" t="str">
        <f>'Tableau de saisie'!$I$1</f>
        <v>NOM</v>
      </c>
      <c r="T27" s="19" t="str">
        <f>'Tableau de saisie'!$J$1</f>
        <v>SEXE</v>
      </c>
      <c r="U27" s="19" t="str">
        <f>'Tableau de saisie'!$K$1</f>
        <v>DATE DE NAISSANCE</v>
      </c>
      <c r="V27" s="19" t="str">
        <f>'Tableau de saisie'!$L$1</f>
        <v>Complet</v>
      </c>
      <c r="W27" s="19" t="str">
        <f>'Tableau de saisie'!$M$1</f>
        <v>Année</v>
      </c>
      <c r="X27" s="19" t="str">
        <f>'Tableau de saisie'!$N$1</f>
        <v>Mois</v>
      </c>
      <c r="Y27" s="19" t="str">
        <f>'Tableau de saisie'!$O$1</f>
        <v>Jours</v>
      </c>
      <c r="Z27" s="19" t="str">
        <f>'Tableau de saisie'!$P$1</f>
        <v>Semaine</v>
      </c>
      <c r="AA27" s="19" t="str">
        <f>'Tableau de saisie'!$Q$1</f>
        <v>TYPE DE POIL</v>
      </c>
      <c r="AB27" s="19" t="str">
        <f>'Tableau de saisie'!$R$1</f>
        <v>MARQUAGE</v>
      </c>
      <c r="AC27" s="19" t="str">
        <f>'Tableau de saisie'!$S$1</f>
        <v>COULEUR</v>
      </c>
      <c r="AD27" s="19" t="str">
        <f>'Tableau de saisie'!$T$1</f>
        <v>TYPE D'OREILLES</v>
      </c>
      <c r="AE27" s="19" t="str">
        <f>'Tableau de saisie'!$U$1</f>
        <v>PÈRE</v>
      </c>
      <c r="AF27" s="19" t="str">
        <f>'Tableau de saisie'!$V$1</f>
        <v>MERE</v>
      </c>
      <c r="AG27" s="19" t="str">
        <f>'Tableau de saisie'!$W$1</f>
        <v>PROVENANCE</v>
      </c>
      <c r="AH27" s="20" t="str">
        <f>'Tableau de saisie'!$X$1</f>
        <v>PROPRIETAIRE</v>
      </c>
      <c r="AJ27"/>
      <c r="AK27" s="58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8:256" s="1" customFormat="1" ht="16.5" thickBot="1" x14ac:dyDescent="0.3">
      <c r="K28" s="21" t="s">
        <v>138</v>
      </c>
      <c r="L28" s="17" t="str">
        <f>Lieu</f>
        <v>Paris</v>
      </c>
      <c r="M28" s="55">
        <f>Dateshow</f>
        <v>43128</v>
      </c>
      <c r="N28" s="17"/>
      <c r="O28" s="17" t="s">
        <v>27</v>
      </c>
      <c r="P28" s="17"/>
      <c r="Q28" s="17" t="s">
        <v>63</v>
      </c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22"/>
      <c r="AJ28"/>
      <c r="AK28" s="5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8:256" s="1" customFormat="1" ht="25.5" x14ac:dyDescent="0.25">
      <c r="K29" s="18" t="s">
        <v>151</v>
      </c>
      <c r="L29" s="19" t="str">
        <f>'Tableau de saisie'!$B$1</f>
        <v>LIEU</v>
      </c>
      <c r="M29" s="19" t="str">
        <f>'Tableau de saisie'!$C$1</f>
        <v>DATE</v>
      </c>
      <c r="N29" s="19" t="str">
        <f>'Tableau de saisie'!$D$1</f>
        <v>CLASSE</v>
      </c>
      <c r="O29" s="19" t="str">
        <f>'Tableau de saisie'!$E$1</f>
        <v>CLASSE abr</v>
      </c>
      <c r="P29" s="19" t="str">
        <f>'Tableau de saisie'!$F$1</f>
        <v>CATEGORIE</v>
      </c>
      <c r="Q29" s="19" t="str">
        <f>'Tableau de saisie'!$G$1</f>
        <v>CATEGORIE abr</v>
      </c>
      <c r="R29" s="19" t="str">
        <f>'Tableau de saisie'!$H$1</f>
        <v>AFFIXE</v>
      </c>
      <c r="S29" s="19" t="str">
        <f>'Tableau de saisie'!$I$1</f>
        <v>NOM</v>
      </c>
      <c r="T29" s="19" t="str">
        <f>'Tableau de saisie'!$J$1</f>
        <v>SEXE</v>
      </c>
      <c r="U29" s="19" t="str">
        <f>'Tableau de saisie'!$K$1</f>
        <v>DATE DE NAISSANCE</v>
      </c>
      <c r="V29" s="19" t="str">
        <f>'Tableau de saisie'!$L$1</f>
        <v>Complet</v>
      </c>
      <c r="W29" s="19" t="str">
        <f>'Tableau de saisie'!$M$1</f>
        <v>Année</v>
      </c>
      <c r="X29" s="19" t="str">
        <f>'Tableau de saisie'!$N$1</f>
        <v>Mois</v>
      </c>
      <c r="Y29" s="19" t="str">
        <f>'Tableau de saisie'!$O$1</f>
        <v>Jours</v>
      </c>
      <c r="Z29" s="19" t="str">
        <f>'Tableau de saisie'!$P$1</f>
        <v>Semaine</v>
      </c>
      <c r="AA29" s="19" t="str">
        <f>'Tableau de saisie'!$Q$1</f>
        <v>TYPE DE POIL</v>
      </c>
      <c r="AB29" s="19" t="str">
        <f>'Tableau de saisie'!$R$1</f>
        <v>MARQUAGE</v>
      </c>
      <c r="AC29" s="19" t="str">
        <f>'Tableau de saisie'!$S$1</f>
        <v>COULEUR</v>
      </c>
      <c r="AD29" s="19" t="str">
        <f>'Tableau de saisie'!$T$1</f>
        <v>TYPE D'OREILLES</v>
      </c>
      <c r="AE29" s="19" t="str">
        <f>'Tableau de saisie'!$U$1</f>
        <v>PÈRE</v>
      </c>
      <c r="AF29" s="19" t="str">
        <f>'Tableau de saisie'!$V$1</f>
        <v>MERE</v>
      </c>
      <c r="AG29" s="19" t="str">
        <f>'Tableau de saisie'!$W$1</f>
        <v>PROVENANCE</v>
      </c>
      <c r="AH29" s="20" t="str">
        <f>'Tableau de saisie'!$X$1</f>
        <v>PROPRIETAIRE</v>
      </c>
      <c r="AJ29"/>
      <c r="AK29" s="58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8:256" s="1" customFormat="1" ht="16.5" thickBot="1" x14ac:dyDescent="0.3">
      <c r="K30" s="21" t="s">
        <v>139</v>
      </c>
      <c r="L30" s="17" t="str">
        <f>Lieu</f>
        <v>Paris</v>
      </c>
      <c r="M30" s="55">
        <f>Dateshow</f>
        <v>43128</v>
      </c>
      <c r="N30" s="17"/>
      <c r="O30" s="17" t="s">
        <v>27</v>
      </c>
      <c r="P30" s="17"/>
      <c r="Q30" s="17" t="s">
        <v>65</v>
      </c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22"/>
      <c r="AJ30"/>
      <c r="AK30" s="58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8:256" s="1" customFormat="1" ht="25.5" x14ac:dyDescent="0.25">
      <c r="K31" s="18" t="s">
        <v>151</v>
      </c>
      <c r="L31" s="19" t="str">
        <f>'Tableau de saisie'!$B$1</f>
        <v>LIEU</v>
      </c>
      <c r="M31" s="19" t="str">
        <f>'Tableau de saisie'!$C$1</f>
        <v>DATE</v>
      </c>
      <c r="N31" s="19" t="str">
        <f>'Tableau de saisie'!$D$1</f>
        <v>CLASSE</v>
      </c>
      <c r="O31" s="19" t="str">
        <f>'Tableau de saisie'!$E$1</f>
        <v>CLASSE abr</v>
      </c>
      <c r="P31" s="19" t="str">
        <f>'Tableau de saisie'!$F$1</f>
        <v>CATEGORIE</v>
      </c>
      <c r="Q31" s="19" t="str">
        <f>'Tableau de saisie'!$G$1</f>
        <v>CATEGORIE abr</v>
      </c>
      <c r="R31" s="19" t="str">
        <f>'Tableau de saisie'!$H$1</f>
        <v>AFFIXE</v>
      </c>
      <c r="S31" s="19" t="str">
        <f>'Tableau de saisie'!$I$1</f>
        <v>NOM</v>
      </c>
      <c r="T31" s="19" t="str">
        <f>'Tableau de saisie'!$J$1</f>
        <v>SEXE</v>
      </c>
      <c r="U31" s="19" t="str">
        <f>'Tableau de saisie'!$K$1</f>
        <v>DATE DE NAISSANCE</v>
      </c>
      <c r="V31" s="19" t="str">
        <f>'Tableau de saisie'!$L$1</f>
        <v>Complet</v>
      </c>
      <c r="W31" s="19" t="str">
        <f>'Tableau de saisie'!$M$1</f>
        <v>Année</v>
      </c>
      <c r="X31" s="19" t="str">
        <f>'Tableau de saisie'!$N$1</f>
        <v>Mois</v>
      </c>
      <c r="Y31" s="19" t="str">
        <f>'Tableau de saisie'!$O$1</f>
        <v>Jours</v>
      </c>
      <c r="Z31" s="19" t="str">
        <f>'Tableau de saisie'!$P$1</f>
        <v>Semaine</v>
      </c>
      <c r="AA31" s="19" t="str">
        <f>'Tableau de saisie'!$Q$1</f>
        <v>TYPE DE POIL</v>
      </c>
      <c r="AB31" s="19" t="str">
        <f>'Tableau de saisie'!$R$1</f>
        <v>MARQUAGE</v>
      </c>
      <c r="AC31" s="19" t="str">
        <f>'Tableau de saisie'!$S$1</f>
        <v>COULEUR</v>
      </c>
      <c r="AD31" s="19" t="str">
        <f>'Tableau de saisie'!$T$1</f>
        <v>TYPE D'OREILLES</v>
      </c>
      <c r="AE31" s="19" t="str">
        <f>'Tableau de saisie'!$U$1</f>
        <v>PÈRE</v>
      </c>
      <c r="AF31" s="19" t="str">
        <f>'Tableau de saisie'!$V$1</f>
        <v>MERE</v>
      </c>
      <c r="AG31" s="19" t="str">
        <f>'Tableau de saisie'!$W$1</f>
        <v>PROVENANCE</v>
      </c>
      <c r="AH31" s="20" t="str">
        <f>'Tableau de saisie'!$X$1</f>
        <v>PROPRIETAIRE</v>
      </c>
      <c r="AJ31"/>
      <c r="AK31" s="58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8:256" s="1" customFormat="1" ht="16.5" thickBot="1" x14ac:dyDescent="0.3">
      <c r="K32" s="21" t="s">
        <v>140</v>
      </c>
      <c r="L32" s="17" t="str">
        <f>Lieu</f>
        <v>Paris</v>
      </c>
      <c r="M32" s="55">
        <f>Dateshow</f>
        <v>43128</v>
      </c>
      <c r="N32" s="17"/>
      <c r="O32" s="17" t="s">
        <v>27</v>
      </c>
      <c r="P32" s="17"/>
      <c r="Q32" s="17" t="s">
        <v>67</v>
      </c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22"/>
      <c r="AJ32"/>
      <c r="AK32" s="58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1:256" s="1" customFormat="1" ht="25.5" x14ac:dyDescent="0.25">
      <c r="K33" s="18" t="s">
        <v>151</v>
      </c>
      <c r="L33" s="19" t="str">
        <f>'Tableau de saisie'!$B$1</f>
        <v>LIEU</v>
      </c>
      <c r="M33" s="19" t="str">
        <f>'Tableau de saisie'!$C$1</f>
        <v>DATE</v>
      </c>
      <c r="N33" s="19" t="str">
        <f>'Tableau de saisie'!$D$1</f>
        <v>CLASSE</v>
      </c>
      <c r="O33" s="19" t="str">
        <f>'Tableau de saisie'!$E$1</f>
        <v>CLASSE abr</v>
      </c>
      <c r="P33" s="19" t="str">
        <f>'Tableau de saisie'!$F$1</f>
        <v>CATEGORIE</v>
      </c>
      <c r="Q33" s="19" t="str">
        <f>'Tableau de saisie'!$G$1</f>
        <v>CATEGORIE abr</v>
      </c>
      <c r="R33" s="19" t="str">
        <f>'Tableau de saisie'!$H$1</f>
        <v>AFFIXE</v>
      </c>
      <c r="S33" s="19" t="str">
        <f>'Tableau de saisie'!$I$1</f>
        <v>NOM</v>
      </c>
      <c r="T33" s="19" t="str">
        <f>'Tableau de saisie'!$J$1</f>
        <v>SEXE</v>
      </c>
      <c r="U33" s="19" t="str">
        <f>'Tableau de saisie'!$K$1</f>
        <v>DATE DE NAISSANCE</v>
      </c>
      <c r="V33" s="19" t="str">
        <f>'Tableau de saisie'!$L$1</f>
        <v>Complet</v>
      </c>
      <c r="W33" s="19" t="str">
        <f>'Tableau de saisie'!$M$1</f>
        <v>Année</v>
      </c>
      <c r="X33" s="19" t="str">
        <f>'Tableau de saisie'!$N$1</f>
        <v>Mois</v>
      </c>
      <c r="Y33" s="19" t="str">
        <f>'Tableau de saisie'!$O$1</f>
        <v>Jours</v>
      </c>
      <c r="Z33" s="19" t="str">
        <f>'Tableau de saisie'!$P$1</f>
        <v>Semaine</v>
      </c>
      <c r="AA33" s="19" t="str">
        <f>'Tableau de saisie'!$Q$1</f>
        <v>TYPE DE POIL</v>
      </c>
      <c r="AB33" s="19" t="str">
        <f>'Tableau de saisie'!$R$1</f>
        <v>MARQUAGE</v>
      </c>
      <c r="AC33" s="19" t="str">
        <f>'Tableau de saisie'!$S$1</f>
        <v>COULEUR</v>
      </c>
      <c r="AD33" s="19" t="str">
        <f>'Tableau de saisie'!$T$1</f>
        <v>TYPE D'OREILLES</v>
      </c>
      <c r="AE33" s="19" t="str">
        <f>'Tableau de saisie'!$U$1</f>
        <v>PÈRE</v>
      </c>
      <c r="AF33" s="19" t="str">
        <f>'Tableau de saisie'!$V$1</f>
        <v>MERE</v>
      </c>
      <c r="AG33" s="19" t="str">
        <f>'Tableau de saisie'!$W$1</f>
        <v>PROVENANCE</v>
      </c>
      <c r="AH33" s="20" t="str">
        <f>'Tableau de saisie'!$X$1</f>
        <v>PROPRIETAIRE</v>
      </c>
      <c r="AJ33"/>
      <c r="AK33" s="58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1:256" s="1" customFormat="1" ht="16.5" thickBot="1" x14ac:dyDescent="0.3">
      <c r="K34" s="21" t="s">
        <v>141</v>
      </c>
      <c r="L34" s="17" t="str">
        <f>Lieu</f>
        <v>Paris</v>
      </c>
      <c r="M34" s="55">
        <f>Dateshow</f>
        <v>43128</v>
      </c>
      <c r="N34" s="17"/>
      <c r="O34" s="17" t="s">
        <v>27</v>
      </c>
      <c r="P34" s="17"/>
      <c r="Q34" s="17" t="s">
        <v>69</v>
      </c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22"/>
      <c r="AJ34"/>
      <c r="AK34" s="58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1:256" s="1" customFormat="1" ht="25.5" x14ac:dyDescent="0.25">
      <c r="K35" s="18" t="s">
        <v>151</v>
      </c>
      <c r="L35" s="19" t="str">
        <f>'Tableau de saisie'!$B$1</f>
        <v>LIEU</v>
      </c>
      <c r="M35" s="19" t="str">
        <f>'Tableau de saisie'!$C$1</f>
        <v>DATE</v>
      </c>
      <c r="N35" s="19" t="str">
        <f>'Tableau de saisie'!$D$1</f>
        <v>CLASSE</v>
      </c>
      <c r="O35" s="19" t="str">
        <f>'Tableau de saisie'!$E$1</f>
        <v>CLASSE abr</v>
      </c>
      <c r="P35" s="19" t="str">
        <f>'Tableau de saisie'!$F$1</f>
        <v>CATEGORIE</v>
      </c>
      <c r="Q35" s="19" t="str">
        <f>'Tableau de saisie'!$G$1</f>
        <v>CATEGORIE abr</v>
      </c>
      <c r="R35" s="19" t="str">
        <f>'Tableau de saisie'!$H$1</f>
        <v>AFFIXE</v>
      </c>
      <c r="S35" s="19" t="str">
        <f>'Tableau de saisie'!$I$1</f>
        <v>NOM</v>
      </c>
      <c r="T35" s="19" t="str">
        <f>'Tableau de saisie'!$J$1</f>
        <v>SEXE</v>
      </c>
      <c r="U35" s="19" t="str">
        <f>'Tableau de saisie'!$K$1</f>
        <v>DATE DE NAISSANCE</v>
      </c>
      <c r="V35" s="19" t="str">
        <f>'Tableau de saisie'!$L$1</f>
        <v>Complet</v>
      </c>
      <c r="W35" s="19" t="str">
        <f>'Tableau de saisie'!$M$1</f>
        <v>Année</v>
      </c>
      <c r="X35" s="19" t="str">
        <f>'Tableau de saisie'!$N$1</f>
        <v>Mois</v>
      </c>
      <c r="Y35" s="19" t="str">
        <f>'Tableau de saisie'!$O$1</f>
        <v>Jours</v>
      </c>
      <c r="Z35" s="19" t="str">
        <f>'Tableau de saisie'!$P$1</f>
        <v>Semaine</v>
      </c>
      <c r="AA35" s="19" t="str">
        <f>'Tableau de saisie'!$Q$1</f>
        <v>TYPE DE POIL</v>
      </c>
      <c r="AB35" s="19" t="str">
        <f>'Tableau de saisie'!$R$1</f>
        <v>MARQUAGE</v>
      </c>
      <c r="AC35" s="19" t="str">
        <f>'Tableau de saisie'!$S$1</f>
        <v>COULEUR</v>
      </c>
      <c r="AD35" s="19" t="str">
        <f>'Tableau de saisie'!$T$1</f>
        <v>TYPE D'OREILLES</v>
      </c>
      <c r="AE35" s="19" t="str">
        <f>'Tableau de saisie'!$U$1</f>
        <v>PÈRE</v>
      </c>
      <c r="AF35" s="19" t="str">
        <f>'Tableau de saisie'!$V$1</f>
        <v>MERE</v>
      </c>
      <c r="AG35" s="19" t="str">
        <f>'Tableau de saisie'!$W$1</f>
        <v>PROVENANCE</v>
      </c>
      <c r="AH35" s="20" t="str">
        <f>'Tableau de saisie'!$X$1</f>
        <v>PROPRIETAIRE</v>
      </c>
      <c r="AJ35"/>
      <c r="AK35" s="58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1:256" s="1" customFormat="1" ht="16.5" thickBot="1" x14ac:dyDescent="0.3">
      <c r="K36" s="21" t="s">
        <v>142</v>
      </c>
      <c r="L36" s="17" t="str">
        <f>Lieu</f>
        <v>Paris</v>
      </c>
      <c r="M36" s="55">
        <f>Dateshow</f>
        <v>43128</v>
      </c>
      <c r="N36" s="17"/>
      <c r="O36" s="17" t="s">
        <v>27</v>
      </c>
      <c r="P36" s="17"/>
      <c r="Q36" s="17" t="s">
        <v>71</v>
      </c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22"/>
      <c r="AJ36"/>
      <c r="AK36" s="58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1:256" s="1" customFormat="1" ht="25.5" x14ac:dyDescent="0.25">
      <c r="K37" s="18" t="s">
        <v>151</v>
      </c>
      <c r="L37" s="19" t="str">
        <f>'Tableau de saisie'!$B$1</f>
        <v>LIEU</v>
      </c>
      <c r="M37" s="19" t="str">
        <f>'Tableau de saisie'!$C$1</f>
        <v>DATE</v>
      </c>
      <c r="N37" s="19" t="str">
        <f>'Tableau de saisie'!$D$1</f>
        <v>CLASSE</v>
      </c>
      <c r="O37" s="19" t="str">
        <f>'Tableau de saisie'!$E$1</f>
        <v>CLASSE abr</v>
      </c>
      <c r="P37" s="19" t="str">
        <f>'Tableau de saisie'!$F$1</f>
        <v>CATEGORIE</v>
      </c>
      <c r="Q37" s="19" t="str">
        <f>'Tableau de saisie'!$G$1</f>
        <v>CATEGORIE abr</v>
      </c>
      <c r="R37" s="19" t="str">
        <f>'Tableau de saisie'!$H$1</f>
        <v>AFFIXE</v>
      </c>
      <c r="S37" s="19" t="str">
        <f>'Tableau de saisie'!$I$1</f>
        <v>NOM</v>
      </c>
      <c r="T37" s="19" t="str">
        <f>'Tableau de saisie'!$J$1</f>
        <v>SEXE</v>
      </c>
      <c r="U37" s="19" t="str">
        <f>'Tableau de saisie'!$K$1</f>
        <v>DATE DE NAISSANCE</v>
      </c>
      <c r="V37" s="19" t="str">
        <f>'Tableau de saisie'!$L$1</f>
        <v>Complet</v>
      </c>
      <c r="W37" s="19" t="str">
        <f>'Tableau de saisie'!$M$1</f>
        <v>Année</v>
      </c>
      <c r="X37" s="19" t="str">
        <f>'Tableau de saisie'!$N$1</f>
        <v>Mois</v>
      </c>
      <c r="Y37" s="19" t="str">
        <f>'Tableau de saisie'!$O$1</f>
        <v>Jours</v>
      </c>
      <c r="Z37" s="19" t="str">
        <f>'Tableau de saisie'!$P$1</f>
        <v>Semaine</v>
      </c>
      <c r="AA37" s="19" t="str">
        <f>'Tableau de saisie'!$Q$1</f>
        <v>TYPE DE POIL</v>
      </c>
      <c r="AB37" s="19" t="str">
        <f>'Tableau de saisie'!$R$1</f>
        <v>MARQUAGE</v>
      </c>
      <c r="AC37" s="19" t="str">
        <f>'Tableau de saisie'!$S$1</f>
        <v>COULEUR</v>
      </c>
      <c r="AD37" s="19" t="str">
        <f>'Tableau de saisie'!$T$1</f>
        <v>TYPE D'OREILLES</v>
      </c>
      <c r="AE37" s="19" t="str">
        <f>'Tableau de saisie'!$U$1</f>
        <v>PÈRE</v>
      </c>
      <c r="AF37" s="19" t="str">
        <f>'Tableau de saisie'!$V$1</f>
        <v>MERE</v>
      </c>
      <c r="AG37" s="19" t="str">
        <f>'Tableau de saisie'!$W$1</f>
        <v>PROVENANCE</v>
      </c>
      <c r="AH37" s="20" t="str">
        <f>'Tableau de saisie'!$X$1</f>
        <v>PROPRIETAIRE</v>
      </c>
      <c r="AJ37"/>
      <c r="AK37" s="58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1:256" s="1" customFormat="1" ht="16.5" thickBot="1" x14ac:dyDescent="0.3">
      <c r="K38" s="21" t="s">
        <v>143</v>
      </c>
      <c r="L38" s="17" t="str">
        <f>Lieu</f>
        <v>Paris</v>
      </c>
      <c r="M38" s="55">
        <f>Dateshow</f>
        <v>43128</v>
      </c>
      <c r="N38" s="17"/>
      <c r="O38" s="17" t="s">
        <v>25</v>
      </c>
      <c r="P38" s="17"/>
      <c r="Q38" s="17" t="s">
        <v>62</v>
      </c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22"/>
      <c r="AJ38"/>
      <c r="AK38" s="5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1:256" s="1" customFormat="1" ht="25.5" x14ac:dyDescent="0.25">
      <c r="K39" s="18" t="s">
        <v>151</v>
      </c>
      <c r="L39" s="19" t="str">
        <f>'Tableau de saisie'!$B$1</f>
        <v>LIEU</v>
      </c>
      <c r="M39" s="19" t="str">
        <f>'Tableau de saisie'!$C$1</f>
        <v>DATE</v>
      </c>
      <c r="N39" s="19" t="str">
        <f>'Tableau de saisie'!$D$1</f>
        <v>CLASSE</v>
      </c>
      <c r="O39" s="19" t="str">
        <f>'Tableau de saisie'!$E$1</f>
        <v>CLASSE abr</v>
      </c>
      <c r="P39" s="19" t="str">
        <f>'Tableau de saisie'!$F$1</f>
        <v>CATEGORIE</v>
      </c>
      <c r="Q39" s="19" t="str">
        <f>'Tableau de saisie'!$G$1</f>
        <v>CATEGORIE abr</v>
      </c>
      <c r="R39" s="19" t="str">
        <f>'Tableau de saisie'!$H$1</f>
        <v>AFFIXE</v>
      </c>
      <c r="S39" s="19" t="str">
        <f>'Tableau de saisie'!$I$1</f>
        <v>NOM</v>
      </c>
      <c r="T39" s="19" t="str">
        <f>'Tableau de saisie'!$J$1</f>
        <v>SEXE</v>
      </c>
      <c r="U39" s="19" t="str">
        <f>'Tableau de saisie'!$K$1</f>
        <v>DATE DE NAISSANCE</v>
      </c>
      <c r="V39" s="19" t="str">
        <f>'Tableau de saisie'!$L$1</f>
        <v>Complet</v>
      </c>
      <c r="W39" s="19" t="str">
        <f>'Tableau de saisie'!$M$1</f>
        <v>Année</v>
      </c>
      <c r="X39" s="19" t="str">
        <f>'Tableau de saisie'!$N$1</f>
        <v>Mois</v>
      </c>
      <c r="Y39" s="19" t="str">
        <f>'Tableau de saisie'!$O$1</f>
        <v>Jours</v>
      </c>
      <c r="Z39" s="19" t="str">
        <f>'Tableau de saisie'!$P$1</f>
        <v>Semaine</v>
      </c>
      <c r="AA39" s="19" t="str">
        <f>'Tableau de saisie'!$Q$1</f>
        <v>TYPE DE POIL</v>
      </c>
      <c r="AB39" s="19" t="str">
        <f>'Tableau de saisie'!$R$1</f>
        <v>MARQUAGE</v>
      </c>
      <c r="AC39" s="19" t="str">
        <f>'Tableau de saisie'!$S$1</f>
        <v>COULEUR</v>
      </c>
      <c r="AD39" s="19" t="str">
        <f>'Tableau de saisie'!$T$1</f>
        <v>TYPE D'OREILLES</v>
      </c>
      <c r="AE39" s="19" t="str">
        <f>'Tableau de saisie'!$U$1</f>
        <v>PÈRE</v>
      </c>
      <c r="AF39" s="19" t="str">
        <f>'Tableau de saisie'!$V$1</f>
        <v>MERE</v>
      </c>
      <c r="AG39" s="19" t="str">
        <f>'Tableau de saisie'!$W$1</f>
        <v>PROVENANCE</v>
      </c>
      <c r="AH39" s="20" t="str">
        <f>'Tableau de saisie'!$X$1</f>
        <v>PROPRIETAIRE</v>
      </c>
      <c r="AJ39"/>
      <c r="AK39" s="58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1:256" s="1" customFormat="1" ht="16.5" thickBot="1" x14ac:dyDescent="0.3">
      <c r="K40" s="21" t="s">
        <v>144</v>
      </c>
      <c r="L40" s="17" t="str">
        <f>Lieu</f>
        <v>Paris</v>
      </c>
      <c r="M40" s="55">
        <f>Dateshow</f>
        <v>43128</v>
      </c>
      <c r="N40" s="17"/>
      <c r="O40" s="17" t="s">
        <v>25</v>
      </c>
      <c r="P40" s="17"/>
      <c r="Q40" s="17" t="s">
        <v>63</v>
      </c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22"/>
      <c r="AJ40"/>
      <c r="AK40" s="58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1:256" s="1" customFormat="1" ht="25.5" x14ac:dyDescent="0.25">
      <c r="K41" s="18" t="s">
        <v>151</v>
      </c>
      <c r="L41" s="19" t="str">
        <f>'Tableau de saisie'!$B$1</f>
        <v>LIEU</v>
      </c>
      <c r="M41" s="19" t="str">
        <f>'Tableau de saisie'!$C$1</f>
        <v>DATE</v>
      </c>
      <c r="N41" s="19" t="str">
        <f>'Tableau de saisie'!$D$1</f>
        <v>CLASSE</v>
      </c>
      <c r="O41" s="19" t="str">
        <f>'Tableau de saisie'!$E$1</f>
        <v>CLASSE abr</v>
      </c>
      <c r="P41" s="19" t="str">
        <f>'Tableau de saisie'!$F$1</f>
        <v>CATEGORIE</v>
      </c>
      <c r="Q41" s="19" t="str">
        <f>'Tableau de saisie'!$G$1</f>
        <v>CATEGORIE abr</v>
      </c>
      <c r="R41" s="19" t="str">
        <f>'Tableau de saisie'!$H$1</f>
        <v>AFFIXE</v>
      </c>
      <c r="S41" s="19" t="str">
        <f>'Tableau de saisie'!$I$1</f>
        <v>NOM</v>
      </c>
      <c r="T41" s="19" t="str">
        <f>'Tableau de saisie'!$J$1</f>
        <v>SEXE</v>
      </c>
      <c r="U41" s="19" t="str">
        <f>'Tableau de saisie'!$K$1</f>
        <v>DATE DE NAISSANCE</v>
      </c>
      <c r="V41" s="19" t="str">
        <f>'Tableau de saisie'!$L$1</f>
        <v>Complet</v>
      </c>
      <c r="W41" s="19" t="str">
        <f>'Tableau de saisie'!$M$1</f>
        <v>Année</v>
      </c>
      <c r="X41" s="19" t="str">
        <f>'Tableau de saisie'!$N$1</f>
        <v>Mois</v>
      </c>
      <c r="Y41" s="19" t="str">
        <f>'Tableau de saisie'!$O$1</f>
        <v>Jours</v>
      </c>
      <c r="Z41" s="19" t="str">
        <f>'Tableau de saisie'!$P$1</f>
        <v>Semaine</v>
      </c>
      <c r="AA41" s="19" t="str">
        <f>'Tableau de saisie'!$Q$1</f>
        <v>TYPE DE POIL</v>
      </c>
      <c r="AB41" s="19" t="str">
        <f>'Tableau de saisie'!$R$1</f>
        <v>MARQUAGE</v>
      </c>
      <c r="AC41" s="19" t="str">
        <f>'Tableau de saisie'!$S$1</f>
        <v>COULEUR</v>
      </c>
      <c r="AD41" s="19" t="str">
        <f>'Tableau de saisie'!$T$1</f>
        <v>TYPE D'OREILLES</v>
      </c>
      <c r="AE41" s="19" t="str">
        <f>'Tableau de saisie'!$U$1</f>
        <v>PÈRE</v>
      </c>
      <c r="AF41" s="19" t="str">
        <f>'Tableau de saisie'!$V$1</f>
        <v>MERE</v>
      </c>
      <c r="AG41" s="19" t="str">
        <f>'Tableau de saisie'!$W$1</f>
        <v>PROVENANCE</v>
      </c>
      <c r="AH41" s="20" t="str">
        <f>'Tableau de saisie'!$X$1</f>
        <v>PROPRIETAIRE</v>
      </c>
      <c r="AJ41"/>
      <c r="AK41" s="58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1:256" s="1" customFormat="1" ht="16.5" thickBot="1" x14ac:dyDescent="0.3">
      <c r="K42" s="21" t="s">
        <v>145</v>
      </c>
      <c r="L42" s="17" t="str">
        <f>Lieu</f>
        <v>Paris</v>
      </c>
      <c r="M42" s="55">
        <f>Dateshow</f>
        <v>43128</v>
      </c>
      <c r="N42" s="17"/>
      <c r="O42" s="17" t="s">
        <v>25</v>
      </c>
      <c r="P42" s="17"/>
      <c r="Q42" s="17" t="s">
        <v>65</v>
      </c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22"/>
      <c r="AJ42"/>
      <c r="AK42" s="58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1:256" s="1" customFormat="1" ht="25.5" x14ac:dyDescent="0.25">
      <c r="K43" s="18" t="s">
        <v>151</v>
      </c>
      <c r="L43" s="19" t="str">
        <f>'Tableau de saisie'!$B$1</f>
        <v>LIEU</v>
      </c>
      <c r="M43" s="19" t="str">
        <f>'Tableau de saisie'!$C$1</f>
        <v>DATE</v>
      </c>
      <c r="N43" s="19" t="str">
        <f>'Tableau de saisie'!$D$1</f>
        <v>CLASSE</v>
      </c>
      <c r="O43" s="19" t="str">
        <f>'Tableau de saisie'!$E$1</f>
        <v>CLASSE abr</v>
      </c>
      <c r="P43" s="19" t="str">
        <f>'Tableau de saisie'!$F$1</f>
        <v>CATEGORIE</v>
      </c>
      <c r="Q43" s="19" t="str">
        <f>'Tableau de saisie'!$G$1</f>
        <v>CATEGORIE abr</v>
      </c>
      <c r="R43" s="19" t="str">
        <f>'Tableau de saisie'!$H$1</f>
        <v>AFFIXE</v>
      </c>
      <c r="S43" s="19" t="str">
        <f>'Tableau de saisie'!$I$1</f>
        <v>NOM</v>
      </c>
      <c r="T43" s="19" t="str">
        <f>'Tableau de saisie'!$J$1</f>
        <v>SEXE</v>
      </c>
      <c r="U43" s="19" t="str">
        <f>'Tableau de saisie'!$K$1</f>
        <v>DATE DE NAISSANCE</v>
      </c>
      <c r="V43" s="19" t="str">
        <f>'Tableau de saisie'!$L$1</f>
        <v>Complet</v>
      </c>
      <c r="W43" s="19" t="str">
        <f>'Tableau de saisie'!$M$1</f>
        <v>Année</v>
      </c>
      <c r="X43" s="19" t="str">
        <f>'Tableau de saisie'!$N$1</f>
        <v>Mois</v>
      </c>
      <c r="Y43" s="19" t="str">
        <f>'Tableau de saisie'!$O$1</f>
        <v>Jours</v>
      </c>
      <c r="Z43" s="19" t="str">
        <f>'Tableau de saisie'!$P$1</f>
        <v>Semaine</v>
      </c>
      <c r="AA43" s="19" t="str">
        <f>'Tableau de saisie'!$Q$1</f>
        <v>TYPE DE POIL</v>
      </c>
      <c r="AB43" s="19" t="str">
        <f>'Tableau de saisie'!$R$1</f>
        <v>MARQUAGE</v>
      </c>
      <c r="AC43" s="19" t="str">
        <f>'Tableau de saisie'!$S$1</f>
        <v>COULEUR</v>
      </c>
      <c r="AD43" s="19" t="str">
        <f>'Tableau de saisie'!$T$1</f>
        <v>TYPE D'OREILLES</v>
      </c>
      <c r="AE43" s="19" t="str">
        <f>'Tableau de saisie'!$U$1</f>
        <v>PÈRE</v>
      </c>
      <c r="AF43" s="19" t="str">
        <f>'Tableau de saisie'!$V$1</f>
        <v>MERE</v>
      </c>
      <c r="AG43" s="19" t="str">
        <f>'Tableau de saisie'!$W$1</f>
        <v>PROVENANCE</v>
      </c>
      <c r="AH43" s="20" t="str">
        <f>'Tableau de saisie'!$X$1</f>
        <v>PROPRIETAIRE</v>
      </c>
      <c r="AJ43"/>
      <c r="AK43" s="58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1:256" s="1" customFormat="1" ht="16.5" thickBot="1" x14ac:dyDescent="0.3">
      <c r="K44" s="21" t="s">
        <v>146</v>
      </c>
      <c r="L44" s="17" t="str">
        <f>Lieu</f>
        <v>Paris</v>
      </c>
      <c r="M44" s="55">
        <f>Dateshow</f>
        <v>43128</v>
      </c>
      <c r="N44" s="17"/>
      <c r="O44" s="17" t="s">
        <v>25</v>
      </c>
      <c r="P44" s="17"/>
      <c r="Q44" s="17" t="s">
        <v>67</v>
      </c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22"/>
      <c r="AJ44"/>
      <c r="AK44" s="58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1:256" s="1" customFormat="1" ht="25.5" x14ac:dyDescent="0.25">
      <c r="K45" s="18" t="s">
        <v>151</v>
      </c>
      <c r="L45" s="19" t="str">
        <f>'Tableau de saisie'!$B$1</f>
        <v>LIEU</v>
      </c>
      <c r="M45" s="19" t="str">
        <f>'Tableau de saisie'!$C$1</f>
        <v>DATE</v>
      </c>
      <c r="N45" s="19" t="str">
        <f>'Tableau de saisie'!$D$1</f>
        <v>CLASSE</v>
      </c>
      <c r="O45" s="19" t="str">
        <f>'Tableau de saisie'!$E$1</f>
        <v>CLASSE abr</v>
      </c>
      <c r="P45" s="19" t="str">
        <f>'Tableau de saisie'!$F$1</f>
        <v>CATEGORIE</v>
      </c>
      <c r="Q45" s="19" t="str">
        <f>'Tableau de saisie'!$G$1</f>
        <v>CATEGORIE abr</v>
      </c>
      <c r="R45" s="19" t="str">
        <f>'Tableau de saisie'!$H$1</f>
        <v>AFFIXE</v>
      </c>
      <c r="S45" s="19" t="str">
        <f>'Tableau de saisie'!$I$1</f>
        <v>NOM</v>
      </c>
      <c r="T45" s="19" t="str">
        <f>'Tableau de saisie'!$J$1</f>
        <v>SEXE</v>
      </c>
      <c r="U45" s="19" t="str">
        <f>'Tableau de saisie'!$K$1</f>
        <v>DATE DE NAISSANCE</v>
      </c>
      <c r="V45" s="19" t="str">
        <f>'Tableau de saisie'!$L$1</f>
        <v>Complet</v>
      </c>
      <c r="W45" s="19" t="str">
        <f>'Tableau de saisie'!$M$1</f>
        <v>Année</v>
      </c>
      <c r="X45" s="19" t="str">
        <f>'Tableau de saisie'!$N$1</f>
        <v>Mois</v>
      </c>
      <c r="Y45" s="19" t="str">
        <f>'Tableau de saisie'!$O$1</f>
        <v>Jours</v>
      </c>
      <c r="Z45" s="19" t="str">
        <f>'Tableau de saisie'!$P$1</f>
        <v>Semaine</v>
      </c>
      <c r="AA45" s="19" t="str">
        <f>'Tableau de saisie'!$Q$1</f>
        <v>TYPE DE POIL</v>
      </c>
      <c r="AB45" s="19" t="str">
        <f>'Tableau de saisie'!$R$1</f>
        <v>MARQUAGE</v>
      </c>
      <c r="AC45" s="19" t="str">
        <f>'Tableau de saisie'!$S$1</f>
        <v>COULEUR</v>
      </c>
      <c r="AD45" s="19" t="str">
        <f>'Tableau de saisie'!$T$1</f>
        <v>TYPE D'OREILLES</v>
      </c>
      <c r="AE45" s="19" t="str">
        <f>'Tableau de saisie'!$U$1</f>
        <v>PÈRE</v>
      </c>
      <c r="AF45" s="19" t="str">
        <f>'Tableau de saisie'!$V$1</f>
        <v>MERE</v>
      </c>
      <c r="AG45" s="19" t="str">
        <f>'Tableau de saisie'!$W$1</f>
        <v>PROVENANCE</v>
      </c>
      <c r="AH45" s="20" t="str">
        <f>'Tableau de saisie'!$X$1</f>
        <v>PROPRIETAIRE</v>
      </c>
      <c r="AJ45"/>
      <c r="AK45" s="58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1:256" s="1" customFormat="1" ht="16.5" thickBot="1" x14ac:dyDescent="0.3">
      <c r="K46" s="21" t="s">
        <v>147</v>
      </c>
      <c r="L46" s="17" t="str">
        <f>Lieu</f>
        <v>Paris</v>
      </c>
      <c r="M46" s="55">
        <f>Dateshow</f>
        <v>43128</v>
      </c>
      <c r="N46" s="17"/>
      <c r="O46" s="17" t="s">
        <v>25</v>
      </c>
      <c r="P46" s="17"/>
      <c r="Q46" s="17" t="s">
        <v>69</v>
      </c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22"/>
      <c r="AJ46"/>
      <c r="AK46" s="58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1:256" s="1" customFormat="1" ht="25.5" x14ac:dyDescent="0.25">
      <c r="K47" s="18" t="s">
        <v>151</v>
      </c>
      <c r="L47" s="19" t="str">
        <f>'Tableau de saisie'!$B$1</f>
        <v>LIEU</v>
      </c>
      <c r="M47" s="19" t="str">
        <f>'Tableau de saisie'!$C$1</f>
        <v>DATE</v>
      </c>
      <c r="N47" s="19" t="str">
        <f>'Tableau de saisie'!$D$1</f>
        <v>CLASSE</v>
      </c>
      <c r="O47" s="19" t="str">
        <f>'Tableau de saisie'!$E$1</f>
        <v>CLASSE abr</v>
      </c>
      <c r="P47" s="19" t="str">
        <f>'Tableau de saisie'!$F$1</f>
        <v>CATEGORIE</v>
      </c>
      <c r="Q47" s="19" t="str">
        <f>'Tableau de saisie'!$G$1</f>
        <v>CATEGORIE abr</v>
      </c>
      <c r="R47" s="19" t="str">
        <f>'Tableau de saisie'!$H$1</f>
        <v>AFFIXE</v>
      </c>
      <c r="S47" s="19" t="str">
        <f>'Tableau de saisie'!$I$1</f>
        <v>NOM</v>
      </c>
      <c r="T47" s="19" t="str">
        <f>'Tableau de saisie'!$J$1</f>
        <v>SEXE</v>
      </c>
      <c r="U47" s="19" t="str">
        <f>'Tableau de saisie'!$K$1</f>
        <v>DATE DE NAISSANCE</v>
      </c>
      <c r="V47" s="19" t="str">
        <f>'Tableau de saisie'!$L$1</f>
        <v>Complet</v>
      </c>
      <c r="W47" s="19" t="str">
        <f>'Tableau de saisie'!$M$1</f>
        <v>Année</v>
      </c>
      <c r="X47" s="19" t="str">
        <f>'Tableau de saisie'!$N$1</f>
        <v>Mois</v>
      </c>
      <c r="Y47" s="19" t="str">
        <f>'Tableau de saisie'!$O$1</f>
        <v>Jours</v>
      </c>
      <c r="Z47" s="19" t="str">
        <f>'Tableau de saisie'!$P$1</f>
        <v>Semaine</v>
      </c>
      <c r="AA47" s="19" t="str">
        <f>'Tableau de saisie'!$Q$1</f>
        <v>TYPE DE POIL</v>
      </c>
      <c r="AB47" s="19" t="str">
        <f>'Tableau de saisie'!$R$1</f>
        <v>MARQUAGE</v>
      </c>
      <c r="AC47" s="19" t="str">
        <f>'Tableau de saisie'!$S$1</f>
        <v>COULEUR</v>
      </c>
      <c r="AD47" s="19" t="str">
        <f>'Tableau de saisie'!$T$1</f>
        <v>TYPE D'OREILLES</v>
      </c>
      <c r="AE47" s="19" t="str">
        <f>'Tableau de saisie'!$U$1</f>
        <v>PÈRE</v>
      </c>
      <c r="AF47" s="19" t="str">
        <f>'Tableau de saisie'!$V$1</f>
        <v>MERE</v>
      </c>
      <c r="AG47" s="19" t="str">
        <f>'Tableau de saisie'!$W$1</f>
        <v>PROVENANCE</v>
      </c>
      <c r="AH47" s="20" t="str">
        <f>'Tableau de saisie'!$X$1</f>
        <v>PROPRIETAIRE</v>
      </c>
      <c r="AJ47"/>
      <c r="AK47" s="58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1:256" s="1" customFormat="1" ht="16.5" thickBot="1" x14ac:dyDescent="0.3">
      <c r="K48" s="23" t="s">
        <v>148</v>
      </c>
      <c r="L48" s="17" t="str">
        <f>Lieu</f>
        <v>Paris</v>
      </c>
      <c r="M48" s="55">
        <f>Dateshow</f>
        <v>43128</v>
      </c>
      <c r="N48" s="24"/>
      <c r="O48" s="24" t="s">
        <v>25</v>
      </c>
      <c r="P48" s="24"/>
      <c r="Q48" s="24" t="s">
        <v>71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5"/>
      <c r="AJ48"/>
      <c r="AK48" s="5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</sheetData>
  <sortState ref="AJ2:AK104857">
    <sortCondition ref="AJ2:AJ104857"/>
    <sortCondition ref="AK2:AK104857"/>
  </sortState>
  <mergeCells count="9">
    <mergeCell ref="C1:C2"/>
    <mergeCell ref="D1:D2"/>
    <mergeCell ref="H1:H2"/>
    <mergeCell ref="I1:I2"/>
    <mergeCell ref="A1:A2"/>
    <mergeCell ref="B1:B2"/>
    <mergeCell ref="E1:E2"/>
    <mergeCell ref="F1:F2"/>
    <mergeCell ref="G1:G2"/>
  </mergeCells>
  <pageMargins left="0.7" right="0.7" top="0.75" bottom="0.75" header="0.3" footer="0.3"/>
  <pageSetup paperSize="9" orientation="portrait" horizontalDpi="4294967293" r:id="rId1"/>
  <drawing r:id="rId2"/>
  <legacyDrawing r:id="rId3"/>
  <controls>
    <mc:AlternateContent xmlns:mc="http://schemas.openxmlformats.org/markup-compatibility/2006">
      <mc:Choice Requires="x14">
        <control shapeId="34817" r:id="rId4" name="CommandButton1">
          <controlPr autoLine="0" r:id="rId5">
            <anchor moveWithCells="1">
              <from>
                <xdr:col>34</xdr:col>
                <xdr:colOff>190500</xdr:colOff>
                <xdr:row>0</xdr:row>
                <xdr:rowOff>0</xdr:rowOff>
              </from>
              <to>
                <xdr:col>34</xdr:col>
                <xdr:colOff>1428750</xdr:colOff>
                <xdr:row>0</xdr:row>
                <xdr:rowOff>304800</xdr:rowOff>
              </to>
            </anchor>
          </controlPr>
        </control>
      </mc:Choice>
      <mc:Fallback>
        <control shapeId="3481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28</vt:i4>
      </vt:variant>
      <vt:variant>
        <vt:lpstr>Plages nommées</vt:lpstr>
      </vt:variant>
      <vt:variant>
        <vt:i4>15</vt:i4>
      </vt:variant>
    </vt:vector>
  </HeadingPairs>
  <TitlesOfParts>
    <vt:vector size="43" baseType="lpstr">
      <vt:lpstr>Accueil</vt:lpstr>
      <vt:lpstr>Tableau de saisie</vt:lpstr>
      <vt:lpstr>SJF</vt:lpstr>
      <vt:lpstr>SJM</vt:lpstr>
      <vt:lpstr>SSF</vt:lpstr>
      <vt:lpstr>SSM</vt:lpstr>
      <vt:lpstr>SVF</vt:lpstr>
      <vt:lpstr>SVM</vt:lpstr>
      <vt:lpstr>NJF</vt:lpstr>
      <vt:lpstr>NJM</vt:lpstr>
      <vt:lpstr>NSF</vt:lpstr>
      <vt:lpstr>NSM</vt:lpstr>
      <vt:lpstr>NVF</vt:lpstr>
      <vt:lpstr>NVM</vt:lpstr>
      <vt:lpstr>PJF</vt:lpstr>
      <vt:lpstr>PJM</vt:lpstr>
      <vt:lpstr>PSF</vt:lpstr>
      <vt:lpstr>PSM</vt:lpstr>
      <vt:lpstr>PVF</vt:lpstr>
      <vt:lpstr>PVM</vt:lpstr>
      <vt:lpstr>AJF</vt:lpstr>
      <vt:lpstr>AJM</vt:lpstr>
      <vt:lpstr>ASF</vt:lpstr>
      <vt:lpstr>ASM</vt:lpstr>
      <vt:lpstr>AVF</vt:lpstr>
      <vt:lpstr>AVM</vt:lpstr>
      <vt:lpstr>Catalogue</vt:lpstr>
      <vt:lpstr>Tableau de données</vt:lpstr>
      <vt:lpstr>Bordeaux</vt:lpstr>
      <vt:lpstr>CATEGORIE</vt:lpstr>
      <vt:lpstr>CATEGORIE_abr</vt:lpstr>
      <vt:lpstr>CLASSE</vt:lpstr>
      <vt:lpstr>CLASSE_abr</vt:lpstr>
      <vt:lpstr>COULEUR</vt:lpstr>
      <vt:lpstr>DATE_Lst_Der</vt:lpstr>
      <vt:lpstr>Dateshow</vt:lpstr>
      <vt:lpstr>Lieu</vt:lpstr>
      <vt:lpstr>LIEU_Lst_Der</vt:lpstr>
      <vt:lpstr>MARQUAGE</vt:lpstr>
      <vt:lpstr>SEXE</vt:lpstr>
      <vt:lpstr>Titres</vt:lpstr>
      <vt:lpstr>TYPE_D_OREILLES</vt:lpstr>
      <vt:lpstr>TYPE_DE_POIL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2018-02-18T01:34:43Z</dcterms:modified>
</cp:coreProperties>
</file>