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5990" windowHeight="8325"/>
  </bookViews>
  <sheets>
    <sheet name="Planning général" sheetId="2" r:id="rId1"/>
    <sheet name="Planning individuel" sheetId="1" r:id="rId2"/>
  </sheets>
  <externalReferences>
    <externalReference r:id="rId3"/>
  </externalReferences>
  <definedNames>
    <definedName name="_xlnm._FilterDatabase" localSheetId="0" hidden="1">'Planning général'!$A$11:$AA$24</definedName>
    <definedName name="Cltlepuy">[1]Client!$A$1:$A$64</definedName>
    <definedName name="_xlnm.Print_Titles" localSheetId="0">'Planning général'!$2:$3</definedName>
    <definedName name="_xlnm.Print_Area" localSheetId="0">'Planning général'!$A$1:$AG$29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AF14" i="2" l="1"/>
  <c r="AF16" i="2"/>
  <c r="AF19" i="2"/>
  <c r="AF13" i="2"/>
  <c r="AF10" i="2"/>
  <c r="AF9" i="2"/>
  <c r="AF5" i="2"/>
  <c r="G18" i="2"/>
  <c r="AF29" i="2"/>
  <c r="AF28" i="2"/>
  <c r="AF26" i="2"/>
  <c r="AF25" i="2"/>
  <c r="AE24" i="2"/>
  <c r="AA24" i="2"/>
  <c r="O23" i="2"/>
  <c r="G23" i="2"/>
  <c r="G24" i="2" s="1"/>
  <c r="W22" i="2"/>
  <c r="AF22" i="2" s="1"/>
  <c r="S22" i="2"/>
  <c r="O22" i="2"/>
  <c r="K22" i="2"/>
  <c r="G22" i="2"/>
  <c r="S21" i="2"/>
  <c r="AF21" i="2" s="1"/>
  <c r="W20" i="2"/>
  <c r="AF20" i="2" s="1"/>
  <c r="K20" i="2"/>
  <c r="K18" i="2"/>
  <c r="AF18" i="2" s="1"/>
  <c r="S17" i="2"/>
  <c r="AF17" i="2" s="1"/>
  <c r="W15" i="2"/>
  <c r="K15" i="2"/>
  <c r="AF15" i="2" s="1"/>
  <c r="W12" i="2"/>
  <c r="W24" i="2" s="1"/>
  <c r="S12" i="2"/>
  <c r="O12" i="2"/>
  <c r="K12" i="2"/>
  <c r="K24" i="2" s="1"/>
  <c r="AE11" i="2"/>
  <c r="S11" i="2"/>
  <c r="O11" i="2"/>
  <c r="W8" i="2"/>
  <c r="W11" i="2" s="1"/>
  <c r="K7" i="2"/>
  <c r="AF7" i="2" s="1"/>
  <c r="G7" i="2"/>
  <c r="AA6" i="2"/>
  <c r="AA11" i="2" s="1"/>
  <c r="K6" i="2"/>
  <c r="G6" i="2"/>
  <c r="G11" i="2" s="1"/>
  <c r="AF4" i="2"/>
  <c r="K11" i="2" l="1"/>
  <c r="AF23" i="2"/>
  <c r="AF8" i="2"/>
  <c r="AF6" i="2"/>
  <c r="AF11" i="2" s="1"/>
  <c r="AF12" i="2"/>
  <c r="O24" i="2"/>
  <c r="S24" i="2"/>
  <c r="AF24" i="2" l="1"/>
</calcChain>
</file>

<file path=xl/sharedStrings.xml><?xml version="1.0" encoding="utf-8"?>
<sst xmlns="http://schemas.openxmlformats.org/spreadsheetml/2006/main" count="77" uniqueCount="40">
  <si>
    <t>Semaine du 01/07/19 au 06/07/19</t>
  </si>
  <si>
    <t>Nom</t>
  </si>
  <si>
    <t>Prénom</t>
  </si>
  <si>
    <t>h début</t>
  </si>
  <si>
    <t>h fin</t>
  </si>
  <si>
    <t>LUNDI</t>
  </si>
  <si>
    <t>MARDI</t>
  </si>
  <si>
    <t>MERCREDI</t>
  </si>
  <si>
    <t>JEUDI</t>
  </si>
  <si>
    <t>VENDREDI</t>
  </si>
  <si>
    <t>SAMEDI</t>
  </si>
  <si>
    <t>DIMANCHE</t>
  </si>
  <si>
    <t>TOTAL SEMAINE</t>
  </si>
  <si>
    <t>HORAIRE CONTRAT</t>
  </si>
  <si>
    <t>M</t>
  </si>
  <si>
    <t>DEPLACEMENT</t>
  </si>
  <si>
    <t>Mme</t>
  </si>
  <si>
    <t>PLANNING Semaine 26</t>
  </si>
  <si>
    <t>Inter 1</t>
  </si>
  <si>
    <t>Inter 2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</si>
  <si>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</si>
  <si>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</si>
  <si>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</si>
  <si>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</si>
  <si>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</si>
  <si>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</si>
  <si>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</si>
  <si>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</si>
  <si>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</si>
  <si>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</si>
  <si>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</si>
  <si>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</si>
  <si>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</si>
  <si>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</si>
  <si>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</si>
  <si>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</si>
  <si>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</si>
  <si>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19</t>
  </si>
  <si>
    <t>Chantier 20</t>
  </si>
  <si>
    <t>Total semaine: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</si>
</sst>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h:mm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3" fillId="0" borderId="0" xfId="0" applyFont="1" applyAlignment="1"/>
    <xf numFmtId="0" fontId="4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2" xfId="0" applyFont="1" applyBorder="1" applyAlignment="1">
      <alignment wrapText="1"/>
    </xf>
    <xf numFmtId="0" fontId="2" fillId="0" borderId="5" xfId="0" applyFont="1" applyBorder="1" applyAlignment="1">
      <alignment wrapText="1"/>
    </xf>
    <xf numFmtId="8" fontId="0" fillId="3" borderId="6" xfId="0" applyNumberFormat="1" applyFill="1" applyBorder="1"/>
    <xf numFmtId="0" fontId="0" fillId="3" borderId="7" xfId="0" applyFill="1" applyBorder="1"/>
    <xf numFmtId="46" fontId="0" fillId="0" borderId="8" xfId="0" applyNumberForma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46" fontId="0" fillId="0" borderId="9" xfId="0" applyNumberFormat="1" applyFont="1" applyFill="1" applyBorder="1" applyAlignment="1">
      <alignment horizontal="center"/>
    </xf>
    <xf numFmtId="46" fontId="0" fillId="0" borderId="0" xfId="0" applyNumberFormat="1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46" fontId="1" fillId="0" borderId="10" xfId="0" applyNumberFormat="1" applyFont="1" applyFill="1" applyBorder="1" applyAlignment="1">
      <alignment horizontal="center"/>
    </xf>
    <xf numFmtId="46" fontId="0" fillId="0" borderId="7" xfId="0" applyNumberFormat="1" applyFill="1" applyBorder="1" applyAlignment="1">
      <alignment horizontal="center"/>
    </xf>
    <xf numFmtId="0" fontId="4" fillId="0" borderId="8" xfId="0" applyFont="1" applyFill="1" applyBorder="1" applyAlignment="1">
      <alignment horizontal="center" vertical="center"/>
    </xf>
    <xf numFmtId="46" fontId="0" fillId="0" borderId="11" xfId="0" applyNumberFormat="1" applyFill="1" applyBorder="1" applyAlignment="1">
      <alignment horizontal="center"/>
    </xf>
    <xf numFmtId="0" fontId="0" fillId="3" borderId="10" xfId="0" applyFill="1" applyBorder="1"/>
    <xf numFmtId="0" fontId="0" fillId="3" borderId="0" xfId="0" applyFill="1" applyBorder="1"/>
    <xf numFmtId="46" fontId="1" fillId="0" borderId="9" xfId="0" applyNumberFormat="1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 wrapText="1"/>
    </xf>
    <xf numFmtId="46" fontId="7" fillId="0" borderId="12" xfId="0" applyNumberFormat="1" applyFont="1" applyFill="1" applyBorder="1" applyAlignment="1">
      <alignment horizontal="center" vertical="top"/>
    </xf>
    <xf numFmtId="46" fontId="7" fillId="0" borderId="10" xfId="0" applyNumberFormat="1" applyFont="1" applyFill="1" applyBorder="1" applyAlignment="1">
      <alignment horizontal="center" vertical="top"/>
    </xf>
    <xf numFmtId="0" fontId="8" fillId="0" borderId="9" xfId="0" applyFont="1" applyFill="1" applyBorder="1" applyAlignment="1">
      <alignment horizontal="center" wrapText="1"/>
    </xf>
    <xf numFmtId="46" fontId="7" fillId="0" borderId="10" xfId="0" applyNumberFormat="1" applyFont="1" applyFill="1" applyBorder="1" applyAlignment="1">
      <alignment horizontal="center"/>
    </xf>
    <xf numFmtId="46" fontId="7" fillId="0" borderId="9" xfId="0" applyNumberFormat="1" applyFont="1" applyFill="1" applyBorder="1" applyAlignment="1">
      <alignment horizontal="center"/>
    </xf>
    <xf numFmtId="46" fontId="0" fillId="0" borderId="9" xfId="0" applyNumberFormat="1" applyFill="1" applyBorder="1" applyAlignment="1">
      <alignment horizontal="center"/>
    </xf>
    <xf numFmtId="46" fontId="0" fillId="0" borderId="10" xfId="0" applyNumberForma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0" borderId="10" xfId="0" applyFont="1" applyFill="1" applyBorder="1" applyAlignment="1">
      <alignment vertical="center"/>
    </xf>
    <xf numFmtId="46" fontId="0" fillId="0" borderId="12" xfId="0" applyNumberFormat="1" applyFill="1" applyBorder="1" applyAlignment="1">
      <alignment horizontal="center"/>
    </xf>
    <xf numFmtId="46" fontId="0" fillId="4" borderId="9" xfId="0" applyNumberFormat="1" applyFill="1" applyBorder="1" applyAlignment="1">
      <alignment horizontal="center"/>
    </xf>
    <xf numFmtId="46" fontId="1" fillId="0" borderId="10" xfId="0" applyNumberFormat="1" applyFont="1" applyFill="1" applyBorder="1"/>
    <xf numFmtId="46" fontId="0" fillId="5" borderId="9" xfId="0" applyNumberFormat="1" applyFill="1" applyBorder="1" applyAlignment="1">
      <alignment horizontal="center"/>
    </xf>
    <xf numFmtId="46" fontId="0" fillId="5" borderId="12" xfId="0" applyNumberFormat="1" applyFill="1" applyBorder="1" applyAlignment="1">
      <alignment horizontal="center"/>
    </xf>
    <xf numFmtId="164" fontId="4" fillId="5" borderId="0" xfId="0" applyNumberFormat="1" applyFont="1" applyFill="1" applyBorder="1" applyAlignment="1">
      <alignment horizontal="center"/>
    </xf>
    <xf numFmtId="46" fontId="0" fillId="0" borderId="6" xfId="0" applyNumberFormat="1" applyFill="1" applyBorder="1" applyAlignment="1">
      <alignment horizontal="center"/>
    </xf>
    <xf numFmtId="0" fontId="4" fillId="0" borderId="6" xfId="0" applyFont="1" applyFill="1" applyBorder="1" applyAlignment="1">
      <alignment vertical="center"/>
    </xf>
    <xf numFmtId="46" fontId="0" fillId="4" borderId="10" xfId="0" applyNumberFormat="1" applyFill="1" applyBorder="1" applyAlignment="1">
      <alignment horizontal="center"/>
    </xf>
    <xf numFmtId="46" fontId="0" fillId="5" borderId="9" xfId="0" applyNumberFormat="1" applyFont="1" applyFill="1" applyBorder="1" applyAlignment="1">
      <alignment horizontal="center"/>
    </xf>
    <xf numFmtId="46" fontId="0" fillId="5" borderId="10" xfId="0" applyNumberFormat="1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 wrapText="1"/>
    </xf>
    <xf numFmtId="0" fontId="4" fillId="0" borderId="9" xfId="0" applyFont="1" applyFill="1" applyBorder="1" applyAlignment="1">
      <alignment vertical="center"/>
    </xf>
    <xf numFmtId="0" fontId="4" fillId="0" borderId="9" xfId="0" applyFont="1" applyFill="1" applyBorder="1" applyAlignment="1">
      <alignment horizontal="center" wrapText="1"/>
    </xf>
    <xf numFmtId="46" fontId="0" fillId="0" borderId="0" xfId="0" applyNumberFormat="1" applyFont="1" applyFill="1" applyBorder="1" applyAlignment="1">
      <alignment horizontal="center" vertical="top"/>
    </xf>
    <xf numFmtId="46" fontId="0" fillId="0" borderId="10" xfId="0" applyNumberFormat="1" applyFont="1" applyFill="1" applyBorder="1" applyAlignment="1">
      <alignment horizontal="center" vertical="top"/>
    </xf>
    <xf numFmtId="164" fontId="4" fillId="0" borderId="9" xfId="0" applyNumberFormat="1" applyFont="1" applyFill="1" applyBorder="1" applyAlignment="1">
      <alignment horizontal="center" wrapText="1"/>
    </xf>
    <xf numFmtId="46" fontId="0" fillId="0" borderId="10" xfId="0" applyNumberFormat="1" applyFill="1" applyBorder="1" applyAlignment="1">
      <alignment horizontal="center" vertical="top"/>
    </xf>
    <xf numFmtId="46" fontId="0" fillId="0" borderId="0" xfId="0" applyNumberForma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164" fontId="4" fillId="0" borderId="9" xfId="0" applyNumberFormat="1" applyFont="1" applyFill="1" applyBorder="1" applyAlignment="1">
      <alignment horizontal="center"/>
    </xf>
    <xf numFmtId="164" fontId="4" fillId="0" borderId="10" xfId="0" applyNumberFormat="1" applyFont="1" applyFill="1" applyBorder="1" applyAlignment="1">
      <alignment horizontal="center"/>
    </xf>
    <xf numFmtId="46" fontId="0" fillId="0" borderId="13" xfId="0" applyNumberForma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46" fontId="0" fillId="0" borderId="14" xfId="0" applyNumberFormat="1" applyFont="1" applyFill="1" applyBorder="1"/>
    <xf numFmtId="46" fontId="0" fillId="0" borderId="15" xfId="0" applyNumberFormat="1" applyFont="1" applyFill="1" applyBorder="1"/>
    <xf numFmtId="0" fontId="4" fillId="0" borderId="13" xfId="0" applyFont="1" applyFill="1" applyBorder="1" applyAlignment="1">
      <alignment horizontal="center" wrapText="1"/>
    </xf>
    <xf numFmtId="46" fontId="0" fillId="0" borderId="15" xfId="0" applyNumberFormat="1" applyFill="1" applyBorder="1" applyAlignment="1">
      <alignment horizontal="center"/>
    </xf>
    <xf numFmtId="46" fontId="0" fillId="0" borderId="14" xfId="0" applyNumberForma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46" fontId="0" fillId="0" borderId="16" xfId="0" applyNumberFormat="1" applyFill="1" applyBorder="1" applyAlignment="1">
      <alignment horizontal="center"/>
    </xf>
    <xf numFmtId="0" fontId="0" fillId="3" borderId="15" xfId="0" applyFill="1" applyBorder="1"/>
    <xf numFmtId="0" fontId="0" fillId="3" borderId="14" xfId="0" applyFill="1" applyBorder="1"/>
    <xf numFmtId="0" fontId="0" fillId="3" borderId="16" xfId="0" applyFill="1" applyBorder="1"/>
    <xf numFmtId="46" fontId="0" fillId="0" borderId="10" xfId="0" applyNumberFormat="1" applyFill="1" applyBorder="1"/>
    <xf numFmtId="46" fontId="0" fillId="0" borderId="0" xfId="0" applyNumberFormat="1" applyFill="1" applyBorder="1"/>
    <xf numFmtId="0" fontId="4" fillId="0" borderId="0" xfId="0" applyFont="1" applyFill="1" applyBorder="1"/>
    <xf numFmtId="46" fontId="0" fillId="0" borderId="9" xfId="0" applyNumberFormat="1" applyFill="1" applyBorder="1"/>
    <xf numFmtId="46" fontId="0" fillId="0" borderId="14" xfId="0" applyNumberFormat="1" applyFill="1" applyBorder="1"/>
    <xf numFmtId="46" fontId="0" fillId="0" borderId="13" xfId="0" applyNumberFormat="1" applyFill="1" applyBorder="1"/>
    <xf numFmtId="0" fontId="4" fillId="0" borderId="15" xfId="0" applyFont="1" applyFill="1" applyBorder="1"/>
    <xf numFmtId="46" fontId="0" fillId="0" borderId="16" xfId="0" applyNumberFormat="1" applyFill="1" applyBorder="1"/>
    <xf numFmtId="0" fontId="0" fillId="3" borderId="6" xfId="0" applyFill="1" applyBorder="1"/>
    <xf numFmtId="46" fontId="7" fillId="0" borderId="8" xfId="0" applyNumberFormat="1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46" fontId="0" fillId="0" borderId="8" xfId="0" applyNumberFormat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46" fontId="0" fillId="0" borderId="9" xfId="0" applyNumberFormat="1" applyFill="1" applyBorder="1" applyAlignment="1">
      <alignment horizontal="center" vertical="top"/>
    </xf>
    <xf numFmtId="46" fontId="0" fillId="0" borderId="9" xfId="0" applyNumberFormat="1" applyBorder="1" applyAlignment="1">
      <alignment horizontal="center"/>
    </xf>
    <xf numFmtId="46" fontId="0" fillId="0" borderId="12" xfId="0" applyNumberFormat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46" fontId="10" fillId="0" borderId="9" xfId="0" applyNumberFormat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46" fontId="0" fillId="6" borderId="9" xfId="0" applyNumberFormat="1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 wrapText="1"/>
    </xf>
    <xf numFmtId="46" fontId="11" fillId="6" borderId="9" xfId="0" applyNumberFormat="1" applyFont="1" applyFill="1" applyBorder="1" applyAlignment="1">
      <alignment horizontal="center"/>
    </xf>
    <xf numFmtId="46" fontId="11" fillId="5" borderId="9" xfId="0" applyNumberFormat="1" applyFont="1" applyFill="1" applyBorder="1" applyAlignment="1">
      <alignment horizontal="center"/>
    </xf>
    <xf numFmtId="0" fontId="11" fillId="5" borderId="9" xfId="0" applyFont="1" applyFill="1" applyBorder="1" applyAlignment="1">
      <alignment horizontal="center" wrapText="1"/>
    </xf>
    <xf numFmtId="46" fontId="0" fillId="5" borderId="10" xfId="0" applyNumberFormat="1" applyFill="1" applyBorder="1" applyAlignment="1">
      <alignment horizontal="center"/>
    </xf>
    <xf numFmtId="164" fontId="6" fillId="0" borderId="9" xfId="0" applyNumberFormat="1" applyFont="1" applyFill="1" applyBorder="1" applyAlignment="1">
      <alignment horizontal="center" wrapText="1"/>
    </xf>
    <xf numFmtId="46" fontId="0" fillId="4" borderId="0" xfId="0" applyNumberFormat="1" applyFill="1" applyBorder="1" applyAlignment="1">
      <alignment horizontal="center"/>
    </xf>
    <xf numFmtId="46" fontId="0" fillId="5" borderId="0" xfId="0" applyNumberFormat="1" applyFill="1" applyBorder="1" applyAlignment="1">
      <alignment horizontal="center"/>
    </xf>
    <xf numFmtId="46" fontId="0" fillId="0" borderId="9" xfId="0" applyNumberFormat="1" applyFont="1" applyFill="1" applyBorder="1" applyAlignment="1">
      <alignment horizontal="center" vertical="top"/>
    </xf>
    <xf numFmtId="46" fontId="0" fillId="0" borderId="16" xfId="0" applyNumberFormat="1" applyBorder="1" applyAlignment="1">
      <alignment horizontal="center"/>
    </xf>
    <xf numFmtId="46" fontId="0" fillId="0" borderId="18" xfId="0" applyNumberFormat="1" applyFill="1" applyBorder="1"/>
    <xf numFmtId="0" fontId="4" fillId="0" borderId="19" xfId="0" applyFont="1" applyFill="1" applyBorder="1"/>
    <xf numFmtId="46" fontId="0" fillId="0" borderId="17" xfId="0" applyNumberFormat="1" applyFill="1" applyBorder="1"/>
    <xf numFmtId="46" fontId="0" fillId="2" borderId="18" xfId="0" applyNumberFormat="1" applyFill="1" applyBorder="1"/>
    <xf numFmtId="46" fontId="0" fillId="2" borderId="17" xfId="0" applyNumberFormat="1" applyFill="1" applyBorder="1"/>
    <xf numFmtId="0" fontId="4" fillId="2" borderId="19" xfId="0" applyFont="1" applyFill="1" applyBorder="1" applyAlignment="1">
      <alignment horizontal="center"/>
    </xf>
    <xf numFmtId="46" fontId="0" fillId="0" borderId="20" xfId="0" applyNumberFormat="1" applyFill="1" applyBorder="1"/>
    <xf numFmtId="0" fontId="4" fillId="0" borderId="20" xfId="0" applyFont="1" applyFill="1" applyBorder="1"/>
    <xf numFmtId="46" fontId="0" fillId="0" borderId="18" xfId="0" applyNumberFormat="1" applyBorder="1"/>
    <xf numFmtId="46" fontId="0" fillId="0" borderId="20" xfId="0" applyNumberFormat="1" applyBorder="1"/>
    <xf numFmtId="0" fontId="4" fillId="0" borderId="17" xfId="0" applyFont="1" applyBorder="1"/>
    <xf numFmtId="46" fontId="0" fillId="0" borderId="7" xfId="0" applyNumberFormat="1" applyBorder="1"/>
    <xf numFmtId="0" fontId="4" fillId="0" borderId="7" xfId="0" applyFont="1" applyBorder="1"/>
    <xf numFmtId="46" fontId="0" fillId="0" borderId="10" xfId="0" applyNumberFormat="1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46" fontId="0" fillId="0" borderId="10" xfId="0" applyNumberFormat="1" applyBorder="1" applyAlignment="1">
      <alignment horizontal="center"/>
    </xf>
    <xf numFmtId="0" fontId="0" fillId="3" borderId="12" xfId="0" applyFill="1" applyBorder="1"/>
    <xf numFmtId="46" fontId="0" fillId="0" borderId="12" xfId="0" applyNumberFormat="1" applyFont="1" applyFill="1" applyBorder="1" applyAlignment="1">
      <alignment horizontal="center"/>
    </xf>
    <xf numFmtId="46" fontId="0" fillId="0" borderId="17" xfId="0" applyNumberFormat="1" applyBorder="1"/>
    <xf numFmtId="46" fontId="0" fillId="0" borderId="0" xfId="0" applyNumberFormat="1" applyBorder="1" applyAlignment="1">
      <alignment horizontal="center"/>
    </xf>
    <xf numFmtId="46" fontId="4" fillId="0" borderId="9" xfId="0" applyNumberFormat="1" applyFont="1" applyFill="1" applyBorder="1" applyAlignment="1">
      <alignment horizontal="center"/>
    </xf>
    <xf numFmtId="164" fontId="4" fillId="5" borderId="10" xfId="0" applyNumberFormat="1" applyFont="1" applyFill="1" applyBorder="1" applyAlignment="1">
      <alignment horizontal="center"/>
    </xf>
    <xf numFmtId="46" fontId="0" fillId="2" borderId="12" xfId="0" applyNumberFormat="1" applyFill="1" applyBorder="1" applyAlignment="1">
      <alignment horizontal="center"/>
    </xf>
    <xf numFmtId="164" fontId="4" fillId="2" borderId="0" xfId="0" applyNumberFormat="1" applyFont="1" applyFill="1" applyBorder="1" applyAlignment="1">
      <alignment horizontal="center"/>
    </xf>
    <xf numFmtId="46" fontId="0" fillId="2" borderId="9" xfId="0" applyNumberFormat="1" applyFill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4" fontId="4" fillId="5" borderId="9" xfId="0" applyNumberFormat="1" applyFont="1" applyFill="1" applyBorder="1" applyAlignment="1">
      <alignment horizontal="center"/>
    </xf>
    <xf numFmtId="164" fontId="4" fillId="4" borderId="9" xfId="0" applyNumberFormat="1" applyFont="1" applyFill="1" applyBorder="1" applyAlignment="1">
      <alignment horizontal="center"/>
    </xf>
    <xf numFmtId="164" fontId="9" fillId="0" borderId="9" xfId="0" applyNumberFormat="1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7" borderId="0" xfId="0" applyFill="1"/>
    <xf numFmtId="164" fontId="8" fillId="0" borderId="9" xfId="0" applyNumberFormat="1" applyFont="1" applyFill="1" applyBorder="1" applyAlignment="1">
      <alignment horizontal="center"/>
    </xf>
    <xf numFmtId="0" fontId="2" fillId="0" borderId="21" xfId="0" applyFont="1" applyBorder="1"/>
    <xf numFmtId="0" fontId="2" fillId="0" borderId="4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4" fillId="0" borderId="8" xfId="0" applyFont="1" applyFill="1" applyBorder="1" applyAlignment="1">
      <alignment vertical="center"/>
    </xf>
    <xf numFmtId="46" fontId="7" fillId="0" borderId="9" xfId="0" applyNumberFormat="1" applyFont="1" applyFill="1" applyBorder="1"/>
    <xf numFmtId="46" fontId="0" fillId="6" borderId="9" xfId="0" applyNumberFormat="1" applyFill="1" applyBorder="1" applyAlignment="1">
      <alignment horizontal="center"/>
    </xf>
    <xf numFmtId="46" fontId="0" fillId="0" borderId="13" xfId="0" applyNumberFormat="1" applyFont="1" applyFill="1" applyBorder="1"/>
    <xf numFmtId="0" fontId="3" fillId="0" borderId="0" xfId="0" applyFont="1" applyAlignment="1">
      <alignment horizontal="centerContinuous"/>
    </xf>
    <xf numFmtId="46" fontId="0" fillId="8" borderId="0" xfId="0" applyNumberFormat="1" applyFill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1.1\Commun\Commun%20PROPRETE\NOUVELLE%20ORGANISATION\PLANNINGS%202018\PLANNING%20PM%20S47\travaux%20planning%2043%20le%20puy%20S47%20modifi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RETE LE PUY"/>
      <sheetName val="Client"/>
      <sheetName val="Personnel"/>
    </sheetNames>
    <sheetDataSet>
      <sheetData sheetId="0"/>
      <sheetData sheetId="1">
        <row r="1">
          <cell r="A1" t="str">
            <v>Arrêt Maladie</v>
          </cell>
        </row>
        <row r="2">
          <cell r="A2" t="str">
            <v>brigade de proximité de Retournac</v>
          </cell>
        </row>
        <row r="3">
          <cell r="A3" t="str">
            <v>Bureau des douanes de Vals Pres le Puy</v>
          </cell>
        </row>
        <row r="4">
          <cell r="A4" t="str">
            <v>Bureau OPAC Chadrac</v>
          </cell>
        </row>
        <row r="5">
          <cell r="A5" t="str">
            <v>CEI Cussac</v>
          </cell>
        </row>
        <row r="6">
          <cell r="A6" t="str">
            <v>CEI Monistrol</v>
          </cell>
        </row>
        <row r="7">
          <cell r="A7" t="str">
            <v>Centre des Finances Publiques d'YSSINGEAUX</v>
          </cell>
        </row>
        <row r="8">
          <cell r="A8" t="str">
            <v>Centre Finances Monistrol</v>
          </cell>
        </row>
        <row r="9">
          <cell r="A9" t="str">
            <v>Centre Finances Vorey</v>
          </cell>
        </row>
        <row r="10">
          <cell r="A10" t="str">
            <v>Commissariat Sainte Claire</v>
          </cell>
        </row>
        <row r="11">
          <cell r="A11" t="str">
            <v>Congés payés</v>
          </cell>
        </row>
        <row r="12">
          <cell r="A12" t="str">
            <v>Conseil des Prud'hommes du Puy-en-Velay</v>
          </cell>
        </row>
        <row r="13">
          <cell r="A13" t="str">
            <v>DDCSPP Le Puy</v>
          </cell>
        </row>
        <row r="14">
          <cell r="A14" t="str">
            <v>DDSP43 COMMISSARIAT PUY EN VELAY</v>
          </cell>
        </row>
        <row r="15">
          <cell r="A15" t="str">
            <v>DDT 13 rue des Moulins</v>
          </cell>
        </row>
        <row r="16">
          <cell r="A16" t="str">
            <v>DDT Entrée+Escalier</v>
          </cell>
        </row>
        <row r="17">
          <cell r="A17" t="str">
            <v>DDT Parvis</v>
          </cell>
        </row>
        <row r="18">
          <cell r="A18" t="str">
            <v>DDT vitrerie</v>
          </cell>
        </row>
        <row r="19">
          <cell r="A19" t="str">
            <v>Déplacement</v>
          </cell>
        </row>
        <row r="20">
          <cell r="A20" t="str">
            <v>DIR Cussac</v>
          </cell>
        </row>
        <row r="21">
          <cell r="A21" t="str">
            <v>Direction Départementale des Finances Publique rue Terrasson</v>
          </cell>
        </row>
        <row r="22">
          <cell r="A22" t="str">
            <v>Direction Départementale des Finances Publiques rue des Moulins (2ème et 4ème étage)</v>
          </cell>
        </row>
        <row r="23">
          <cell r="A23" t="str">
            <v>Direction Départementale des Finances Publiques rue des Moulins (RC et 1er étage)</v>
          </cell>
        </row>
        <row r="24">
          <cell r="A24" t="str">
            <v>DREAL</v>
          </cell>
        </row>
        <row r="25">
          <cell r="A25" t="str">
            <v>Finances République</v>
          </cell>
        </row>
        <row r="26">
          <cell r="A26" t="str">
            <v>Gendarmerie Allegre (semaine paire)</v>
          </cell>
        </row>
        <row r="27">
          <cell r="A27" t="str">
            <v>Gendarmerie Bains</v>
          </cell>
        </row>
        <row r="28">
          <cell r="A28" t="str">
            <v>Gendarmerie Costaros</v>
          </cell>
        </row>
        <row r="29">
          <cell r="A29" t="str">
            <v>Gendarmerie Craponne (semaine impaire)</v>
          </cell>
        </row>
        <row r="30">
          <cell r="A30" t="str">
            <v>Gendarmerie du Puy</v>
          </cell>
        </row>
        <row r="31">
          <cell r="A31" t="str">
            <v>Gendarmerie Fay sur Lignoon (semaine paire)</v>
          </cell>
        </row>
        <row r="32">
          <cell r="A32" t="str">
            <v>Gendarmerie Loudes</v>
          </cell>
        </row>
        <row r="33">
          <cell r="A33" t="str">
            <v>Gendarmerie Monastier</v>
          </cell>
        </row>
        <row r="34">
          <cell r="A34" t="str">
            <v>Gendarmerie Pradelle (semaine impaire)</v>
          </cell>
        </row>
        <row r="35">
          <cell r="A35" t="str">
            <v>Gendarmerie Rosières</v>
          </cell>
        </row>
        <row r="36">
          <cell r="A36" t="str">
            <v>Gendarmerie Saint Didier</v>
          </cell>
        </row>
        <row r="37">
          <cell r="A37" t="str">
            <v>Gendarmerie Saint Julien Chapteuil</v>
          </cell>
        </row>
        <row r="38">
          <cell r="A38" t="str">
            <v>Gendarmerie Saint Paulien</v>
          </cell>
        </row>
        <row r="39">
          <cell r="A39" t="str">
            <v>Gendarmerie Sainte Sigolène</v>
          </cell>
        </row>
        <row r="40">
          <cell r="A40" t="str">
            <v>Gendarmerie Sanitaires</v>
          </cell>
        </row>
        <row r="41">
          <cell r="A41" t="str">
            <v>Gendarmerie Vorey</v>
          </cell>
        </row>
        <row r="42">
          <cell r="A42" t="str">
            <v>Gendarmerie Yssingeaux</v>
          </cell>
        </row>
        <row r="43">
          <cell r="A43" t="str">
            <v>International Paper</v>
          </cell>
        </row>
        <row r="44">
          <cell r="A44" t="str">
            <v>International Paper (vitrerie)</v>
          </cell>
        </row>
        <row r="45">
          <cell r="A45" t="str">
            <v>Nettoyage abris moto DDT</v>
          </cell>
        </row>
        <row r="46">
          <cell r="A46" t="str">
            <v>OPAC</v>
          </cell>
        </row>
        <row r="47">
          <cell r="A47" t="str">
            <v>OPAC bureaux Val Vert (Semaine Impaire)</v>
          </cell>
        </row>
        <row r="48">
          <cell r="A48" t="str">
            <v>Prefecture 43</v>
          </cell>
        </row>
        <row r="49">
          <cell r="A49" t="str">
            <v>Prefecture 43 (RDC)</v>
          </cell>
        </row>
        <row r="50">
          <cell r="A50" t="str">
            <v>Prefecture 43 (RDC+sous sol)</v>
          </cell>
        </row>
        <row r="51">
          <cell r="A51" t="str">
            <v>Prefecture 43 (sous sol)</v>
          </cell>
        </row>
        <row r="52">
          <cell r="A52" t="str">
            <v>Poubelle</v>
          </cell>
        </row>
        <row r="53">
          <cell r="A53" t="str">
            <v>Sanitaire OPAC Chadrac</v>
          </cell>
        </row>
        <row r="54">
          <cell r="A54" t="str">
            <v>SCI le Chateaux</v>
          </cell>
        </row>
        <row r="55">
          <cell r="A55" t="str">
            <v>Siege district</v>
          </cell>
        </row>
        <row r="56">
          <cell r="A56" t="str">
            <v>Siege district (rue Sovan)</v>
          </cell>
        </row>
        <row r="57">
          <cell r="A57" t="str">
            <v>Sous prefecture Yssingeaux</v>
          </cell>
        </row>
        <row r="58">
          <cell r="A58" t="str">
            <v>SPIP</v>
          </cell>
        </row>
        <row r="59">
          <cell r="A59" t="str">
            <v>TGI Le Puy En Velay</v>
          </cell>
        </row>
        <row r="60">
          <cell r="A60" t="str">
            <v>Tresorerie Craponne</v>
          </cell>
        </row>
        <row r="61">
          <cell r="A61" t="str">
            <v>Tresorerie Saint Didier</v>
          </cell>
        </row>
        <row r="62">
          <cell r="A62" t="str">
            <v>Tribunal de commerce</v>
          </cell>
        </row>
        <row r="63">
          <cell r="A63" t="str">
            <v>Tribunal d'Instance du Puy en Velay</v>
          </cell>
        </row>
        <row r="64">
          <cell r="A64" t="str">
            <v>Unité éducative de milieu ouvert du Puy en Velay UEMO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AG29"/>
  <sheetViews>
    <sheetView tabSelected="1" zoomScaleNormal="100" workbookViewId="0"/>
  </sheetViews>
  <sheetFormatPr baseColWidth="10" defaultRowHeight="15.75" x14ac:dyDescent="0.25"/>
  <cols>
    <col min="1" max="1" width="5.85546875" customWidth="1"/>
    <col min="2" max="3" width="11.85546875" customWidth="1"/>
    <col min="4" max="5" width="8.7109375" bestFit="1" customWidth="1"/>
    <col min="6" max="6" width="30.140625" style="2" bestFit="1" customWidth="1"/>
    <col min="7" max="7" width="9.7109375" customWidth="1"/>
    <col min="8" max="8" width="9.85546875" customWidth="1"/>
    <col min="9" max="9" width="8.7109375" bestFit="1" customWidth="1"/>
    <col min="10" max="10" width="27.42578125" style="2" customWidth="1"/>
    <col min="11" max="11" width="9" customWidth="1"/>
    <col min="12" max="13" width="8.7109375" bestFit="1" customWidth="1"/>
    <col min="14" max="14" width="26.5703125" style="2" customWidth="1"/>
    <col min="15" max="15" width="8.85546875" customWidth="1"/>
    <col min="16" max="16" width="9.140625" bestFit="1" customWidth="1"/>
    <col min="17" max="17" width="8.7109375" bestFit="1" customWidth="1"/>
    <col min="18" max="18" width="27.85546875" style="2" customWidth="1"/>
    <col min="19" max="19" width="9" customWidth="1"/>
    <col min="20" max="20" width="11" bestFit="1" customWidth="1"/>
    <col min="21" max="21" width="8.7109375" bestFit="1" customWidth="1"/>
    <col min="22" max="22" width="26.7109375" style="2" customWidth="1"/>
    <col min="23" max="23" width="9.28515625" customWidth="1"/>
    <col min="24" max="24" width="8" customWidth="1"/>
    <col min="25" max="25" width="9.42578125" customWidth="1"/>
    <col min="26" max="26" width="21.28515625" style="2" customWidth="1"/>
    <col min="27" max="27" width="9.42578125" customWidth="1"/>
    <col min="28" max="28" width="7.85546875" bestFit="1" customWidth="1"/>
    <col min="29" max="29" width="5" bestFit="1" customWidth="1"/>
    <col min="30" max="30" width="22.42578125" customWidth="1"/>
    <col min="31" max="31" width="5.7109375" customWidth="1"/>
    <col min="32" max="32" width="16.42578125" customWidth="1"/>
    <col min="33" max="33" width="9.42578125" bestFit="1" customWidth="1"/>
  </cols>
  <sheetData>
    <row r="1" spans="1:33" ht="25.5" customHeight="1" x14ac:dyDescent="0.35">
      <c r="A1" s="139" t="s">
        <v>17</v>
      </c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  <c r="Z1" s="139"/>
      <c r="AA1" s="139"/>
      <c r="AB1" s="139"/>
      <c r="AC1" s="139"/>
      <c r="AD1" s="139"/>
      <c r="AE1" s="139"/>
      <c r="AF1" s="139"/>
      <c r="AG1" s="1"/>
    </row>
    <row r="2" spans="1:33" ht="24.75" customHeight="1" thickBot="1" x14ac:dyDescent="0.3">
      <c r="A2" t="s">
        <v>0</v>
      </c>
      <c r="AD2" s="2"/>
    </row>
    <row r="3" spans="1:33" ht="30.75" thickBot="1" x14ac:dyDescent="0.3">
      <c r="A3" s="3"/>
      <c r="B3" s="4" t="s">
        <v>1</v>
      </c>
      <c r="C3" s="131" t="s">
        <v>2</v>
      </c>
      <c r="D3" s="132" t="s">
        <v>3</v>
      </c>
      <c r="E3" s="133" t="s">
        <v>4</v>
      </c>
      <c r="F3" s="134" t="s">
        <v>5</v>
      </c>
      <c r="G3" s="133">
        <v>1</v>
      </c>
      <c r="H3" s="132" t="s">
        <v>3</v>
      </c>
      <c r="I3" s="133" t="s">
        <v>4</v>
      </c>
      <c r="J3" s="134" t="s">
        <v>6</v>
      </c>
      <c r="K3" s="133">
        <v>2</v>
      </c>
      <c r="L3" s="132" t="s">
        <v>3</v>
      </c>
      <c r="M3" s="133" t="s">
        <v>4</v>
      </c>
      <c r="N3" s="134" t="s">
        <v>7</v>
      </c>
      <c r="O3" s="133">
        <v>3</v>
      </c>
      <c r="P3" s="132" t="s">
        <v>3</v>
      </c>
      <c r="Q3" s="133" t="s">
        <v>4</v>
      </c>
      <c r="R3" s="134" t="s">
        <v>8</v>
      </c>
      <c r="S3" s="133">
        <v>4</v>
      </c>
      <c r="T3" s="132" t="s">
        <v>3</v>
      </c>
      <c r="U3" s="133" t="s">
        <v>4</v>
      </c>
      <c r="V3" s="134" t="s">
        <v>9</v>
      </c>
      <c r="W3" s="133">
        <v>5</v>
      </c>
      <c r="X3" s="132" t="s">
        <v>3</v>
      </c>
      <c r="Y3" s="133" t="s">
        <v>4</v>
      </c>
      <c r="Z3" s="134" t="s">
        <v>10</v>
      </c>
      <c r="AA3" s="133">
        <v>6</v>
      </c>
      <c r="AB3" s="132" t="s">
        <v>3</v>
      </c>
      <c r="AC3" s="133" t="s">
        <v>4</v>
      </c>
      <c r="AD3" s="134" t="s">
        <v>11</v>
      </c>
      <c r="AE3" s="133">
        <v>7</v>
      </c>
      <c r="AF3" s="5" t="s">
        <v>12</v>
      </c>
      <c r="AG3" s="6" t="s">
        <v>13</v>
      </c>
    </row>
    <row r="4" spans="1:33" x14ac:dyDescent="0.25">
      <c r="A4" s="7" t="s">
        <v>14</v>
      </c>
      <c r="B4" s="8" t="s">
        <v>18</v>
      </c>
      <c r="C4" s="8"/>
      <c r="D4" s="9"/>
      <c r="E4" s="37"/>
      <c r="F4" s="76"/>
      <c r="G4" s="9"/>
      <c r="H4" s="9"/>
      <c r="I4" s="37"/>
      <c r="J4" s="76"/>
      <c r="K4" s="37"/>
      <c r="L4" s="9"/>
      <c r="M4" s="37"/>
      <c r="N4" s="76"/>
      <c r="O4" s="9"/>
      <c r="P4" s="11"/>
      <c r="Q4" s="12"/>
      <c r="R4" s="127"/>
      <c r="S4" s="14"/>
      <c r="T4" s="9"/>
      <c r="U4" s="9"/>
      <c r="V4" s="10"/>
      <c r="W4" s="9"/>
      <c r="X4" s="15"/>
      <c r="Y4" s="9"/>
      <c r="Z4" s="16"/>
      <c r="AA4" s="9"/>
      <c r="AB4" s="15"/>
      <c r="AC4" s="9"/>
      <c r="AD4" s="16"/>
      <c r="AE4" s="9"/>
      <c r="AF4" s="9">
        <f>+AA4+W4+S4+O4+K4+G4+AE4</f>
        <v>0</v>
      </c>
      <c r="AG4" s="17">
        <v>1.4583333333333333</v>
      </c>
    </row>
    <row r="5" spans="1:33" ht="16.5" thickBot="1" x14ac:dyDescent="0.3">
      <c r="A5" s="18"/>
      <c r="B5" s="19"/>
      <c r="C5" s="19"/>
      <c r="D5" s="20">
        <v>0.27083333333333331</v>
      </c>
      <c r="E5" s="14">
        <v>0.375</v>
      </c>
      <c r="F5" s="21" t="s">
        <v>15</v>
      </c>
      <c r="G5" s="20">
        <v>0.10416666666666667</v>
      </c>
      <c r="H5" s="22"/>
      <c r="I5" s="23"/>
      <c r="J5" s="24"/>
      <c r="K5" s="23"/>
      <c r="L5" s="26"/>
      <c r="M5" s="25"/>
      <c r="N5" s="21"/>
      <c r="O5" s="14"/>
      <c r="P5" s="20">
        <v>0.27083333333333331</v>
      </c>
      <c r="Q5" s="14">
        <v>0.375</v>
      </c>
      <c r="R5" s="21" t="s">
        <v>15</v>
      </c>
      <c r="S5" s="20">
        <v>0.10416666666666667</v>
      </c>
      <c r="T5" s="27"/>
      <c r="U5" s="28"/>
      <c r="V5" s="29"/>
      <c r="W5" s="27"/>
      <c r="X5" s="28"/>
      <c r="Y5" s="28"/>
      <c r="Z5" s="30"/>
      <c r="AA5" s="27"/>
      <c r="AB5" s="28"/>
      <c r="AC5" s="28"/>
      <c r="AD5" s="30"/>
      <c r="AE5" s="27"/>
      <c r="AF5" s="27">
        <f t="shared" ref="AF5:AF9" si="0">+AA5+W5+S5+O5+K5+G5+AE5</f>
        <v>0.20833333333333334</v>
      </c>
      <c r="AG5" s="31"/>
    </row>
    <row r="6" spans="1:33" ht="31.5" customHeight="1" x14ac:dyDescent="0.25">
      <c r="A6" s="18"/>
      <c r="B6" s="19"/>
      <c r="C6" s="19"/>
      <c r="D6" s="32">
        <v>0.375</v>
      </c>
      <c r="E6" s="93">
        <v>0.54166666666666663</v>
      </c>
      <c r="F6" s="125" t="s">
        <v>20</v>
      </c>
      <c r="G6" s="32">
        <f>E6-D6</f>
        <v>0.16666666666666663</v>
      </c>
      <c r="H6" s="32">
        <v>0.375</v>
      </c>
      <c r="I6" s="93">
        <v>0.54166666666666663</v>
      </c>
      <c r="J6" s="125" t="s">
        <v>20</v>
      </c>
      <c r="K6" s="39">
        <f>I6-H6</f>
        <v>0.16666666666666663</v>
      </c>
      <c r="L6" s="32">
        <v>0.375</v>
      </c>
      <c r="M6" s="93">
        <v>0.54166666666666663</v>
      </c>
      <c r="N6" s="125" t="s">
        <v>21</v>
      </c>
      <c r="O6" s="33">
        <v>0.16666666666666666</v>
      </c>
      <c r="P6" s="32">
        <v>0.375</v>
      </c>
      <c r="Q6" s="93">
        <v>0.54166666666666663</v>
      </c>
      <c r="R6" s="125" t="s">
        <v>21</v>
      </c>
      <c r="S6" s="33">
        <v>0.16666666666666666</v>
      </c>
      <c r="T6" s="34"/>
      <c r="U6" s="35"/>
      <c r="V6" s="36"/>
      <c r="W6" s="34"/>
      <c r="X6" s="9">
        <v>0.20833333333333334</v>
      </c>
      <c r="Y6" s="37">
        <v>0.52083333333333337</v>
      </c>
      <c r="Z6" s="38" t="s">
        <v>22</v>
      </c>
      <c r="AA6" s="9">
        <f t="shared" ref="AA6" si="1">Y6-X6</f>
        <v>0.3125</v>
      </c>
      <c r="AB6" s="9"/>
      <c r="AC6" s="37"/>
      <c r="AD6" s="38"/>
      <c r="AE6" s="9"/>
      <c r="AF6" s="27">
        <f t="shared" si="0"/>
        <v>0.97916666666666652</v>
      </c>
      <c r="AG6" s="31"/>
    </row>
    <row r="7" spans="1:33" ht="28.5" customHeight="1" x14ac:dyDescent="0.25">
      <c r="A7" s="18"/>
      <c r="B7" s="19"/>
      <c r="C7" s="19"/>
      <c r="D7" s="32">
        <v>0.58333333333333337</v>
      </c>
      <c r="E7" s="39">
        <v>0.75</v>
      </c>
      <c r="F7" s="125" t="s">
        <v>20</v>
      </c>
      <c r="G7" s="32">
        <f>E7-D7</f>
        <v>0.16666666666666663</v>
      </c>
      <c r="H7" s="32">
        <v>0.58333333333333337</v>
      </c>
      <c r="I7" s="39">
        <v>0.75</v>
      </c>
      <c r="J7" s="125" t="s">
        <v>20</v>
      </c>
      <c r="K7" s="39">
        <f>I7-H7</f>
        <v>0.16666666666666663</v>
      </c>
      <c r="L7" s="32">
        <v>0.58333333333333337</v>
      </c>
      <c r="M7" s="39">
        <v>0.75</v>
      </c>
      <c r="N7" s="125" t="s">
        <v>21</v>
      </c>
      <c r="O7" s="33">
        <v>0.16666666666666666</v>
      </c>
      <c r="P7" s="32">
        <v>0.58333333333333337</v>
      </c>
      <c r="Q7" s="39">
        <v>0.75</v>
      </c>
      <c r="R7" s="125" t="s">
        <v>21</v>
      </c>
      <c r="S7" s="33">
        <v>0.16666666666666666</v>
      </c>
      <c r="T7" s="40"/>
      <c r="U7" s="41"/>
      <c r="V7" s="42"/>
      <c r="W7" s="41"/>
      <c r="X7" s="27">
        <v>0.54166666666666663</v>
      </c>
      <c r="Y7" s="27">
        <v>0.64583333333333337</v>
      </c>
      <c r="Z7" s="43" t="s">
        <v>22</v>
      </c>
      <c r="AA7" s="27">
        <v>0.10416666666666667</v>
      </c>
      <c r="AB7" s="27"/>
      <c r="AC7" s="27"/>
      <c r="AD7" s="43"/>
      <c r="AE7" s="27"/>
      <c r="AF7" s="27">
        <f t="shared" si="0"/>
        <v>0.77083333333333326</v>
      </c>
      <c r="AG7" s="31"/>
    </row>
    <row r="8" spans="1:33" x14ac:dyDescent="0.25">
      <c r="A8" s="18"/>
      <c r="B8" s="19"/>
      <c r="C8" s="19"/>
      <c r="D8" s="11"/>
      <c r="E8" s="110"/>
      <c r="F8" s="44"/>
      <c r="G8" s="27"/>
      <c r="H8" s="45"/>
      <c r="I8" s="46"/>
      <c r="J8" s="47"/>
      <c r="K8" s="48"/>
      <c r="L8" s="27"/>
      <c r="M8" s="28"/>
      <c r="N8" s="126"/>
      <c r="O8" s="28"/>
      <c r="P8" s="27"/>
      <c r="Q8" s="49"/>
      <c r="R8" s="126"/>
      <c r="S8" s="28"/>
      <c r="T8" s="27">
        <v>0.79166666666666663</v>
      </c>
      <c r="U8" s="49">
        <v>0.875</v>
      </c>
      <c r="V8" s="50" t="s">
        <v>28</v>
      </c>
      <c r="W8" s="49">
        <f>U8-T8</f>
        <v>8.333333333333337E-2</v>
      </c>
      <c r="X8" s="28"/>
      <c r="Y8" s="28"/>
      <c r="Z8" s="29"/>
      <c r="AA8" s="27"/>
      <c r="AB8" s="28"/>
      <c r="AC8" s="28"/>
      <c r="AD8" s="29"/>
      <c r="AE8" s="27"/>
      <c r="AF8" s="27">
        <f t="shared" si="0"/>
        <v>8.333333333333337E-2</v>
      </c>
      <c r="AG8" s="31"/>
    </row>
    <row r="9" spans="1:33" x14ac:dyDescent="0.25">
      <c r="A9" s="18"/>
      <c r="B9" s="19"/>
      <c r="C9" s="19"/>
      <c r="D9" s="27"/>
      <c r="E9" s="28"/>
      <c r="F9" s="51"/>
      <c r="G9" s="27"/>
      <c r="H9" s="27"/>
      <c r="I9" s="28"/>
      <c r="J9" s="51"/>
      <c r="K9" s="28"/>
      <c r="L9" s="27"/>
      <c r="M9" s="28"/>
      <c r="N9" s="51"/>
      <c r="O9" s="28"/>
      <c r="P9" s="27"/>
      <c r="Q9" s="28"/>
      <c r="R9" s="51"/>
      <c r="S9" s="28"/>
      <c r="T9" s="27"/>
      <c r="U9" s="27"/>
      <c r="V9" s="51"/>
      <c r="W9" s="27"/>
      <c r="X9" s="28"/>
      <c r="Y9" s="28"/>
      <c r="Z9" s="29"/>
      <c r="AA9" s="27"/>
      <c r="AB9" s="28"/>
      <c r="AC9" s="28"/>
      <c r="AD9" s="29"/>
      <c r="AE9" s="27"/>
      <c r="AF9" s="27">
        <f t="shared" si="0"/>
        <v>0</v>
      </c>
      <c r="AG9" s="31"/>
    </row>
    <row r="10" spans="1:33" ht="16.5" thickBot="1" x14ac:dyDescent="0.3">
      <c r="A10" s="18"/>
      <c r="B10" s="19"/>
      <c r="C10" s="19"/>
      <c r="D10" s="53"/>
      <c r="E10" s="58"/>
      <c r="F10" s="54"/>
      <c r="G10" s="53"/>
      <c r="H10" s="55"/>
      <c r="I10" s="56"/>
      <c r="J10" s="57"/>
      <c r="K10" s="56"/>
      <c r="L10" s="53"/>
      <c r="M10" s="58"/>
      <c r="N10" s="54"/>
      <c r="O10" s="59"/>
      <c r="P10" s="58"/>
      <c r="Q10" s="58"/>
      <c r="R10" s="54"/>
      <c r="S10" s="58"/>
      <c r="T10" s="53"/>
      <c r="U10" s="58"/>
      <c r="V10" s="60"/>
      <c r="W10" s="58"/>
      <c r="X10" s="58"/>
      <c r="Y10" s="58"/>
      <c r="Z10" s="60"/>
      <c r="AA10" s="53"/>
      <c r="AB10" s="58"/>
      <c r="AC10" s="58"/>
      <c r="AD10" s="60"/>
      <c r="AE10" s="53"/>
      <c r="AF10" s="53">
        <f>+AA10+W10+S10+O10+K10+G10+AE10</f>
        <v>0</v>
      </c>
      <c r="AG10" s="61"/>
    </row>
    <row r="11" spans="1:33" ht="16.5" thickBot="1" x14ac:dyDescent="0.3">
      <c r="A11" s="62"/>
      <c r="B11" s="63"/>
      <c r="C11" s="64"/>
      <c r="D11" s="65"/>
      <c r="E11" s="66"/>
      <c r="F11" s="67"/>
      <c r="G11" s="68">
        <f>SUM(G4:G10)</f>
        <v>0.43749999999999994</v>
      </c>
      <c r="H11" s="66"/>
      <c r="I11" s="66"/>
      <c r="J11" s="67"/>
      <c r="K11" s="68">
        <f>SUM(K4:K10)</f>
        <v>0.33333333333333326</v>
      </c>
      <c r="L11" s="66"/>
      <c r="M11" s="69"/>
      <c r="N11" s="67"/>
      <c r="O11" s="70">
        <f>SUM(O4:O10)</f>
        <v>0.33333333333333331</v>
      </c>
      <c r="P11" s="66"/>
      <c r="Q11" s="66"/>
      <c r="R11" s="67"/>
      <c r="S11" s="68">
        <f>SUM(S4:S10)</f>
        <v>0.4375</v>
      </c>
      <c r="T11" s="66"/>
      <c r="U11" s="66"/>
      <c r="V11" s="67"/>
      <c r="W11" s="68">
        <f>SUM(W4:W10)</f>
        <v>8.333333333333337E-2</v>
      </c>
      <c r="X11" s="69"/>
      <c r="Y11" s="70"/>
      <c r="Z11" s="71"/>
      <c r="AA11" s="70">
        <f>SUM(AA6:AA7)</f>
        <v>0.41666666666666669</v>
      </c>
      <c r="AB11" s="69"/>
      <c r="AC11" s="70"/>
      <c r="AD11" s="71"/>
      <c r="AE11" s="70">
        <f>SUM(AE4:AE7)</f>
        <v>0</v>
      </c>
      <c r="AF11" s="31">
        <f>SUM(AF4:AF10)</f>
        <v>2.0416666666666665</v>
      </c>
      <c r="AG11" s="72"/>
    </row>
    <row r="12" spans="1:33" x14ac:dyDescent="0.25">
      <c r="A12" s="73" t="s">
        <v>16</v>
      </c>
      <c r="B12" s="8" t="s">
        <v>19</v>
      </c>
      <c r="C12" s="8"/>
      <c r="D12" s="74">
        <v>0.25</v>
      </c>
      <c r="E12" s="74">
        <v>0.33333333333333331</v>
      </c>
      <c r="F12" s="75" t="s">
        <v>23</v>
      </c>
      <c r="G12" s="74">
        <v>8.3333333333333329E-2</v>
      </c>
      <c r="H12" s="74">
        <v>0.25</v>
      </c>
      <c r="I12" s="74">
        <v>0.29166666666666669</v>
      </c>
      <c r="J12" s="75" t="s">
        <v>23</v>
      </c>
      <c r="K12" s="74">
        <f>I12-H12</f>
        <v>4.1666666666666685E-2</v>
      </c>
      <c r="L12" s="74">
        <v>0.25</v>
      </c>
      <c r="M12" s="74">
        <v>0.33333333333333331</v>
      </c>
      <c r="N12" s="75" t="s">
        <v>23</v>
      </c>
      <c r="O12" s="74">
        <f>M12-L12</f>
        <v>8.3333333333333315E-2</v>
      </c>
      <c r="P12" s="9">
        <v>0.27083333333333331</v>
      </c>
      <c r="Q12" s="9">
        <v>0.3125</v>
      </c>
      <c r="R12" s="76" t="s">
        <v>23</v>
      </c>
      <c r="S12" s="9">
        <f>Q12-P12</f>
        <v>4.1666666666666685E-2</v>
      </c>
      <c r="T12" s="9">
        <v>0.25</v>
      </c>
      <c r="U12" s="9">
        <v>0.33333333333333331</v>
      </c>
      <c r="V12" s="76" t="s">
        <v>23</v>
      </c>
      <c r="W12" s="9">
        <f>U12-T12</f>
        <v>8.3333333333333315E-2</v>
      </c>
      <c r="X12" s="9"/>
      <c r="Y12" s="9"/>
      <c r="Z12" s="135"/>
      <c r="AA12" s="9"/>
      <c r="AB12" s="9"/>
      <c r="AC12" s="9"/>
      <c r="AD12" s="135"/>
      <c r="AE12" s="9"/>
      <c r="AF12" s="77">
        <f>+AA12+W12+S12+O12+K12+G12+AE12</f>
        <v>0.33333333333333331</v>
      </c>
      <c r="AG12" s="77">
        <v>1.4583333333333333</v>
      </c>
    </row>
    <row r="13" spans="1:33" x14ac:dyDescent="0.25">
      <c r="A13" s="18"/>
      <c r="B13" s="19"/>
      <c r="C13" s="19"/>
      <c r="D13" s="26"/>
      <c r="E13" s="26"/>
      <c r="F13" s="78"/>
      <c r="G13" s="26"/>
      <c r="H13" s="26"/>
      <c r="I13" s="26"/>
      <c r="J13" s="78"/>
      <c r="K13" s="26"/>
      <c r="L13" s="26"/>
      <c r="M13" s="26"/>
      <c r="N13" s="78"/>
      <c r="O13" s="26"/>
      <c r="P13" s="79">
        <v>0.3125</v>
      </c>
      <c r="Q13" s="27">
        <v>0.33333333333333331</v>
      </c>
      <c r="R13" s="13" t="s">
        <v>15</v>
      </c>
      <c r="S13" s="27">
        <v>2.0833333333333332E-2</v>
      </c>
      <c r="T13" s="27"/>
      <c r="U13" s="27"/>
      <c r="V13" s="50"/>
      <c r="W13" s="27"/>
      <c r="X13" s="27"/>
      <c r="Y13" s="27"/>
      <c r="Z13" s="43"/>
      <c r="AA13" s="27"/>
      <c r="AB13" s="27"/>
      <c r="AC13" s="27"/>
      <c r="AD13" s="43"/>
      <c r="AE13" s="27"/>
      <c r="AF13" s="80">
        <f>+AA13+W13+S13+O13+K13+G13+AE13</f>
        <v>2.0833333333333332E-2</v>
      </c>
      <c r="AG13" s="80"/>
    </row>
    <row r="14" spans="1:33" x14ac:dyDescent="0.25">
      <c r="A14" s="18"/>
      <c r="B14" s="19"/>
      <c r="C14" s="19"/>
      <c r="D14" s="27"/>
      <c r="E14" s="27"/>
      <c r="F14" s="82" t="s">
        <v>15</v>
      </c>
      <c r="G14" s="83">
        <v>2.0833333333333332E-2</v>
      </c>
      <c r="H14" s="27"/>
      <c r="I14" s="27"/>
      <c r="J14" s="51"/>
      <c r="K14" s="27"/>
      <c r="L14" s="27"/>
      <c r="M14" s="27"/>
      <c r="N14" s="51"/>
      <c r="O14" s="27"/>
      <c r="P14" s="79">
        <v>0.33333333333333331</v>
      </c>
      <c r="Q14" s="79">
        <v>0.375</v>
      </c>
      <c r="R14" s="50" t="s">
        <v>33</v>
      </c>
      <c r="S14" s="79">
        <v>4.1666666666666664E-2</v>
      </c>
      <c r="T14" s="27"/>
      <c r="U14" s="27"/>
      <c r="V14" s="51"/>
      <c r="W14" s="27"/>
      <c r="X14" s="80"/>
      <c r="Y14" s="80"/>
      <c r="Z14" s="85"/>
      <c r="AA14" s="80"/>
      <c r="AB14" s="80"/>
      <c r="AC14" s="80"/>
      <c r="AD14" s="85"/>
      <c r="AE14" s="80"/>
      <c r="AF14" s="80">
        <f t="shared" ref="AF14:AF22" si="2">+AA14+W14+S14+O14+K14+G14+AE14</f>
        <v>6.25E-2</v>
      </c>
      <c r="AG14" s="80"/>
    </row>
    <row r="15" spans="1:33" ht="27.75" customHeight="1" x14ac:dyDescent="0.25">
      <c r="A15" s="18"/>
      <c r="B15" s="19"/>
      <c r="C15" s="19"/>
      <c r="D15" s="86">
        <v>0.41666666666666669</v>
      </c>
      <c r="E15" s="86">
        <v>0.5</v>
      </c>
      <c r="F15" s="87" t="s">
        <v>24</v>
      </c>
      <c r="G15" s="88"/>
      <c r="H15" s="27">
        <v>0.375</v>
      </c>
      <c r="I15" s="27">
        <v>0.47916666666666669</v>
      </c>
      <c r="J15" s="51" t="s">
        <v>26</v>
      </c>
      <c r="K15" s="27">
        <f>I15-H15</f>
        <v>0.10416666666666669</v>
      </c>
      <c r="L15" s="27">
        <v>0.54166666666666663</v>
      </c>
      <c r="M15" s="27">
        <v>0.58333333333333337</v>
      </c>
      <c r="N15" s="78" t="s">
        <v>27</v>
      </c>
      <c r="O15" s="136">
        <v>4.1666666666666664E-2</v>
      </c>
      <c r="P15" s="89">
        <v>0.41666666666666669</v>
      </c>
      <c r="Q15" s="89">
        <v>0.45833333333333331</v>
      </c>
      <c r="R15" s="90" t="s">
        <v>34</v>
      </c>
      <c r="S15" s="34">
        <v>4.1666666666666664E-2</v>
      </c>
      <c r="T15" s="27">
        <v>0.5</v>
      </c>
      <c r="U15" s="27">
        <v>0.58333333333333337</v>
      </c>
      <c r="V15" s="51" t="s">
        <v>25</v>
      </c>
      <c r="W15" s="27">
        <f>U15-T15</f>
        <v>8.333333333333337E-2</v>
      </c>
      <c r="X15" s="80"/>
      <c r="Y15" s="80"/>
      <c r="Z15" s="85"/>
      <c r="AA15" s="80"/>
      <c r="AB15" s="80"/>
      <c r="AC15" s="80"/>
      <c r="AD15" s="85"/>
      <c r="AE15" s="80"/>
      <c r="AF15" s="80">
        <f t="shared" si="2"/>
        <v>0.27083333333333337</v>
      </c>
      <c r="AG15" s="80"/>
    </row>
    <row r="16" spans="1:33" ht="30" customHeight="1" x14ac:dyDescent="0.25">
      <c r="A16" s="18"/>
      <c r="B16" s="19"/>
      <c r="C16" s="19"/>
      <c r="D16" s="32"/>
      <c r="E16" s="32"/>
      <c r="F16" s="125"/>
      <c r="G16" s="32"/>
      <c r="H16" s="27"/>
      <c r="I16" s="27"/>
      <c r="J16" s="51"/>
      <c r="K16" s="27"/>
      <c r="L16" s="27">
        <v>0.58333333333333337</v>
      </c>
      <c r="M16" s="27">
        <v>0.625</v>
      </c>
      <c r="N16" s="78" t="s">
        <v>29</v>
      </c>
      <c r="O16" s="136">
        <v>4.1666666666666664E-2</v>
      </c>
      <c r="P16" s="88">
        <v>0.58333333333333337</v>
      </c>
      <c r="Q16" s="88">
        <v>0.625</v>
      </c>
      <c r="R16" s="87" t="s">
        <v>24</v>
      </c>
      <c r="S16" s="137">
        <v>4.1666666666666664E-2</v>
      </c>
      <c r="T16" s="27"/>
      <c r="U16" s="34"/>
      <c r="V16" s="92"/>
      <c r="W16" s="20"/>
      <c r="X16" s="80"/>
      <c r="Y16" s="80"/>
      <c r="Z16" s="85"/>
      <c r="AA16" s="80"/>
      <c r="AB16" s="80"/>
      <c r="AC16" s="80"/>
      <c r="AD16" s="85"/>
      <c r="AE16" s="80"/>
      <c r="AF16" s="80">
        <f t="shared" si="2"/>
        <v>8.3333333333333329E-2</v>
      </c>
      <c r="AG16" s="80"/>
    </row>
    <row r="17" spans="1:33" ht="30" customHeight="1" x14ac:dyDescent="0.25">
      <c r="A17" s="18"/>
      <c r="B17" s="19"/>
      <c r="C17" s="19"/>
      <c r="D17" s="32"/>
      <c r="E17" s="32"/>
      <c r="F17" s="125"/>
      <c r="G17" s="32"/>
      <c r="H17" s="27"/>
      <c r="I17" s="27"/>
      <c r="J17" s="51"/>
      <c r="K17" s="27"/>
      <c r="L17" s="27"/>
      <c r="M17" s="27"/>
      <c r="N17" s="78"/>
      <c r="O17" s="136"/>
      <c r="P17" s="27">
        <v>0.66666666666666663</v>
      </c>
      <c r="Q17" s="27">
        <v>0.70833333333333337</v>
      </c>
      <c r="R17" s="44" t="s">
        <v>35</v>
      </c>
      <c r="S17" s="27">
        <f>Q17-P17</f>
        <v>4.1666666666666741E-2</v>
      </c>
      <c r="T17" s="27"/>
      <c r="U17" s="34"/>
      <c r="V17" s="92" t="s">
        <v>15</v>
      </c>
      <c r="W17" s="20">
        <v>1.0416666666666666E-2</v>
      </c>
      <c r="X17" s="80"/>
      <c r="Y17" s="80"/>
      <c r="Z17" s="85"/>
      <c r="AA17" s="80"/>
      <c r="AB17" s="80"/>
      <c r="AC17" s="80"/>
      <c r="AD17" s="85"/>
      <c r="AE17" s="80"/>
      <c r="AF17" s="80">
        <f t="shared" si="2"/>
        <v>5.2083333333333405E-2</v>
      </c>
      <c r="AG17" s="80"/>
    </row>
    <row r="18" spans="1:33" x14ac:dyDescent="0.25">
      <c r="A18" s="18"/>
      <c r="B18" s="19"/>
      <c r="C18" s="19"/>
      <c r="D18" s="32">
        <v>0.58333333333333337</v>
      </c>
      <c r="E18" s="32">
        <v>0.75</v>
      </c>
      <c r="F18" s="125" t="s">
        <v>20</v>
      </c>
      <c r="G18" s="32">
        <f>+E18-D18</f>
        <v>0.16666666666666663</v>
      </c>
      <c r="H18" s="27">
        <v>0.5</v>
      </c>
      <c r="I18" s="27">
        <v>0.58333333333333337</v>
      </c>
      <c r="J18" s="51" t="s">
        <v>25</v>
      </c>
      <c r="K18" s="27">
        <f>I18-H18</f>
        <v>8.333333333333337E-2</v>
      </c>
      <c r="L18" s="27"/>
      <c r="M18" s="27"/>
      <c r="N18" s="50"/>
      <c r="O18" s="27"/>
      <c r="P18" s="27"/>
      <c r="Q18" s="27"/>
      <c r="R18" s="13"/>
      <c r="S18" s="20"/>
      <c r="T18" s="27">
        <v>0.58333333333333337</v>
      </c>
      <c r="U18" s="27">
        <v>0.625</v>
      </c>
      <c r="V18" s="47" t="s">
        <v>36</v>
      </c>
      <c r="W18" s="27">
        <v>4.1666666666666664E-2</v>
      </c>
      <c r="X18" s="80"/>
      <c r="Y18" s="80"/>
      <c r="Z18" s="85"/>
      <c r="AA18" s="80"/>
      <c r="AB18" s="80"/>
      <c r="AC18" s="80"/>
      <c r="AD18" s="85"/>
      <c r="AE18" s="80"/>
      <c r="AF18" s="80">
        <f t="shared" si="2"/>
        <v>0.29166666666666663</v>
      </c>
      <c r="AG18" s="80"/>
    </row>
    <row r="19" spans="1:33" x14ac:dyDescent="0.25">
      <c r="A19" s="18"/>
      <c r="B19" s="19"/>
      <c r="C19" s="19"/>
      <c r="D19" s="27"/>
      <c r="E19" s="27"/>
      <c r="F19" s="130"/>
      <c r="G19" s="26"/>
      <c r="H19" s="27"/>
      <c r="I19" s="27"/>
      <c r="J19" s="50"/>
      <c r="K19" s="27"/>
      <c r="L19" s="27"/>
      <c r="M19" s="27"/>
      <c r="N19" s="51"/>
      <c r="O19" s="27"/>
      <c r="P19" s="27"/>
      <c r="Q19" s="27"/>
      <c r="R19" s="44"/>
      <c r="S19" s="27"/>
      <c r="T19" s="27"/>
      <c r="U19" s="27"/>
      <c r="V19" s="92" t="s">
        <v>15</v>
      </c>
      <c r="W19" s="20">
        <v>1.0416666666666666E-2</v>
      </c>
      <c r="X19" s="80"/>
      <c r="Y19" s="80"/>
      <c r="Z19" s="85"/>
      <c r="AA19" s="80"/>
      <c r="AB19" s="80"/>
      <c r="AC19" s="80"/>
      <c r="AD19" s="85"/>
      <c r="AE19" s="80"/>
      <c r="AF19" s="80">
        <f t="shared" si="2"/>
        <v>1.0416666666666666E-2</v>
      </c>
      <c r="AG19" s="80"/>
    </row>
    <row r="20" spans="1:33" x14ac:dyDescent="0.25">
      <c r="A20" s="18"/>
      <c r="B20" s="19"/>
      <c r="C20" s="19"/>
      <c r="D20" s="95"/>
      <c r="E20" s="95"/>
      <c r="F20" s="47"/>
      <c r="G20" s="79"/>
      <c r="H20" s="27">
        <v>0.58333333333333337</v>
      </c>
      <c r="I20" s="27">
        <v>0.625</v>
      </c>
      <c r="J20" s="50" t="s">
        <v>38</v>
      </c>
      <c r="K20" s="27">
        <f>I20-H20</f>
        <v>4.166666666666663E-2</v>
      </c>
      <c r="L20" s="27"/>
      <c r="M20" s="27"/>
      <c r="N20" s="51"/>
      <c r="O20" s="27"/>
      <c r="P20" s="79"/>
      <c r="Q20" s="79"/>
      <c r="R20" s="47"/>
      <c r="S20" s="79"/>
      <c r="T20" s="27">
        <v>0.63541666666666663</v>
      </c>
      <c r="U20" s="27">
        <v>0.67708333333333337</v>
      </c>
      <c r="V20" s="50" t="s">
        <v>37</v>
      </c>
      <c r="W20" s="27">
        <f>U20-T20</f>
        <v>4.1666666666666741E-2</v>
      </c>
      <c r="X20" s="80"/>
      <c r="Y20" s="80"/>
      <c r="Z20" s="85"/>
      <c r="AA20" s="80"/>
      <c r="AB20" s="80"/>
      <c r="AC20" s="80"/>
      <c r="AD20" s="85"/>
      <c r="AE20" s="80"/>
      <c r="AF20" s="80">
        <f t="shared" si="2"/>
        <v>8.333333333333337E-2</v>
      </c>
      <c r="AG20" s="80"/>
    </row>
    <row r="21" spans="1:33" x14ac:dyDescent="0.25">
      <c r="A21" s="18"/>
      <c r="B21" s="19"/>
      <c r="C21" s="19"/>
      <c r="D21" s="27"/>
      <c r="E21" s="27"/>
      <c r="F21" s="51"/>
      <c r="G21" s="27"/>
      <c r="H21" s="27"/>
      <c r="I21" s="27"/>
      <c r="J21" s="50"/>
      <c r="K21" s="27"/>
      <c r="L21" s="27">
        <v>0.70833333333333337</v>
      </c>
      <c r="M21" s="27">
        <v>0.79166666666666663</v>
      </c>
      <c r="N21" s="51" t="s">
        <v>30</v>
      </c>
      <c r="O21" s="27">
        <v>8.3333333333333329E-2</v>
      </c>
      <c r="P21" s="27">
        <v>0.5</v>
      </c>
      <c r="Q21" s="27">
        <v>0.58333333333333337</v>
      </c>
      <c r="R21" s="51" t="s">
        <v>25</v>
      </c>
      <c r="S21" s="27">
        <f>Q21-P21</f>
        <v>8.333333333333337E-2</v>
      </c>
      <c r="T21" s="27"/>
      <c r="U21" s="27"/>
      <c r="V21" s="50"/>
      <c r="W21" s="27"/>
      <c r="X21" s="80"/>
      <c r="Y21" s="80"/>
      <c r="Z21" s="85"/>
      <c r="AA21" s="80"/>
      <c r="AB21" s="80"/>
      <c r="AC21" s="80"/>
      <c r="AD21" s="85"/>
      <c r="AE21" s="80"/>
      <c r="AF21" s="80">
        <f t="shared" si="2"/>
        <v>0.16666666666666669</v>
      </c>
      <c r="AG21" s="80"/>
    </row>
    <row r="22" spans="1:33" x14ac:dyDescent="0.25">
      <c r="A22" s="18"/>
      <c r="B22" s="19"/>
      <c r="C22" s="19"/>
      <c r="D22" s="27">
        <v>0.70833333333333337</v>
      </c>
      <c r="E22" s="27">
        <v>0.79166666666666663</v>
      </c>
      <c r="F22" s="51" t="s">
        <v>30</v>
      </c>
      <c r="G22" s="27">
        <f>E22-D22</f>
        <v>8.3333333333333259E-2</v>
      </c>
      <c r="H22" s="27">
        <v>0.70833333333333337</v>
      </c>
      <c r="I22" s="27">
        <v>0.79166666666666663</v>
      </c>
      <c r="J22" s="51" t="s">
        <v>30</v>
      </c>
      <c r="K22" s="27">
        <f>I22-H22</f>
        <v>8.3333333333333259E-2</v>
      </c>
      <c r="L22" s="27">
        <v>0.79166666666666663</v>
      </c>
      <c r="M22" s="27">
        <v>0.83333333333333337</v>
      </c>
      <c r="N22" s="50" t="s">
        <v>31</v>
      </c>
      <c r="O22" s="27">
        <f>M22-L22</f>
        <v>4.1666666666666741E-2</v>
      </c>
      <c r="P22" s="27">
        <v>0.70833333333333337</v>
      </c>
      <c r="Q22" s="27">
        <v>0.79166666666666663</v>
      </c>
      <c r="R22" s="51" t="s">
        <v>30</v>
      </c>
      <c r="S22" s="27">
        <f>Q22-P22</f>
        <v>8.3333333333333259E-2</v>
      </c>
      <c r="T22" s="27">
        <v>0.70833333333333337</v>
      </c>
      <c r="U22" s="27">
        <v>0.79166666666666663</v>
      </c>
      <c r="V22" s="51" t="s">
        <v>30</v>
      </c>
      <c r="W22" s="27">
        <f>U22-T22</f>
        <v>8.3333333333333259E-2</v>
      </c>
      <c r="X22" s="80"/>
      <c r="Y22" s="80"/>
      <c r="Z22" s="85"/>
      <c r="AA22" s="80"/>
      <c r="AB22" s="80"/>
      <c r="AC22" s="80"/>
      <c r="AD22" s="85"/>
      <c r="AE22" s="80"/>
      <c r="AF22" s="80">
        <f t="shared" si="2"/>
        <v>0.37499999999999978</v>
      </c>
      <c r="AG22" s="80"/>
    </row>
    <row r="23" spans="1:33" ht="16.5" thickBot="1" x14ac:dyDescent="0.3">
      <c r="A23" s="18"/>
      <c r="B23" s="19"/>
      <c r="C23" s="19"/>
      <c r="D23" s="53">
        <v>0.8125</v>
      </c>
      <c r="E23" s="53">
        <v>0.85416666666666663</v>
      </c>
      <c r="F23" s="54" t="s">
        <v>31</v>
      </c>
      <c r="G23" s="53">
        <f>E23-D23</f>
        <v>4.166666666666663E-2</v>
      </c>
      <c r="H23" s="138"/>
      <c r="I23" s="138"/>
      <c r="J23" s="57"/>
      <c r="K23" s="138"/>
      <c r="L23" s="53">
        <v>0.83333333333333337</v>
      </c>
      <c r="M23" s="53">
        <v>0.85416666666666663</v>
      </c>
      <c r="N23" s="54" t="s">
        <v>32</v>
      </c>
      <c r="O23" s="53">
        <f>M23-L23</f>
        <v>2.0833333333333259E-2</v>
      </c>
      <c r="P23" s="53"/>
      <c r="Q23" s="53"/>
      <c r="R23" s="54"/>
      <c r="S23" s="53"/>
      <c r="T23" s="53"/>
      <c r="U23" s="53"/>
      <c r="V23" s="54"/>
      <c r="W23" s="53"/>
      <c r="X23" s="53"/>
      <c r="Y23" s="53"/>
      <c r="Z23" s="54"/>
      <c r="AA23" s="53"/>
      <c r="AB23" s="53"/>
      <c r="AC23" s="53"/>
      <c r="AD23" s="54"/>
      <c r="AE23" s="53"/>
      <c r="AF23" s="53">
        <f>+AA23+W23+S23+O23+K23+G23+AE23</f>
        <v>6.2499999999999889E-2</v>
      </c>
      <c r="AG23" s="53"/>
    </row>
    <row r="24" spans="1:33" ht="16.5" thickBot="1" x14ac:dyDescent="0.3">
      <c r="A24" s="62"/>
      <c r="B24" s="63"/>
      <c r="C24" s="64"/>
      <c r="D24" s="97"/>
      <c r="E24" s="97"/>
      <c r="F24" s="98"/>
      <c r="G24" s="99">
        <f>SUM(G12:G23)</f>
        <v>0.39583333333333315</v>
      </c>
      <c r="H24" s="100"/>
      <c r="I24" s="101"/>
      <c r="J24" s="102"/>
      <c r="K24" s="101">
        <f>SUM(K12:K23)</f>
        <v>0.35416666666666663</v>
      </c>
      <c r="L24" s="97"/>
      <c r="M24" s="103"/>
      <c r="N24" s="104"/>
      <c r="O24" s="99">
        <f>SUM(O12:O23)</f>
        <v>0.31249999999999994</v>
      </c>
      <c r="P24" s="105"/>
      <c r="Q24" s="106"/>
      <c r="R24" s="107"/>
      <c r="S24" s="99">
        <f>SUM(S12:S22)</f>
        <v>0.39583333333333337</v>
      </c>
      <c r="T24" s="97"/>
      <c r="U24" s="103"/>
      <c r="V24" s="104"/>
      <c r="W24" s="99">
        <f>SUM(W12:W23)</f>
        <v>0.35416666666666663</v>
      </c>
      <c r="X24" s="108"/>
      <c r="Y24" s="108"/>
      <c r="Z24" s="109"/>
      <c r="AA24" s="115">
        <f>SUM(AA12:AA23)</f>
        <v>0</v>
      </c>
      <c r="AB24" s="108"/>
      <c r="AC24" s="108"/>
      <c r="AD24" s="109"/>
      <c r="AE24" s="115">
        <f>SUM(AE12:AE23)</f>
        <v>0</v>
      </c>
      <c r="AF24" s="96">
        <f>+SUM(AF12:AF23)</f>
        <v>1.8125</v>
      </c>
      <c r="AG24" s="115"/>
    </row>
    <row r="25" spans="1:33" hidden="1" x14ac:dyDescent="0.25">
      <c r="A25" s="18"/>
      <c r="B25" s="19"/>
      <c r="C25" s="19"/>
      <c r="D25" s="27"/>
      <c r="E25" s="27"/>
      <c r="F25" s="84"/>
      <c r="G25" s="27"/>
      <c r="H25" s="34"/>
      <c r="I25" s="34"/>
      <c r="J25" s="36"/>
      <c r="K25" s="34"/>
      <c r="L25" s="27"/>
      <c r="M25" s="27"/>
      <c r="N25" s="84"/>
      <c r="O25" s="27"/>
      <c r="P25" s="34"/>
      <c r="Q25" s="34"/>
      <c r="R25" s="36"/>
      <c r="S25" s="34"/>
      <c r="T25" s="34"/>
      <c r="U25" s="34"/>
      <c r="V25" s="36"/>
      <c r="W25" s="34"/>
      <c r="X25" s="34"/>
      <c r="Y25" s="34"/>
      <c r="Z25" s="111"/>
      <c r="AA25" s="94"/>
      <c r="AD25" s="2"/>
      <c r="AF25" s="116">
        <f t="shared" ref="AF25:AF26" si="3">+AA25+W25+S25+O25+K25+G25+AE25</f>
        <v>0</v>
      </c>
      <c r="AG25" s="80"/>
    </row>
    <row r="26" spans="1:33" hidden="1" x14ac:dyDescent="0.25">
      <c r="A26" s="18"/>
      <c r="B26" s="19"/>
      <c r="C26" s="113"/>
      <c r="D26" s="27"/>
      <c r="E26" s="31"/>
      <c r="F26" s="84"/>
      <c r="G26" s="28"/>
      <c r="H26" s="27"/>
      <c r="I26" s="27"/>
      <c r="J26" s="117"/>
      <c r="K26" s="27"/>
      <c r="L26" s="31"/>
      <c r="M26" s="27"/>
      <c r="N26" s="84"/>
      <c r="O26" s="28"/>
      <c r="P26" s="27"/>
      <c r="Q26" s="27"/>
      <c r="R26" s="51"/>
      <c r="S26" s="27"/>
      <c r="T26" s="27"/>
      <c r="U26" s="49"/>
      <c r="V26" s="52"/>
      <c r="W26" s="27"/>
      <c r="X26" s="27"/>
      <c r="Y26" s="27"/>
      <c r="Z26" s="50"/>
      <c r="AA26" s="31"/>
      <c r="AD26" s="2"/>
      <c r="AF26" s="27">
        <f t="shared" si="3"/>
        <v>0</v>
      </c>
      <c r="AG26" s="31"/>
    </row>
    <row r="27" spans="1:33" hidden="1" x14ac:dyDescent="0.25">
      <c r="A27" s="18"/>
      <c r="B27" s="19"/>
      <c r="C27" s="113"/>
      <c r="D27" s="27"/>
      <c r="E27" s="31"/>
      <c r="F27" s="84"/>
      <c r="G27" s="27"/>
      <c r="H27" s="119"/>
      <c r="I27" s="119"/>
      <c r="J27" s="120"/>
      <c r="K27" s="121"/>
      <c r="L27" s="31"/>
      <c r="M27" s="27"/>
      <c r="N27" s="84"/>
      <c r="O27" s="28"/>
      <c r="P27" s="80"/>
      <c r="Q27" s="80"/>
      <c r="R27" s="122"/>
      <c r="S27" s="80"/>
      <c r="T27" s="81"/>
      <c r="U27" s="116"/>
      <c r="V27" s="123"/>
      <c r="W27" s="80"/>
      <c r="X27" s="80"/>
      <c r="Y27" s="80"/>
      <c r="Z27" s="85"/>
      <c r="AA27" s="81"/>
      <c r="AD27" s="2"/>
      <c r="AF27" s="80"/>
      <c r="AG27" s="81"/>
    </row>
    <row r="28" spans="1:33" hidden="1" x14ac:dyDescent="0.25">
      <c r="A28" s="18"/>
      <c r="B28" s="19"/>
      <c r="C28" s="19"/>
      <c r="D28" s="27"/>
      <c r="E28" s="27"/>
      <c r="F28" s="84"/>
      <c r="G28" s="27"/>
      <c r="H28" s="35"/>
      <c r="I28" s="35"/>
      <c r="J28" s="36"/>
      <c r="K28" s="91"/>
      <c r="L28" s="27"/>
      <c r="M28" s="31"/>
      <c r="N28" s="84"/>
      <c r="O28" s="27"/>
      <c r="P28" s="35"/>
      <c r="Q28" s="34"/>
      <c r="R28" s="124"/>
      <c r="S28" s="34"/>
      <c r="T28" s="34"/>
      <c r="U28" s="94"/>
      <c r="V28" s="118"/>
      <c r="W28" s="34"/>
      <c r="X28" s="34"/>
      <c r="Y28" s="34"/>
      <c r="Z28" s="111"/>
      <c r="AA28" s="35"/>
      <c r="AD28" s="2"/>
      <c r="AF28" s="112">
        <f t="shared" ref="AF28:AF29" si="4">+AA28+W28+S28+O28+K28+G28+AE28</f>
        <v>0</v>
      </c>
      <c r="AG28" s="80"/>
    </row>
    <row r="29" spans="1:33" hidden="1" x14ac:dyDescent="0.25">
      <c r="A29" s="18"/>
      <c r="B29" s="19"/>
      <c r="C29" s="113"/>
      <c r="D29" s="114"/>
      <c r="E29" s="12"/>
      <c r="F29" s="51"/>
      <c r="G29" s="31"/>
      <c r="H29" s="114"/>
      <c r="I29" s="12"/>
      <c r="J29" s="51"/>
      <c r="K29" s="31"/>
      <c r="L29" s="114"/>
      <c r="M29" s="12"/>
      <c r="N29" s="51"/>
      <c r="O29" s="31"/>
      <c r="P29" s="114"/>
      <c r="Q29" s="12"/>
      <c r="R29" s="51"/>
      <c r="S29" s="31"/>
      <c r="T29" s="114"/>
      <c r="U29" s="12"/>
      <c r="V29" s="51"/>
      <c r="W29" s="31"/>
      <c r="X29" s="27"/>
      <c r="Y29" s="27"/>
      <c r="Z29" s="50"/>
      <c r="AA29" s="31"/>
      <c r="AD29" s="2"/>
      <c r="AF29" s="27">
        <f t="shared" si="4"/>
        <v>0</v>
      </c>
      <c r="AG29" s="31"/>
    </row>
  </sheetData>
  <autoFilter ref="A11:AA24">
    <filterColumn colId="13">
      <iconFilter iconSet="3Arrows"/>
    </filterColumn>
  </autoFilter>
  <conditionalFormatting sqref="R15">
    <cfRule type="cellIs" dxfId="3" priority="3" operator="equal">
      <formula>"Congés payés"</formula>
    </cfRule>
    <cfRule type="cellIs" dxfId="2" priority="4" operator="equal">
      <formula>"Arrêt Maladie"</formula>
    </cfRule>
  </conditionalFormatting>
  <conditionalFormatting sqref="R16">
    <cfRule type="cellIs" dxfId="1" priority="1" operator="equal">
      <formula>"Congés payés"</formula>
    </cfRule>
    <cfRule type="cellIs" dxfId="0" priority="2" operator="equal">
      <formula>"Arrêt Maladie"</formula>
    </cfRule>
  </conditionalFormatting>
  <dataValidations count="1">
    <dataValidation type="list" allowBlank="1" showInputMessage="1" sqref="R15:R16">
      <formula1>Cltlepuy</formula1>
    </dataValidation>
  </dataValidations>
  <pageMargins left="0" right="0" top="0" bottom="0" header="0" footer="0"/>
  <pageSetup paperSize="8" scale="50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/>
  </sheetViews>
  <sheetFormatPr baseColWidth="10" defaultColWidth="9.140625" defaultRowHeight="15" x14ac:dyDescent="0.25"/>
  <cols>
    <col min="2" max="2" width="10" customWidth="1"/>
    <col min="3" max="3" width="16.140625" customWidth="1"/>
    <col min="4" max="4" width="9.140625" style="128"/>
  </cols>
  <sheetData>
    <row r="1" spans="1:4" x14ac:dyDescent="0.25">
      <c r="B1" t="str">
        <f>'Planning général'!A2</f>
        <v>Semaine du 01/07/19 au 06/07/19</v>
      </c>
    </row>
    <row r="2" spans="1:4" x14ac:dyDescent="0.25">
      <c r="C2" t="s">
        <v>39</v>
      </c>
      <c r="D2" s="140">
        <v>0</v>
      </c>
    </row>
    <row r="3" spans="1:4" x14ac:dyDescent="0.25">
      <c r="A3" s="129"/>
    </row>
  </sheetData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général</vt:lpstr>
      <vt:lpstr>Planning individuel</vt:lpstr>
      <vt:lpstr>'Planning général'!Impression_des_titres</vt:lpstr>
      <vt:lpstr>'Planning général'!Zone_d_impression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2019-06-28T07:24:05Z</dcterms:modified>
</cp:coreProperties>
</file>