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64011"/>
  <bookViews>
    <workbookView xWindow="0" yWindow="0" windowWidth="24045" windowHeight="4635" activeTab="1"/>
  </bookViews>
  <sheets>
    <sheet name="Planning général" sheetId="3" r:id="rId1"/>
    <sheet name="Planning individuel" sheetId="1" r:id="rId2"/>
  </sheets>
  <externalReferences>
    <externalReference r:id="rId3"/>
  </externalReferences>
  <definedNames>
    <definedName name="_xlnm._FilterDatabase" localSheetId="0" hidden="1">'Planning général'!$A$11:$AA$35</definedName>
    <definedName name="Cltlepuy">[1]Client!$A$1:$A$64</definedName>
    <definedName name="_xlnm.Print_Titles" localSheetId="0">'Planning général'!$2:$3</definedName>
    <definedName name="_xlnm.Print_Area" localSheetId="0">'Planning général'!$A$1:$AG$164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4" i="1" l="1"/>
  <c r="I18" i="1"/>
  <c r="I17" i="1"/>
  <c r="I16" i="1"/>
  <c r="I7" i="1"/>
  <c r="I6" i="1"/>
  <c r="I5" i="1"/>
  <c r="D29" i="1"/>
  <c r="D28" i="1"/>
  <c r="D27" i="1"/>
  <c r="D18" i="1"/>
  <c r="D17" i="1"/>
  <c r="D16" i="1"/>
  <c r="D7" i="1"/>
  <c r="D6" i="1"/>
  <c r="D5" i="1"/>
  <c r="AF148" i="3" l="1"/>
  <c r="AF144" i="3"/>
  <c r="AF143" i="3"/>
  <c r="AA148" i="3"/>
  <c r="S148" i="3"/>
  <c r="O148" i="3"/>
  <c r="K148" i="3"/>
  <c r="G148" i="3"/>
  <c r="W171" i="3" l="1"/>
  <c r="G171" i="3"/>
  <c r="W170" i="3"/>
  <c r="S170" i="3"/>
  <c r="O170" i="3"/>
  <c r="K170" i="3"/>
  <c r="G170" i="3"/>
  <c r="W169" i="3"/>
  <c r="S169" i="3"/>
  <c r="S171" i="3" s="1"/>
  <c r="O169" i="3"/>
  <c r="O171" i="3" s="1"/>
  <c r="K169" i="3"/>
  <c r="K171" i="3" s="1"/>
  <c r="G169" i="3"/>
  <c r="G164" i="3"/>
  <c r="K161" i="3"/>
  <c r="AF160" i="3"/>
  <c r="W159" i="3"/>
  <c r="AF159" i="3" s="1"/>
  <c r="S159" i="3"/>
  <c r="O159" i="3"/>
  <c r="K159" i="3"/>
  <c r="G159" i="3"/>
  <c r="AF158" i="3"/>
  <c r="W157" i="3"/>
  <c r="W161" i="3" s="1"/>
  <c r="S157" i="3"/>
  <c r="S161" i="3" s="1"/>
  <c r="O157" i="3"/>
  <c r="AF157" i="3" s="1"/>
  <c r="K157" i="3"/>
  <c r="G157" i="3"/>
  <c r="G161" i="3" s="1"/>
  <c r="K156" i="3"/>
  <c r="AF155" i="3"/>
  <c r="W154" i="3"/>
  <c r="W156" i="3" s="1"/>
  <c r="S154" i="3"/>
  <c r="S156" i="3" s="1"/>
  <c r="O154" i="3"/>
  <c r="O156" i="3" s="1"/>
  <c r="K154" i="3"/>
  <c r="G154" i="3"/>
  <c r="G156" i="3" s="1"/>
  <c r="O153" i="3"/>
  <c r="W151" i="3"/>
  <c r="AF151" i="3" s="1"/>
  <c r="S151" i="3"/>
  <c r="O151" i="3"/>
  <c r="K151" i="3"/>
  <c r="G151" i="3"/>
  <c r="AF150" i="3"/>
  <c r="W149" i="3"/>
  <c r="W153" i="3" s="1"/>
  <c r="S149" i="3"/>
  <c r="S153" i="3" s="1"/>
  <c r="O149" i="3"/>
  <c r="K149" i="3"/>
  <c r="K153" i="3" s="1"/>
  <c r="G149" i="3"/>
  <c r="G153" i="3" s="1"/>
  <c r="AE147" i="3"/>
  <c r="AE148" i="3" s="1"/>
  <c r="W144" i="3"/>
  <c r="AA143" i="3"/>
  <c r="W143" i="3"/>
  <c r="W148" i="3" s="1"/>
  <c r="S143" i="3"/>
  <c r="O143" i="3"/>
  <c r="K143" i="3"/>
  <c r="G143" i="3"/>
  <c r="AE142" i="3"/>
  <c r="AA142" i="3"/>
  <c r="AF142" i="3" s="1"/>
  <c r="O142" i="3"/>
  <c r="K142" i="3"/>
  <c r="W141" i="3"/>
  <c r="AF141" i="3" s="1"/>
  <c r="S141" i="3"/>
  <c r="O141" i="3"/>
  <c r="K141" i="3"/>
  <c r="G141" i="3"/>
  <c r="AF140" i="3"/>
  <c r="AF139" i="3"/>
  <c r="W138" i="3"/>
  <c r="W142" i="3" s="1"/>
  <c r="S138" i="3"/>
  <c r="S142" i="3" s="1"/>
  <c r="O138" i="3"/>
  <c r="K138" i="3"/>
  <c r="G138" i="3"/>
  <c r="G142" i="3" s="1"/>
  <c r="AE137" i="3"/>
  <c r="AA137" i="3"/>
  <c r="W137" i="3"/>
  <c r="S137" i="3"/>
  <c r="O137" i="3"/>
  <c r="G137" i="3"/>
  <c r="AF136" i="3"/>
  <c r="O135" i="3"/>
  <c r="K135" i="3"/>
  <c r="AF135" i="3" s="1"/>
  <c r="G135" i="3"/>
  <c r="AF134" i="3"/>
  <c r="AE133" i="3"/>
  <c r="AA133" i="3"/>
  <c r="O133" i="3"/>
  <c r="K133" i="3"/>
  <c r="W132" i="3"/>
  <c r="W133" i="3" s="1"/>
  <c r="S132" i="3"/>
  <c r="S133" i="3" s="1"/>
  <c r="O132" i="3"/>
  <c r="K132" i="3"/>
  <c r="G132" i="3"/>
  <c r="G133" i="3" s="1"/>
  <c r="AF131" i="3"/>
  <c r="AE130" i="3"/>
  <c r="AA130" i="3"/>
  <c r="W130" i="3"/>
  <c r="K130" i="3"/>
  <c r="G130" i="3"/>
  <c r="W129" i="3"/>
  <c r="S129" i="3"/>
  <c r="S130" i="3" s="1"/>
  <c r="O129" i="3"/>
  <c r="O130" i="3" s="1"/>
  <c r="K129" i="3"/>
  <c r="G129" i="3"/>
  <c r="AE128" i="3"/>
  <c r="AA128" i="3"/>
  <c r="W127" i="3"/>
  <c r="S127" i="3"/>
  <c r="O127" i="3"/>
  <c r="K127" i="3"/>
  <c r="AF127" i="3" s="1"/>
  <c r="G127" i="3"/>
  <c r="W126" i="3"/>
  <c r="W128" i="3" s="1"/>
  <c r="S126" i="3"/>
  <c r="AF126" i="3" s="1"/>
  <c r="O126" i="3"/>
  <c r="O128" i="3" s="1"/>
  <c r="K126" i="3"/>
  <c r="G126" i="3"/>
  <c r="AF125" i="3"/>
  <c r="S125" i="3"/>
  <c r="G125" i="3"/>
  <c r="G128" i="3" s="1"/>
  <c r="S124" i="3"/>
  <c r="K124" i="3"/>
  <c r="AF123" i="3"/>
  <c r="S123" i="3"/>
  <c r="K123" i="3"/>
  <c r="K128" i="3" s="1"/>
  <c r="AE122" i="3"/>
  <c r="AA122" i="3"/>
  <c r="S122" i="3"/>
  <c r="O122" i="3"/>
  <c r="K122" i="3"/>
  <c r="AF121" i="3"/>
  <c r="W121" i="3"/>
  <c r="W122" i="3" s="1"/>
  <c r="AF122" i="3" s="1"/>
  <c r="G121" i="3"/>
  <c r="G122" i="3" s="1"/>
  <c r="AF120" i="3"/>
  <c r="AE119" i="3"/>
  <c r="AA119" i="3"/>
  <c r="W119" i="3"/>
  <c r="S119" i="3"/>
  <c r="O119" i="3"/>
  <c r="K119" i="3"/>
  <c r="G119" i="3"/>
  <c r="AF118" i="3"/>
  <c r="AA118" i="3"/>
  <c r="AF117" i="3"/>
  <c r="AF116" i="3"/>
  <c r="AF115" i="3"/>
  <c r="AF119" i="3" s="1"/>
  <c r="AE114" i="3"/>
  <c r="AA114" i="3"/>
  <c r="W114" i="3"/>
  <c r="G114" i="3"/>
  <c r="AF113" i="3"/>
  <c r="W112" i="3"/>
  <c r="AF112" i="3" s="1"/>
  <c r="S112" i="3"/>
  <c r="S114" i="3" s="1"/>
  <c r="O112" i="3"/>
  <c r="K112" i="3"/>
  <c r="G112" i="3"/>
  <c r="AF111" i="3"/>
  <c r="W111" i="3"/>
  <c r="S111" i="3"/>
  <c r="O111" i="3"/>
  <c r="O114" i="3" s="1"/>
  <c r="K111" i="3"/>
  <c r="K114" i="3" s="1"/>
  <c r="G111" i="3"/>
  <c r="W110" i="3"/>
  <c r="AF110" i="3" s="1"/>
  <c r="AE109" i="3"/>
  <c r="AA109" i="3"/>
  <c r="S109" i="3"/>
  <c r="O109" i="3"/>
  <c r="AF108" i="3"/>
  <c r="W108" i="3"/>
  <c r="W109" i="3" s="1"/>
  <c r="S108" i="3"/>
  <c r="O108" i="3"/>
  <c r="K108" i="3"/>
  <c r="K109" i="3" s="1"/>
  <c r="G108" i="3"/>
  <c r="G109" i="3" s="1"/>
  <c r="AE107" i="3"/>
  <c r="AA107" i="3"/>
  <c r="K107" i="3"/>
  <c r="AF106" i="3"/>
  <c r="W105" i="3"/>
  <c r="W107" i="3" s="1"/>
  <c r="S105" i="3"/>
  <c r="S107" i="3" s="1"/>
  <c r="O105" i="3"/>
  <c r="O107" i="3" s="1"/>
  <c r="K105" i="3"/>
  <c r="G105" i="3"/>
  <c r="G107" i="3" s="1"/>
  <c r="AE101" i="3"/>
  <c r="AA101" i="3"/>
  <c r="W101" i="3"/>
  <c r="S101" i="3"/>
  <c r="O101" i="3"/>
  <c r="K101" i="3"/>
  <c r="G101" i="3"/>
  <c r="AF100" i="3"/>
  <c r="AF101" i="3" s="1"/>
  <c r="AF99" i="3"/>
  <c r="AF98" i="3"/>
  <c r="AE97" i="3"/>
  <c r="AA97" i="3"/>
  <c r="S97" i="3"/>
  <c r="O97" i="3"/>
  <c r="G97" i="3"/>
  <c r="AE96" i="3"/>
  <c r="AA96" i="3"/>
  <c r="W95" i="3"/>
  <c r="W97" i="3" s="1"/>
  <c r="K95" i="3"/>
  <c r="K97" i="3" s="1"/>
  <c r="AF93" i="3"/>
  <c r="AE92" i="3"/>
  <c r="O92" i="3"/>
  <c r="K92" i="3"/>
  <c r="W91" i="3"/>
  <c r="AF91" i="3" s="1"/>
  <c r="S91" i="3"/>
  <c r="S92" i="3" s="1"/>
  <c r="O91" i="3"/>
  <c r="K91" i="3"/>
  <c r="G91" i="3"/>
  <c r="O90" i="3"/>
  <c r="G90" i="3"/>
  <c r="AF88" i="3"/>
  <c r="W88" i="3"/>
  <c r="W92" i="3" s="1"/>
  <c r="K88" i="3"/>
  <c r="G88" i="3"/>
  <c r="G92" i="3" s="1"/>
  <c r="AF87" i="3"/>
  <c r="AA87" i="3"/>
  <c r="AA92" i="3" s="1"/>
  <c r="AE86" i="3"/>
  <c r="AA86" i="3"/>
  <c r="AF86" i="3" s="1"/>
  <c r="W86" i="3"/>
  <c r="S86" i="3"/>
  <c r="O86" i="3"/>
  <c r="K86" i="3"/>
  <c r="G86" i="3"/>
  <c r="AF85" i="3"/>
  <c r="AE84" i="3"/>
  <c r="AA84" i="3"/>
  <c r="W84" i="3"/>
  <c r="O84" i="3"/>
  <c r="K84" i="3"/>
  <c r="G84" i="3"/>
  <c r="AF83" i="3"/>
  <c r="AF82" i="3"/>
  <c r="AF81" i="3"/>
  <c r="S81" i="3"/>
  <c r="S84" i="3" s="1"/>
  <c r="AE80" i="3"/>
  <c r="AA80" i="3"/>
  <c r="S79" i="3"/>
  <c r="AF79" i="3" s="1"/>
  <c r="AF78" i="3"/>
  <c r="W77" i="3"/>
  <c r="S77" i="3"/>
  <c r="S80" i="3" s="1"/>
  <c r="O77" i="3"/>
  <c r="AF77" i="3" s="1"/>
  <c r="K77" i="3"/>
  <c r="G77" i="3"/>
  <c r="W76" i="3"/>
  <c r="W80" i="3" s="1"/>
  <c r="G76" i="3"/>
  <c r="G80" i="3" s="1"/>
  <c r="AE75" i="3"/>
  <c r="AA75" i="3"/>
  <c r="W75" i="3"/>
  <c r="S75" i="3"/>
  <c r="O75" i="3"/>
  <c r="K75" i="3"/>
  <c r="G75" i="3"/>
  <c r="AF74" i="3"/>
  <c r="AF73" i="3"/>
  <c r="AF75" i="3" s="1"/>
  <c r="AF72" i="3"/>
  <c r="AE72" i="3"/>
  <c r="AA72" i="3"/>
  <c r="W72" i="3"/>
  <c r="S72" i="3"/>
  <c r="O72" i="3"/>
  <c r="K72" i="3"/>
  <c r="G72" i="3"/>
  <c r="AF71" i="3"/>
  <c r="AF70" i="3"/>
  <c r="AE69" i="3"/>
  <c r="W69" i="3"/>
  <c r="S69" i="3"/>
  <c r="O69" i="3"/>
  <c r="G69" i="3"/>
  <c r="AF68" i="3"/>
  <c r="K67" i="3"/>
  <c r="AF67" i="3" s="1"/>
  <c r="AF66" i="3"/>
  <c r="AA66" i="3"/>
  <c r="AA65" i="3"/>
  <c r="AF65" i="3" s="1"/>
  <c r="AF69" i="3" s="1"/>
  <c r="K65" i="3"/>
  <c r="AE64" i="3"/>
  <c r="AA64" i="3"/>
  <c r="W64" i="3"/>
  <c r="O64" i="3"/>
  <c r="K64" i="3"/>
  <c r="G64" i="3"/>
  <c r="W62" i="3"/>
  <c r="S62" i="3"/>
  <c r="S64" i="3" s="1"/>
  <c r="AF61" i="3"/>
  <c r="K61" i="3"/>
  <c r="AE60" i="3"/>
  <c r="AA60" i="3"/>
  <c r="AE59" i="3"/>
  <c r="AA59" i="3"/>
  <c r="AF59" i="3" s="1"/>
  <c r="W59" i="3"/>
  <c r="W60" i="3" s="1"/>
  <c r="AF60" i="3" s="1"/>
  <c r="S59" i="3"/>
  <c r="S60" i="3" s="1"/>
  <c r="O59" i="3"/>
  <c r="O60" i="3" s="1"/>
  <c r="K59" i="3"/>
  <c r="K60" i="3" s="1"/>
  <c r="G59" i="3"/>
  <c r="G60" i="3" s="1"/>
  <c r="AF58" i="3"/>
  <c r="AF57" i="3"/>
  <c r="AF56" i="3"/>
  <c r="AE55" i="3"/>
  <c r="AA55" i="3"/>
  <c r="W55" i="3"/>
  <c r="S55" i="3"/>
  <c r="O55" i="3"/>
  <c r="AF54" i="3"/>
  <c r="K53" i="3"/>
  <c r="AF53" i="3" s="1"/>
  <c r="G53" i="3"/>
  <c r="G55" i="3" s="1"/>
  <c r="AF52" i="3"/>
  <c r="AF51" i="3"/>
  <c r="AE50" i="3"/>
  <c r="AA50" i="3"/>
  <c r="S50" i="3"/>
  <c r="W49" i="3"/>
  <c r="S49" i="3"/>
  <c r="O49" i="3"/>
  <c r="K49" i="3"/>
  <c r="AF49" i="3" s="1"/>
  <c r="G49" i="3"/>
  <c r="W48" i="3"/>
  <c r="S48" i="3"/>
  <c r="O48" i="3"/>
  <c r="K48" i="3"/>
  <c r="G48" i="3"/>
  <c r="W47" i="3"/>
  <c r="AF47" i="3" s="1"/>
  <c r="S47" i="3"/>
  <c r="K46" i="3"/>
  <c r="AF46" i="3" s="1"/>
  <c r="G46" i="3"/>
  <c r="W45" i="3"/>
  <c r="W50" i="3" s="1"/>
  <c r="S45" i="3"/>
  <c r="O45" i="3"/>
  <c r="O50" i="3" s="1"/>
  <c r="K45" i="3"/>
  <c r="K50" i="3" s="1"/>
  <c r="G45" i="3"/>
  <c r="G50" i="3" s="1"/>
  <c r="AE44" i="3"/>
  <c r="AA44" i="3"/>
  <c r="O44" i="3"/>
  <c r="K44" i="3"/>
  <c r="G44" i="3"/>
  <c r="AF43" i="3"/>
  <c r="AF42" i="3"/>
  <c r="AF41" i="3"/>
  <c r="AA40" i="3"/>
  <c r="AF40" i="3" s="1"/>
  <c r="AF44" i="3" s="1"/>
  <c r="W40" i="3"/>
  <c r="W44" i="3" s="1"/>
  <c r="S40" i="3"/>
  <c r="S44" i="3" s="1"/>
  <c r="O40" i="3"/>
  <c r="K40" i="3"/>
  <c r="AE39" i="3"/>
  <c r="AA39" i="3"/>
  <c r="S39" i="3"/>
  <c r="W38" i="3"/>
  <c r="S38" i="3"/>
  <c r="O38" i="3"/>
  <c r="K38" i="3"/>
  <c r="AF38" i="3" s="1"/>
  <c r="G38" i="3"/>
  <c r="AF37" i="3"/>
  <c r="W37" i="3"/>
  <c r="AF36" i="3"/>
  <c r="W35" i="3"/>
  <c r="S35" i="3"/>
  <c r="O35" i="3"/>
  <c r="O39" i="3" s="1"/>
  <c r="K35" i="3"/>
  <c r="K39" i="3" s="1"/>
  <c r="G35" i="3"/>
  <c r="G39" i="3" s="1"/>
  <c r="W34" i="3"/>
  <c r="W39" i="3" s="1"/>
  <c r="AE33" i="3"/>
  <c r="O33" i="3"/>
  <c r="AE32" i="3"/>
  <c r="W32" i="3"/>
  <c r="W33" i="3" s="1"/>
  <c r="S32" i="3"/>
  <c r="S33" i="3" s="1"/>
  <c r="K32" i="3"/>
  <c r="O31" i="3"/>
  <c r="AF31" i="3" s="1"/>
  <c r="AF30" i="3"/>
  <c r="AF29" i="3"/>
  <c r="O28" i="3"/>
  <c r="AF28" i="3" s="1"/>
  <c r="K28" i="3"/>
  <c r="G28" i="3"/>
  <c r="O27" i="3"/>
  <c r="K27" i="3"/>
  <c r="K33" i="3" s="1"/>
  <c r="G27" i="3"/>
  <c r="G33" i="3" s="1"/>
  <c r="S26" i="3"/>
  <c r="AA25" i="3"/>
  <c r="AA33" i="3" s="1"/>
  <c r="AE24" i="3"/>
  <c r="AA24" i="3"/>
  <c r="AF23" i="3"/>
  <c r="O23" i="3"/>
  <c r="G23" i="3"/>
  <c r="W22" i="3"/>
  <c r="S22" i="3"/>
  <c r="S24" i="3" s="1"/>
  <c r="O22" i="3"/>
  <c r="O24" i="3" s="1"/>
  <c r="K22" i="3"/>
  <c r="G22" i="3"/>
  <c r="G24" i="3" s="1"/>
  <c r="AF21" i="3"/>
  <c r="S21" i="3"/>
  <c r="W20" i="3"/>
  <c r="AF20" i="3" s="1"/>
  <c r="K20" i="3"/>
  <c r="AF18" i="3"/>
  <c r="K18" i="3"/>
  <c r="S17" i="3"/>
  <c r="AF16" i="3"/>
  <c r="AF15" i="3"/>
  <c r="W15" i="3"/>
  <c r="K15" i="3"/>
  <c r="W12" i="3"/>
  <c r="W24" i="3" s="1"/>
  <c r="AF24" i="3" s="1"/>
  <c r="S12" i="3"/>
  <c r="O12" i="3"/>
  <c r="K12" i="3"/>
  <c r="K24" i="3" s="1"/>
  <c r="AE11" i="3"/>
  <c r="S11" i="3"/>
  <c r="O11" i="3"/>
  <c r="G11" i="3"/>
  <c r="AF10" i="3"/>
  <c r="AF9" i="3"/>
  <c r="W8" i="3"/>
  <c r="W11" i="3" s="1"/>
  <c r="AF7" i="3"/>
  <c r="K7" i="3"/>
  <c r="G7" i="3"/>
  <c r="AF6" i="3"/>
  <c r="AA6" i="3"/>
  <c r="AA11" i="3" s="1"/>
  <c r="K6" i="3"/>
  <c r="K11" i="3" s="1"/>
  <c r="G6" i="3"/>
  <c r="AF5" i="3"/>
  <c r="AF4" i="3"/>
  <c r="AE3" i="3"/>
  <c r="AF84" i="3" l="1"/>
  <c r="AF50" i="3"/>
  <c r="AF107" i="3"/>
  <c r="AF114" i="3"/>
  <c r="AF133" i="3"/>
  <c r="AF33" i="3"/>
  <c r="AF64" i="3"/>
  <c r="AF92" i="3"/>
  <c r="AF153" i="3"/>
  <c r="AF156" i="3"/>
  <c r="AF171" i="3"/>
  <c r="AF39" i="3"/>
  <c r="AF55" i="3"/>
  <c r="AF109" i="3"/>
  <c r="AF130" i="3"/>
  <c r="AF12" i="3"/>
  <c r="K55" i="3"/>
  <c r="K69" i="3"/>
  <c r="AA69" i="3"/>
  <c r="AF8" i="3"/>
  <c r="AF11" i="3" s="1"/>
  <c r="AF76" i="3"/>
  <c r="AF80" i="3" s="1"/>
  <c r="AF95" i="3"/>
  <c r="AF105" i="3"/>
  <c r="AF132" i="3"/>
  <c r="K137" i="3"/>
  <c r="AF137" i="3" s="1"/>
  <c r="AF138" i="3"/>
  <c r="AF154" i="3"/>
  <c r="O161" i="3"/>
  <c r="AF161" i="3" s="1"/>
  <c r="S128" i="3"/>
  <c r="AF128" i="3" s="1"/>
  <c r="AF25" i="3"/>
  <c r="AA32" i="3"/>
  <c r="AF32" i="3" s="1"/>
  <c r="AF62" i="3"/>
  <c r="AF89" i="3" s="1"/>
  <c r="AF129" i="3"/>
  <c r="AF149" i="3"/>
  <c r="O80" i="3"/>
  <c r="AF35" i="3"/>
  <c r="AF45" i="3"/>
  <c r="AF96" i="3" l="1"/>
  <c r="AF97" i="3"/>
  <c r="B1" i="1" l="1"/>
  <c r="I27" i="1"/>
  <c r="N5" i="1"/>
</calcChain>
</file>

<file path=xl/sharedStrings.xml><?xml version="1.0" encoding="utf-8"?>
<sst xmlns="http://schemas.openxmlformats.org/spreadsheetml/2006/main" count="124" uniqueCount="59">
  <si>
    <t>Semaine du 01/07/19 au 06/07/19</t>
  </si>
  <si>
    <t>Nom</t>
  </si>
  <si>
    <t>Prénom</t>
  </si>
  <si>
    <t>h début</t>
  </si>
  <si>
    <t>h fin</t>
  </si>
  <si>
    <t>LUNDI</t>
  </si>
  <si>
    <t>MARDI</t>
  </si>
  <si>
    <t>MERCREDI</t>
  </si>
  <si>
    <t>JEUDI</t>
  </si>
  <si>
    <t>VENDREDI</t>
  </si>
  <si>
    <t>SAMEDI</t>
  </si>
  <si>
    <t>DIMANCHE</t>
  </si>
  <si>
    <t>TOTAL SEMAINE</t>
  </si>
  <si>
    <t>HORAIRE CONTRAT</t>
  </si>
  <si>
    <t>M</t>
  </si>
  <si>
    <t>Mme</t>
  </si>
  <si>
    <t>Total semaine:</t>
  </si>
  <si>
    <t>semaine impair 4.5</t>
  </si>
  <si>
    <t xml:space="preserve"> </t>
  </si>
  <si>
    <t>03:00:00 (semaine impaire)</t>
  </si>
  <si>
    <t>29:25( une heure deux * par moi</t>
  </si>
  <si>
    <t>ABS</t>
  </si>
  <si>
    <t>15.00</t>
  </si>
  <si>
    <t xml:space="preserve">M </t>
  </si>
  <si>
    <t xml:space="preserve">Mme </t>
  </si>
  <si>
    <t>Inter 1</t>
  </si>
  <si>
    <t>Inter 2</t>
  </si>
  <si>
    <t>Inter 3</t>
  </si>
  <si>
    <t>Inter 4</t>
  </si>
  <si>
    <t>Inter 5</t>
  </si>
  <si>
    <t>Inter 6</t>
  </si>
  <si>
    <t>Inter 7</t>
  </si>
  <si>
    <t>Inter 8</t>
  </si>
  <si>
    <t>Inter 9</t>
  </si>
  <si>
    <t>Inter 10</t>
  </si>
  <si>
    <t>Inter 11</t>
  </si>
  <si>
    <t>Inter 12</t>
  </si>
  <si>
    <t>Inter 13</t>
  </si>
  <si>
    <t>Inter 14</t>
  </si>
  <si>
    <t>Inter 15</t>
  </si>
  <si>
    <t>Inter 16</t>
  </si>
  <si>
    <t>Inter 17</t>
  </si>
  <si>
    <t>Inter 18</t>
  </si>
  <si>
    <t>Inter 19</t>
  </si>
  <si>
    <t>Inter 20</t>
  </si>
  <si>
    <t>Inter 21</t>
  </si>
  <si>
    <t>Inter 22</t>
  </si>
  <si>
    <t>Inter 23</t>
  </si>
  <si>
    <t>Inter 24</t>
  </si>
  <si>
    <t>Inter 25</t>
  </si>
  <si>
    <t>Inter 26</t>
  </si>
  <si>
    <t>Inter 27</t>
  </si>
  <si>
    <t>Inter 28</t>
  </si>
  <si>
    <t>Inter 29</t>
  </si>
  <si>
    <t>Inter 30</t>
  </si>
  <si>
    <t>Inter 31</t>
  </si>
  <si>
    <t>Inter 32</t>
  </si>
  <si>
    <t>Inter 33</t>
  </si>
  <si>
    <t>PLANNING Semaine 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</si>
</sst>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8" formatCode="#,##0.00\ &quot;€&quot;;[Red]\-#,##0.00\ &quot;€&quot;"/>
    <numFmt numFmtId="164" formatCode="h:mm;@"/>
  </numFmts>
  <fonts count="1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trike/>
      <sz val="11"/>
      <color theme="1"/>
      <name val="Calibri"/>
      <family val="2"/>
      <scheme val="minor"/>
    </font>
    <font>
      <strike/>
      <sz val="12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39997558519241921"/>
        <bgColor rgb="FF000000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76">
    <xf numFmtId="0" fontId="0" fillId="0" borderId="0" xfId="0"/>
    <xf numFmtId="0" fontId="3" fillId="0" borderId="0" xfId="0" applyFont="1" applyAlignment="1"/>
    <xf numFmtId="0" fontId="4" fillId="0" borderId="0" xfId="0" applyFont="1"/>
    <xf numFmtId="0" fontId="2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wrapText="1"/>
    </xf>
    <xf numFmtId="0" fontId="2" fillId="0" borderId="5" xfId="0" applyFont="1" applyBorder="1" applyAlignment="1">
      <alignment wrapText="1"/>
    </xf>
    <xf numFmtId="8" fontId="0" fillId="3" borderId="6" xfId="0" applyNumberFormat="1" applyFill="1" applyBorder="1"/>
    <xf numFmtId="0" fontId="0" fillId="3" borderId="7" xfId="0" applyFill="1" applyBorder="1"/>
    <xf numFmtId="46" fontId="0" fillId="0" borderId="8" xfId="0" applyNumberForma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46" fontId="0" fillId="0" borderId="9" xfId="0" applyNumberFormat="1" applyFont="1" applyFill="1" applyBorder="1" applyAlignment="1">
      <alignment horizontal="center"/>
    </xf>
    <xf numFmtId="46" fontId="0" fillId="0" borderId="0" xfId="0" applyNumberFormat="1" applyFont="1" applyFill="1" applyBorder="1" applyAlignment="1">
      <alignment horizontal="center"/>
    </xf>
    <xf numFmtId="0" fontId="6" fillId="0" borderId="9" xfId="0" applyFont="1" applyFill="1" applyBorder="1" applyAlignment="1">
      <alignment horizontal="center"/>
    </xf>
    <xf numFmtId="46" fontId="1" fillId="0" borderId="10" xfId="0" applyNumberFormat="1" applyFont="1" applyFill="1" applyBorder="1" applyAlignment="1">
      <alignment horizontal="center"/>
    </xf>
    <xf numFmtId="46" fontId="0" fillId="0" borderId="7" xfId="0" applyNumberFormat="1" applyFill="1" applyBorder="1" applyAlignment="1">
      <alignment horizontal="center"/>
    </xf>
    <xf numFmtId="0" fontId="4" fillId="0" borderId="8" xfId="0" applyFont="1" applyFill="1" applyBorder="1" applyAlignment="1">
      <alignment horizontal="center" vertical="center"/>
    </xf>
    <xf numFmtId="46" fontId="0" fillId="0" borderId="11" xfId="0" applyNumberFormat="1" applyFill="1" applyBorder="1" applyAlignment="1">
      <alignment horizontal="center"/>
    </xf>
    <xf numFmtId="0" fontId="0" fillId="3" borderId="10" xfId="0" applyFill="1" applyBorder="1"/>
    <xf numFmtId="0" fontId="0" fillId="3" borderId="0" xfId="0" applyFill="1" applyBorder="1"/>
    <xf numFmtId="46" fontId="1" fillId="0" borderId="9" xfId="0" applyNumberFormat="1" applyFont="1" applyFill="1" applyBorder="1" applyAlignment="1">
      <alignment horizontal="center"/>
    </xf>
    <xf numFmtId="0" fontId="6" fillId="0" borderId="9" xfId="0" applyFont="1" applyFill="1" applyBorder="1" applyAlignment="1">
      <alignment horizontal="center" wrapText="1"/>
    </xf>
    <xf numFmtId="46" fontId="7" fillId="0" borderId="12" xfId="0" applyNumberFormat="1" applyFont="1" applyFill="1" applyBorder="1" applyAlignment="1">
      <alignment horizontal="center" vertical="top"/>
    </xf>
    <xf numFmtId="46" fontId="7" fillId="0" borderId="10" xfId="0" applyNumberFormat="1" applyFont="1" applyFill="1" applyBorder="1" applyAlignment="1">
      <alignment horizontal="center" vertical="top"/>
    </xf>
    <xf numFmtId="0" fontId="8" fillId="0" borderId="9" xfId="0" applyFont="1" applyFill="1" applyBorder="1" applyAlignment="1">
      <alignment horizontal="center" wrapText="1"/>
    </xf>
    <xf numFmtId="46" fontId="7" fillId="0" borderId="10" xfId="0" applyNumberFormat="1" applyFont="1" applyFill="1" applyBorder="1" applyAlignment="1">
      <alignment horizontal="center"/>
    </xf>
    <xf numFmtId="46" fontId="7" fillId="0" borderId="9" xfId="0" applyNumberFormat="1" applyFont="1" applyFill="1" applyBorder="1" applyAlignment="1">
      <alignment horizontal="center"/>
    </xf>
    <xf numFmtId="46" fontId="0" fillId="0" borderId="9" xfId="0" applyNumberFormat="1" applyFill="1" applyBorder="1" applyAlignment="1">
      <alignment horizontal="center"/>
    </xf>
    <xf numFmtId="46" fontId="0" fillId="0" borderId="10" xfId="0" applyNumberFormat="1" applyFill="1" applyBorder="1" applyAlignment="1">
      <alignment horizontal="center"/>
    </xf>
    <xf numFmtId="0" fontId="4" fillId="0" borderId="10" xfId="0" applyFont="1" applyFill="1" applyBorder="1" applyAlignment="1">
      <alignment horizontal="center"/>
    </xf>
    <xf numFmtId="0" fontId="4" fillId="0" borderId="10" xfId="0" applyFont="1" applyFill="1" applyBorder="1" applyAlignment="1">
      <alignment vertical="center"/>
    </xf>
    <xf numFmtId="46" fontId="0" fillId="0" borderId="12" xfId="0" applyNumberFormat="1" applyFill="1" applyBorder="1" applyAlignment="1">
      <alignment horizontal="center"/>
    </xf>
    <xf numFmtId="46" fontId="0" fillId="4" borderId="9" xfId="0" applyNumberFormat="1" applyFill="1" applyBorder="1" applyAlignment="1">
      <alignment horizontal="center"/>
    </xf>
    <xf numFmtId="46" fontId="1" fillId="0" borderId="10" xfId="0" applyNumberFormat="1" applyFont="1" applyFill="1" applyBorder="1"/>
    <xf numFmtId="46" fontId="0" fillId="5" borderId="9" xfId="0" applyNumberFormat="1" applyFill="1" applyBorder="1" applyAlignment="1">
      <alignment horizontal="center"/>
    </xf>
    <xf numFmtId="46" fontId="0" fillId="5" borderId="12" xfId="0" applyNumberFormat="1" applyFill="1" applyBorder="1" applyAlignment="1">
      <alignment horizontal="center"/>
    </xf>
    <xf numFmtId="164" fontId="4" fillId="5" borderId="0" xfId="0" applyNumberFormat="1" applyFont="1" applyFill="1" applyBorder="1" applyAlignment="1">
      <alignment horizontal="center"/>
    </xf>
    <xf numFmtId="46" fontId="0" fillId="0" borderId="6" xfId="0" applyNumberFormat="1" applyFill="1" applyBorder="1" applyAlignment="1">
      <alignment horizontal="center"/>
    </xf>
    <xf numFmtId="0" fontId="4" fillId="0" borderId="6" xfId="0" applyFont="1" applyFill="1" applyBorder="1" applyAlignment="1">
      <alignment vertical="center"/>
    </xf>
    <xf numFmtId="46" fontId="0" fillId="4" borderId="10" xfId="0" applyNumberFormat="1" applyFill="1" applyBorder="1" applyAlignment="1">
      <alignment horizontal="center"/>
    </xf>
    <xf numFmtId="46" fontId="0" fillId="5" borderId="9" xfId="0" applyNumberFormat="1" applyFont="1" applyFill="1" applyBorder="1" applyAlignment="1">
      <alignment horizontal="center"/>
    </xf>
    <xf numFmtId="46" fontId="0" fillId="5" borderId="10" xfId="0" applyNumberFormat="1" applyFont="1" applyFill="1" applyBorder="1" applyAlignment="1">
      <alignment horizontal="center"/>
    </xf>
    <xf numFmtId="0" fontId="4" fillId="5" borderId="10" xfId="0" applyFont="1" applyFill="1" applyBorder="1" applyAlignment="1">
      <alignment horizontal="center" wrapText="1"/>
    </xf>
    <xf numFmtId="0" fontId="4" fillId="0" borderId="9" xfId="0" applyFont="1" applyFill="1" applyBorder="1" applyAlignment="1">
      <alignment vertical="center"/>
    </xf>
    <xf numFmtId="0" fontId="4" fillId="0" borderId="9" xfId="0" applyFont="1" applyFill="1" applyBorder="1" applyAlignment="1">
      <alignment horizontal="center" wrapText="1"/>
    </xf>
    <xf numFmtId="46" fontId="0" fillId="0" borderId="0" xfId="0" applyNumberFormat="1" applyFont="1" applyFill="1" applyBorder="1" applyAlignment="1">
      <alignment horizontal="center" vertical="top"/>
    </xf>
    <xf numFmtId="46" fontId="0" fillId="0" borderId="10" xfId="0" applyNumberFormat="1" applyFont="1" applyFill="1" applyBorder="1" applyAlignment="1">
      <alignment horizontal="center" vertical="top"/>
    </xf>
    <xf numFmtId="164" fontId="4" fillId="0" borderId="9" xfId="0" applyNumberFormat="1" applyFont="1" applyFill="1" applyBorder="1" applyAlignment="1">
      <alignment horizontal="center" wrapText="1"/>
    </xf>
    <xf numFmtId="46" fontId="0" fillId="0" borderId="10" xfId="0" applyNumberFormat="1" applyFill="1" applyBorder="1" applyAlignment="1">
      <alignment horizontal="center" vertical="top"/>
    </xf>
    <xf numFmtId="46" fontId="0" fillId="0" borderId="0" xfId="0" applyNumberFormat="1" applyFill="1" applyBorder="1" applyAlignment="1">
      <alignment horizontal="center"/>
    </xf>
    <xf numFmtId="0" fontId="4" fillId="0" borderId="9" xfId="0" applyFont="1" applyFill="1" applyBorder="1" applyAlignment="1">
      <alignment horizontal="center"/>
    </xf>
    <xf numFmtId="164" fontId="4" fillId="0" borderId="9" xfId="0" applyNumberFormat="1" applyFont="1" applyFill="1" applyBorder="1" applyAlignment="1">
      <alignment horizontal="center"/>
    </xf>
    <xf numFmtId="164" fontId="4" fillId="0" borderId="10" xfId="0" applyNumberFormat="1" applyFont="1" applyFill="1" applyBorder="1" applyAlignment="1">
      <alignment horizontal="center"/>
    </xf>
    <xf numFmtId="46" fontId="0" fillId="0" borderId="13" xfId="0" applyNumberFormat="1" applyFill="1" applyBorder="1" applyAlignment="1">
      <alignment horizontal="center"/>
    </xf>
    <xf numFmtId="0" fontId="4" fillId="0" borderId="13" xfId="0" applyFont="1" applyFill="1" applyBorder="1" applyAlignment="1">
      <alignment horizontal="center"/>
    </xf>
    <xf numFmtId="46" fontId="0" fillId="0" borderId="14" xfId="0" applyNumberFormat="1" applyFont="1" applyFill="1" applyBorder="1"/>
    <xf numFmtId="46" fontId="0" fillId="0" borderId="15" xfId="0" applyNumberFormat="1" applyFont="1" applyFill="1" applyBorder="1"/>
    <xf numFmtId="0" fontId="4" fillId="0" borderId="13" xfId="0" applyFont="1" applyFill="1" applyBorder="1" applyAlignment="1">
      <alignment horizontal="center" wrapText="1"/>
    </xf>
    <xf numFmtId="46" fontId="0" fillId="0" borderId="15" xfId="0" applyNumberFormat="1" applyFill="1" applyBorder="1" applyAlignment="1">
      <alignment horizontal="center"/>
    </xf>
    <xf numFmtId="46" fontId="0" fillId="0" borderId="14" xfId="0" applyNumberFormat="1" applyFill="1" applyBorder="1" applyAlignment="1">
      <alignment horizontal="center"/>
    </xf>
    <xf numFmtId="0" fontId="4" fillId="0" borderId="15" xfId="0" applyFont="1" applyFill="1" applyBorder="1" applyAlignment="1">
      <alignment horizontal="center"/>
    </xf>
    <xf numFmtId="46" fontId="0" fillId="0" borderId="16" xfId="0" applyNumberFormat="1" applyFill="1" applyBorder="1" applyAlignment="1">
      <alignment horizontal="center"/>
    </xf>
    <xf numFmtId="0" fontId="0" fillId="3" borderId="15" xfId="0" applyFill="1" applyBorder="1"/>
    <xf numFmtId="0" fontId="0" fillId="3" borderId="14" xfId="0" applyFill="1" applyBorder="1"/>
    <xf numFmtId="0" fontId="0" fillId="3" borderId="16" xfId="0" applyFill="1" applyBorder="1"/>
    <xf numFmtId="46" fontId="0" fillId="0" borderId="10" xfId="0" applyNumberFormat="1" applyFill="1" applyBorder="1"/>
    <xf numFmtId="46" fontId="0" fillId="0" borderId="0" xfId="0" applyNumberFormat="1" applyFill="1" applyBorder="1"/>
    <xf numFmtId="0" fontId="4" fillId="0" borderId="0" xfId="0" applyFont="1" applyFill="1" applyBorder="1"/>
    <xf numFmtId="46" fontId="0" fillId="0" borderId="9" xfId="0" applyNumberFormat="1" applyFill="1" applyBorder="1"/>
    <xf numFmtId="46" fontId="0" fillId="0" borderId="14" xfId="0" applyNumberFormat="1" applyFill="1" applyBorder="1"/>
    <xf numFmtId="46" fontId="0" fillId="0" borderId="13" xfId="0" applyNumberFormat="1" applyFill="1" applyBorder="1"/>
    <xf numFmtId="0" fontId="4" fillId="0" borderId="15" xfId="0" applyFont="1" applyFill="1" applyBorder="1"/>
    <xf numFmtId="46" fontId="0" fillId="0" borderId="16" xfId="0" applyNumberFormat="1" applyFill="1" applyBorder="1"/>
    <xf numFmtId="0" fontId="0" fillId="3" borderId="6" xfId="0" applyFill="1" applyBorder="1"/>
    <xf numFmtId="46" fontId="7" fillId="0" borderId="8" xfId="0" applyNumberFormat="1" applyFont="1" applyFill="1" applyBorder="1" applyAlignment="1">
      <alignment horizontal="center"/>
    </xf>
    <xf numFmtId="0" fontId="8" fillId="0" borderId="8" xfId="0" applyFont="1" applyFill="1" applyBorder="1" applyAlignment="1">
      <alignment horizontal="center"/>
    </xf>
    <xf numFmtId="0" fontId="4" fillId="0" borderId="8" xfId="0" applyFont="1" applyFill="1" applyBorder="1" applyAlignment="1">
      <alignment horizontal="center"/>
    </xf>
    <xf numFmtId="46" fontId="0" fillId="0" borderId="8" xfId="0" applyNumberFormat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46" fontId="0" fillId="0" borderId="9" xfId="0" applyNumberFormat="1" applyFill="1" applyBorder="1" applyAlignment="1">
      <alignment horizontal="center" vertical="top"/>
    </xf>
    <xf numFmtId="46" fontId="0" fillId="0" borderId="9" xfId="0" applyNumberFormat="1" applyBorder="1" applyAlignment="1">
      <alignment horizontal="center"/>
    </xf>
    <xf numFmtId="46" fontId="0" fillId="0" borderId="12" xfId="0" applyNumberFormat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46" fontId="10" fillId="0" borderId="9" xfId="0" applyNumberFormat="1" applyFont="1" applyFill="1" applyBorder="1" applyAlignment="1">
      <alignment horizontal="center"/>
    </xf>
    <xf numFmtId="164" fontId="4" fillId="0" borderId="0" xfId="0" applyNumberFormat="1" applyFont="1" applyFill="1" applyBorder="1" applyAlignment="1">
      <alignment horizontal="center"/>
    </xf>
    <xf numFmtId="0" fontId="4" fillId="0" borderId="9" xfId="0" applyFont="1" applyBorder="1" applyAlignment="1">
      <alignment horizontal="center"/>
    </xf>
    <xf numFmtId="46" fontId="0" fillId="6" borderId="9" xfId="0" applyNumberFormat="1" applyFont="1" applyFill="1" applyBorder="1" applyAlignment="1">
      <alignment horizontal="center"/>
    </xf>
    <xf numFmtId="0" fontId="11" fillId="6" borderId="9" xfId="0" applyFont="1" applyFill="1" applyBorder="1" applyAlignment="1">
      <alignment horizontal="center" wrapText="1"/>
    </xf>
    <xf numFmtId="46" fontId="11" fillId="6" borderId="9" xfId="0" applyNumberFormat="1" applyFont="1" applyFill="1" applyBorder="1" applyAlignment="1">
      <alignment horizontal="center"/>
    </xf>
    <xf numFmtId="46" fontId="11" fillId="5" borderId="9" xfId="0" applyNumberFormat="1" applyFont="1" applyFill="1" applyBorder="1" applyAlignment="1">
      <alignment horizontal="center"/>
    </xf>
    <xf numFmtId="0" fontId="11" fillId="5" borderId="9" xfId="0" applyFont="1" applyFill="1" applyBorder="1" applyAlignment="1">
      <alignment horizontal="center" wrapText="1"/>
    </xf>
    <xf numFmtId="46" fontId="0" fillId="5" borderId="10" xfId="0" applyNumberFormat="1" applyFill="1" applyBorder="1" applyAlignment="1">
      <alignment horizontal="center"/>
    </xf>
    <xf numFmtId="164" fontId="6" fillId="0" borderId="9" xfId="0" applyNumberFormat="1" applyFont="1" applyFill="1" applyBorder="1" applyAlignment="1">
      <alignment horizontal="center" wrapText="1"/>
    </xf>
    <xf numFmtId="46" fontId="0" fillId="4" borderId="0" xfId="0" applyNumberFormat="1" applyFill="1" applyBorder="1" applyAlignment="1">
      <alignment horizontal="center"/>
    </xf>
    <xf numFmtId="46" fontId="0" fillId="5" borderId="0" xfId="0" applyNumberFormat="1" applyFill="1" applyBorder="1" applyAlignment="1">
      <alignment horizontal="center"/>
    </xf>
    <xf numFmtId="46" fontId="0" fillId="0" borderId="9" xfId="0" applyNumberFormat="1" applyFont="1" applyFill="1" applyBorder="1" applyAlignment="1">
      <alignment horizontal="center" vertical="top"/>
    </xf>
    <xf numFmtId="46" fontId="0" fillId="0" borderId="16" xfId="0" applyNumberFormat="1" applyBorder="1" applyAlignment="1">
      <alignment horizontal="center"/>
    </xf>
    <xf numFmtId="46" fontId="0" fillId="0" borderId="18" xfId="0" applyNumberFormat="1" applyFill="1" applyBorder="1"/>
    <xf numFmtId="0" fontId="4" fillId="0" borderId="19" xfId="0" applyFont="1" applyFill="1" applyBorder="1"/>
    <xf numFmtId="46" fontId="0" fillId="0" borderId="17" xfId="0" applyNumberFormat="1" applyFill="1" applyBorder="1"/>
    <xf numFmtId="46" fontId="0" fillId="2" borderId="18" xfId="0" applyNumberFormat="1" applyFill="1" applyBorder="1"/>
    <xf numFmtId="46" fontId="0" fillId="2" borderId="17" xfId="0" applyNumberFormat="1" applyFill="1" applyBorder="1"/>
    <xf numFmtId="0" fontId="4" fillId="2" borderId="19" xfId="0" applyFont="1" applyFill="1" applyBorder="1" applyAlignment="1">
      <alignment horizontal="center"/>
    </xf>
    <xf numFmtId="46" fontId="0" fillId="0" borderId="20" xfId="0" applyNumberFormat="1" applyFill="1" applyBorder="1"/>
    <xf numFmtId="0" fontId="4" fillId="0" borderId="20" xfId="0" applyFont="1" applyFill="1" applyBorder="1"/>
    <xf numFmtId="46" fontId="0" fillId="0" borderId="18" xfId="0" applyNumberFormat="1" applyBorder="1"/>
    <xf numFmtId="46" fontId="0" fillId="0" borderId="20" xfId="0" applyNumberFormat="1" applyBorder="1"/>
    <xf numFmtId="0" fontId="4" fillId="0" borderId="17" xfId="0" applyFont="1" applyBorder="1"/>
    <xf numFmtId="46" fontId="0" fillId="0" borderId="7" xfId="0" applyNumberFormat="1" applyBorder="1"/>
    <xf numFmtId="0" fontId="4" fillId="0" borderId="7" xfId="0" applyFont="1" applyBorder="1"/>
    <xf numFmtId="46" fontId="0" fillId="0" borderId="10" xfId="0" applyNumberFormat="1" applyFont="1" applyFill="1" applyBorder="1" applyAlignment="1">
      <alignment horizontal="center"/>
    </xf>
    <xf numFmtId="0" fontId="4" fillId="5" borderId="9" xfId="0" applyFont="1" applyFill="1" applyBorder="1" applyAlignment="1">
      <alignment horizontal="center"/>
    </xf>
    <xf numFmtId="46" fontId="0" fillId="0" borderId="10" xfId="0" applyNumberFormat="1" applyBorder="1" applyAlignment="1">
      <alignment horizontal="center"/>
    </xf>
    <xf numFmtId="0" fontId="0" fillId="3" borderId="12" xfId="0" applyFill="1" applyBorder="1"/>
    <xf numFmtId="46" fontId="0" fillId="0" borderId="12" xfId="0" applyNumberFormat="1" applyFont="1" applyFill="1" applyBorder="1" applyAlignment="1">
      <alignment horizontal="center"/>
    </xf>
    <xf numFmtId="46" fontId="0" fillId="0" borderId="17" xfId="0" applyNumberFormat="1" applyBorder="1"/>
    <xf numFmtId="46" fontId="0" fillId="0" borderId="0" xfId="0" applyNumberFormat="1" applyBorder="1" applyAlignment="1">
      <alignment horizontal="center"/>
    </xf>
    <xf numFmtId="46" fontId="4" fillId="0" borderId="9" xfId="0" applyNumberFormat="1" applyFont="1" applyFill="1" applyBorder="1" applyAlignment="1">
      <alignment horizontal="center"/>
    </xf>
    <xf numFmtId="164" fontId="4" fillId="5" borderId="10" xfId="0" applyNumberFormat="1" applyFont="1" applyFill="1" applyBorder="1" applyAlignment="1">
      <alignment horizontal="center"/>
    </xf>
    <xf numFmtId="46" fontId="0" fillId="2" borderId="12" xfId="0" applyNumberFormat="1" applyFill="1" applyBorder="1" applyAlignment="1">
      <alignment horizontal="center"/>
    </xf>
    <xf numFmtId="164" fontId="4" fillId="2" borderId="0" xfId="0" applyNumberFormat="1" applyFont="1" applyFill="1" applyBorder="1" applyAlignment="1">
      <alignment horizontal="center"/>
    </xf>
    <xf numFmtId="46" fontId="0" fillId="2" borderId="9" xfId="0" applyNumberFormat="1" applyFill="1" applyBorder="1" applyAlignment="1">
      <alignment horizontal="center"/>
    </xf>
    <xf numFmtId="164" fontId="4" fillId="0" borderId="9" xfId="0" applyNumberFormat="1" applyFont="1" applyBorder="1" applyAlignment="1">
      <alignment horizontal="center"/>
    </xf>
    <xf numFmtId="164" fontId="4" fillId="0" borderId="10" xfId="0" applyNumberFormat="1" applyFont="1" applyBorder="1" applyAlignment="1">
      <alignment horizontal="center"/>
    </xf>
    <xf numFmtId="164" fontId="4" fillId="5" borderId="9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7" borderId="0" xfId="0" applyFill="1"/>
    <xf numFmtId="46" fontId="0" fillId="8" borderId="0" xfId="0" applyNumberFormat="1" applyFill="1"/>
    <xf numFmtId="46" fontId="0" fillId="0" borderId="0" xfId="0" applyNumberFormat="1"/>
    <xf numFmtId="0" fontId="2" fillId="0" borderId="2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164" fontId="0" fillId="0" borderId="7" xfId="0" applyNumberFormat="1" applyFill="1" applyBorder="1" applyAlignment="1">
      <alignment horizontal="center"/>
    </xf>
    <xf numFmtId="164" fontId="0" fillId="0" borderId="6" xfId="0" applyNumberFormat="1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6" fillId="0" borderId="12" xfId="0" applyFont="1" applyFill="1" applyBorder="1" applyAlignment="1">
      <alignment horizontal="center" wrapText="1"/>
    </xf>
    <xf numFmtId="20" fontId="0" fillId="0" borderId="0" xfId="0" applyNumberFormat="1" applyFill="1" applyBorder="1" applyAlignment="1">
      <alignment horizontal="center"/>
    </xf>
    <xf numFmtId="20" fontId="0" fillId="0" borderId="10" xfId="0" applyNumberFormat="1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164" fontId="0" fillId="0" borderId="10" xfId="0" applyNumberFormat="1" applyFill="1" applyBorder="1" applyAlignment="1">
      <alignment horizontal="center"/>
    </xf>
    <xf numFmtId="46" fontId="0" fillId="4" borderId="12" xfId="0" applyNumberFormat="1" applyFill="1" applyBorder="1" applyAlignment="1">
      <alignment horizontal="center"/>
    </xf>
    <xf numFmtId="164" fontId="4" fillId="4" borderId="0" xfId="0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164" fontId="9" fillId="0" borderId="10" xfId="0" applyNumberFormat="1" applyFont="1" applyFill="1" applyBorder="1" applyAlignment="1">
      <alignment horizontal="center" wrapText="1"/>
    </xf>
    <xf numFmtId="0" fontId="4" fillId="0" borderId="16" xfId="0" applyFont="1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15" xfId="0" applyFill="1" applyBorder="1" applyAlignment="1">
      <alignment horizontal="center"/>
    </xf>
    <xf numFmtId="0" fontId="0" fillId="0" borderId="16" xfId="0" applyFill="1" applyBorder="1"/>
    <xf numFmtId="0" fontId="0" fillId="0" borderId="13" xfId="0" applyFill="1" applyBorder="1"/>
    <xf numFmtId="164" fontId="0" fillId="0" borderId="13" xfId="0" applyNumberFormat="1" applyFill="1" applyBorder="1"/>
    <xf numFmtId="46" fontId="7" fillId="0" borderId="7" xfId="0" applyNumberFormat="1" applyFont="1" applyFill="1" applyBorder="1" applyAlignment="1">
      <alignment horizontal="center"/>
    </xf>
    <xf numFmtId="46" fontId="7" fillId="0" borderId="6" xfId="0" applyNumberFormat="1" applyFont="1" applyFill="1" applyBorder="1" applyAlignment="1">
      <alignment horizontal="center"/>
    </xf>
    <xf numFmtId="46" fontId="7" fillId="0" borderId="11" xfId="0" applyNumberFormat="1" applyFont="1" applyFill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164" fontId="0" fillId="0" borderId="6" xfId="0" applyNumberFormat="1" applyBorder="1" applyAlignment="1">
      <alignment horizontal="center"/>
    </xf>
    <xf numFmtId="46" fontId="0" fillId="0" borderId="11" xfId="0" applyNumberFormat="1" applyBorder="1" applyAlignment="1">
      <alignment horizontal="center"/>
    </xf>
    <xf numFmtId="46" fontId="7" fillId="0" borderId="0" xfId="0" applyNumberFormat="1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46" fontId="7" fillId="0" borderId="12" xfId="0" applyNumberFormat="1" applyFont="1" applyFill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0" fontId="0" fillId="0" borderId="9" xfId="0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46" fontId="0" fillId="0" borderId="0" xfId="0" applyNumberFormat="1" applyFill="1" applyBorder="1" applyAlignment="1">
      <alignment horizontal="center" vertical="top"/>
    </xf>
    <xf numFmtId="0" fontId="8" fillId="0" borderId="10" xfId="0" applyFont="1" applyFill="1" applyBorder="1" applyAlignment="1">
      <alignment horizontal="center"/>
    </xf>
    <xf numFmtId="46" fontId="7" fillId="0" borderId="10" xfId="0" applyNumberFormat="1" applyFont="1" applyFill="1" applyBorder="1"/>
    <xf numFmtId="46" fontId="11" fillId="5" borderId="0" xfId="0" applyNumberFormat="1" applyFont="1" applyFill="1" applyBorder="1" applyAlignment="1">
      <alignment horizontal="center"/>
    </xf>
    <xf numFmtId="20" fontId="0" fillId="0" borderId="9" xfId="0" applyNumberFormat="1" applyBorder="1" applyAlignment="1">
      <alignment horizontal="center"/>
    </xf>
    <xf numFmtId="46" fontId="11" fillId="6" borderId="0" xfId="0" applyNumberFormat="1" applyFont="1" applyFill="1" applyBorder="1" applyAlignment="1">
      <alignment horizontal="center"/>
    </xf>
    <xf numFmtId="46" fontId="0" fillId="6" borderId="10" xfId="0" applyNumberFormat="1" applyFill="1" applyBorder="1" applyAlignment="1">
      <alignment horizontal="center"/>
    </xf>
    <xf numFmtId="46" fontId="0" fillId="5" borderId="17" xfId="0" applyNumberFormat="1" applyFill="1" applyBorder="1" applyAlignment="1">
      <alignment horizontal="center"/>
    </xf>
    <xf numFmtId="46" fontId="1" fillId="0" borderId="0" xfId="0" applyNumberFormat="1" applyFont="1" applyFill="1" applyBorder="1" applyAlignment="1">
      <alignment horizontal="center"/>
    </xf>
    <xf numFmtId="0" fontId="4" fillId="0" borderId="10" xfId="0" applyFont="1" applyFill="1" applyBorder="1" applyAlignment="1">
      <alignment horizontal="center" wrapText="1"/>
    </xf>
    <xf numFmtId="164" fontId="8" fillId="0" borderId="0" xfId="0" applyNumberFormat="1" applyFont="1" applyFill="1" applyBorder="1" applyAlignment="1">
      <alignment horizontal="center"/>
    </xf>
    <xf numFmtId="46" fontId="0" fillId="0" borderId="13" xfId="0" applyNumberForma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5" xfId="0" applyBorder="1" applyAlignment="1">
      <alignment horizontal="center"/>
    </xf>
    <xf numFmtId="46" fontId="0" fillId="0" borderId="6" xfId="0" applyNumberFormat="1" applyBorder="1"/>
    <xf numFmtId="0" fontId="0" fillId="0" borderId="17" xfId="0" applyBorder="1"/>
    <xf numFmtId="164" fontId="0" fillId="0" borderId="17" xfId="0" applyNumberFormat="1" applyBorder="1"/>
    <xf numFmtId="46" fontId="0" fillId="0" borderId="11" xfId="0" applyNumberFormat="1" applyBorder="1"/>
    <xf numFmtId="0" fontId="4" fillId="0" borderId="6" xfId="0" applyFont="1" applyFill="1" applyBorder="1" applyAlignment="1">
      <alignment horizontal="center"/>
    </xf>
    <xf numFmtId="164" fontId="0" fillId="0" borderId="9" xfId="0" applyNumberFormat="1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6" fillId="0" borderId="10" xfId="0" applyFont="1" applyFill="1" applyBorder="1" applyAlignment="1">
      <alignment horizontal="center"/>
    </xf>
    <xf numFmtId="0" fontId="4" fillId="0" borderId="9" xfId="0" applyFont="1" applyFill="1" applyBorder="1" applyAlignment="1">
      <alignment horizontal="center" vertical="center"/>
    </xf>
    <xf numFmtId="20" fontId="0" fillId="0" borderId="9" xfId="0" applyNumberFormat="1" applyFill="1" applyBorder="1" applyAlignment="1">
      <alignment horizontal="center"/>
    </xf>
    <xf numFmtId="0" fontId="8" fillId="0" borderId="9" xfId="0" applyFont="1" applyFill="1" applyBorder="1" applyAlignment="1">
      <alignment horizontal="center" vertical="center" wrapText="1"/>
    </xf>
    <xf numFmtId="164" fontId="4" fillId="0" borderId="0" xfId="0" applyNumberFormat="1" applyFont="1" applyFill="1" applyBorder="1" applyAlignment="1">
      <alignment horizontal="center" wrapText="1"/>
    </xf>
    <xf numFmtId="0" fontId="4" fillId="5" borderId="9" xfId="0" applyFont="1" applyFill="1" applyBorder="1" applyAlignment="1">
      <alignment horizontal="center" wrapText="1"/>
    </xf>
    <xf numFmtId="46" fontId="0" fillId="5" borderId="9" xfId="0" applyNumberFormat="1" applyFill="1" applyBorder="1" applyAlignment="1">
      <alignment horizontal="center" vertical="top"/>
    </xf>
    <xf numFmtId="0" fontId="4" fillId="5" borderId="9" xfId="0" applyFont="1" applyFill="1" applyBorder="1" applyAlignment="1">
      <alignment horizontal="center" vertical="top" wrapText="1"/>
    </xf>
    <xf numFmtId="46" fontId="0" fillId="0" borderId="15" xfId="0" applyNumberFormat="1" applyFont="1" applyFill="1" applyBorder="1" applyAlignment="1">
      <alignment horizontal="center"/>
    </xf>
    <xf numFmtId="0" fontId="0" fillId="3" borderId="10" xfId="0" applyFill="1" applyBorder="1" applyAlignment="1"/>
    <xf numFmtId="0" fontId="0" fillId="3" borderId="0" xfId="0" applyFill="1" applyBorder="1" applyAlignment="1"/>
    <xf numFmtId="0" fontId="4" fillId="0" borderId="13" xfId="0" applyFont="1" applyFill="1" applyBorder="1"/>
    <xf numFmtId="0" fontId="0" fillId="0" borderId="9" xfId="0" applyFill="1" applyBorder="1"/>
    <xf numFmtId="164" fontId="0" fillId="0" borderId="9" xfId="0" applyNumberFormat="1" applyFill="1" applyBorder="1"/>
    <xf numFmtId="0" fontId="0" fillId="0" borderId="18" xfId="0" applyFill="1" applyBorder="1"/>
    <xf numFmtId="0" fontId="0" fillId="0" borderId="20" xfId="0" applyFill="1" applyBorder="1"/>
    <xf numFmtId="0" fontId="4" fillId="0" borderId="19" xfId="0" applyFont="1" applyFill="1" applyBorder="1" applyAlignment="1">
      <alignment vertical="top"/>
    </xf>
    <xf numFmtId="46" fontId="4" fillId="0" borderId="20" xfId="0" applyNumberFormat="1" applyFont="1" applyFill="1" applyBorder="1"/>
    <xf numFmtId="46" fontId="0" fillId="0" borderId="7" xfId="0" applyNumberFormat="1" applyFill="1" applyBorder="1"/>
    <xf numFmtId="46" fontId="4" fillId="0" borderId="7" xfId="0" applyNumberFormat="1" applyFont="1" applyFill="1" applyBorder="1"/>
    <xf numFmtId="46" fontId="0" fillId="0" borderId="6" xfId="0" applyNumberFormat="1" applyFill="1" applyBorder="1"/>
    <xf numFmtId="164" fontId="0" fillId="0" borderId="17" xfId="0" applyNumberFormat="1" applyFill="1" applyBorder="1"/>
    <xf numFmtId="46" fontId="0" fillId="5" borderId="11" xfId="0" applyNumberFormat="1" applyFill="1" applyBorder="1" applyAlignment="1">
      <alignment horizontal="center"/>
    </xf>
    <xf numFmtId="46" fontId="0" fillId="5" borderId="6" xfId="0" applyNumberFormat="1" applyFill="1" applyBorder="1" applyAlignment="1">
      <alignment horizontal="center"/>
    </xf>
    <xf numFmtId="0" fontId="4" fillId="5" borderId="6" xfId="0" applyFont="1" applyFill="1" applyBorder="1" applyAlignment="1">
      <alignment horizontal="center"/>
    </xf>
    <xf numFmtId="0" fontId="0" fillId="0" borderId="7" xfId="0" applyFill="1" applyBorder="1"/>
    <xf numFmtId="0" fontId="0" fillId="0" borderId="6" xfId="0" applyFill="1" applyBorder="1"/>
    <xf numFmtId="0" fontId="4" fillId="0" borderId="6" xfId="0" applyFont="1" applyFill="1" applyBorder="1" applyAlignment="1">
      <alignment vertical="top"/>
    </xf>
    <xf numFmtId="46" fontId="0" fillId="0" borderId="8" xfId="0" applyNumberFormat="1" applyFill="1" applyBorder="1"/>
    <xf numFmtId="46" fontId="0" fillId="0" borderId="8" xfId="0" applyNumberFormat="1" applyBorder="1"/>
    <xf numFmtId="46" fontId="4" fillId="0" borderId="6" xfId="0" applyNumberFormat="1" applyFont="1" applyBorder="1"/>
    <xf numFmtId="46" fontId="0" fillId="0" borderId="6" xfId="0" applyNumberFormat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10" xfId="0" applyFont="1" applyBorder="1" applyAlignment="1">
      <alignment horizontal="center"/>
    </xf>
    <xf numFmtId="46" fontId="0" fillId="0" borderId="15" xfId="0" applyNumberFormat="1" applyBorder="1" applyAlignment="1">
      <alignment horizontal="center"/>
    </xf>
    <xf numFmtId="0" fontId="4" fillId="0" borderId="15" xfId="0" applyFont="1" applyBorder="1" applyAlignment="1">
      <alignment horizontal="center"/>
    </xf>
    <xf numFmtId="46" fontId="0" fillId="0" borderId="19" xfId="0" applyNumberFormat="1" applyBorder="1"/>
    <xf numFmtId="46" fontId="0" fillId="0" borderId="0" xfId="0" applyNumberFormat="1" applyBorder="1"/>
    <xf numFmtId="0" fontId="4" fillId="0" borderId="0" xfId="0" applyFont="1" applyBorder="1"/>
    <xf numFmtId="46" fontId="0" fillId="0" borderId="9" xfId="0" applyNumberFormat="1" applyBorder="1"/>
    <xf numFmtId="0" fontId="0" fillId="0" borderId="20" xfId="0" applyBorder="1"/>
    <xf numFmtId="164" fontId="0" fillId="0" borderId="20" xfId="0" applyNumberFormat="1" applyBorder="1"/>
    <xf numFmtId="46" fontId="0" fillId="0" borderId="17" xfId="0" applyNumberFormat="1" applyBorder="1" applyAlignment="1">
      <alignment horizontal="center"/>
    </xf>
    <xf numFmtId="46" fontId="0" fillId="0" borderId="16" xfId="0" applyNumberFormat="1" applyBorder="1"/>
    <xf numFmtId="164" fontId="0" fillId="0" borderId="11" xfId="0" applyNumberFormat="1" applyFill="1" applyBorder="1" applyAlignment="1">
      <alignment horizontal="center"/>
    </xf>
    <xf numFmtId="164" fontId="0" fillId="0" borderId="8" xfId="0" applyNumberFormat="1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11" fontId="0" fillId="3" borderId="10" xfId="0" applyNumberFormat="1" applyFill="1" applyBorder="1"/>
    <xf numFmtId="20" fontId="0" fillId="0" borderId="12" xfId="0" applyNumberFormat="1" applyFill="1" applyBorder="1" applyAlignment="1">
      <alignment horizontal="center"/>
    </xf>
    <xf numFmtId="164" fontId="6" fillId="0" borderId="0" xfId="0" applyNumberFormat="1" applyFont="1" applyFill="1" applyBorder="1" applyAlignment="1">
      <alignment horizontal="center"/>
    </xf>
    <xf numFmtId="0" fontId="4" fillId="0" borderId="14" xfId="0" applyFont="1" applyFill="1" applyBorder="1" applyAlignment="1">
      <alignment horizontal="center"/>
    </xf>
    <xf numFmtId="0" fontId="0" fillId="0" borderId="16" xfId="0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4" fillId="0" borderId="7" xfId="0" applyFont="1" applyFill="1" applyBorder="1"/>
    <xf numFmtId="0" fontId="4" fillId="0" borderId="14" xfId="0" applyFont="1" applyFill="1" applyBorder="1"/>
    <xf numFmtId="164" fontId="0" fillId="0" borderId="20" xfId="0" applyNumberFormat="1" applyFill="1" applyBorder="1"/>
    <xf numFmtId="46" fontId="0" fillId="0" borderId="17" xfId="0" applyNumberFormat="1" applyFill="1" applyBorder="1" applyAlignment="1">
      <alignment horizontal="center"/>
    </xf>
    <xf numFmtId="46" fontId="0" fillId="0" borderId="19" xfId="0" applyNumberFormat="1" applyFill="1" applyBorder="1"/>
    <xf numFmtId="46" fontId="0" fillId="0" borderId="8" xfId="0" applyNumberFormat="1" applyFill="1" applyBorder="1" applyAlignment="1">
      <alignment horizontal="center" vertical="top"/>
    </xf>
    <xf numFmtId="0" fontId="4" fillId="0" borderId="8" xfId="0" applyFont="1" applyFill="1" applyBorder="1" applyAlignment="1">
      <alignment horizontal="center" vertical="top" wrapText="1"/>
    </xf>
    <xf numFmtId="46" fontId="0" fillId="0" borderId="11" xfId="0" applyNumberFormat="1" applyBorder="1" applyAlignment="1">
      <alignment horizontal="center" vertical="top"/>
    </xf>
    <xf numFmtId="46" fontId="0" fillId="0" borderId="8" xfId="0" applyNumberFormat="1" applyBorder="1" applyAlignment="1">
      <alignment horizontal="center" vertical="top"/>
    </xf>
    <xf numFmtId="46" fontId="0" fillId="0" borderId="12" xfId="0" applyNumberFormat="1" applyFill="1" applyBorder="1" applyAlignment="1">
      <alignment horizontal="center" vertical="center"/>
    </xf>
    <xf numFmtId="46" fontId="0" fillId="0" borderId="10" xfId="0" applyNumberFormat="1" applyFill="1" applyBorder="1" applyAlignment="1">
      <alignment horizontal="center" vertical="center"/>
    </xf>
    <xf numFmtId="164" fontId="4" fillId="0" borderId="9" xfId="0" applyNumberFormat="1" applyFont="1" applyFill="1" applyBorder="1" applyAlignment="1">
      <alignment horizontal="center" vertical="top" wrapText="1"/>
    </xf>
    <xf numFmtId="46" fontId="0" fillId="0" borderId="0" xfId="0" applyNumberFormat="1" applyFill="1" applyBorder="1" applyAlignment="1">
      <alignment horizontal="center" vertical="center"/>
    </xf>
    <xf numFmtId="164" fontId="4" fillId="9" borderId="10" xfId="0" applyNumberFormat="1" applyFont="1" applyFill="1" applyBorder="1" applyAlignment="1">
      <alignment horizontal="center" wrapText="1"/>
    </xf>
    <xf numFmtId="46" fontId="0" fillId="9" borderId="10" xfId="0" applyNumberFormat="1" applyFill="1" applyBorder="1" applyAlignment="1">
      <alignment horizontal="center" vertical="center"/>
    </xf>
    <xf numFmtId="46" fontId="0" fillId="9" borderId="9" xfId="0" applyNumberFormat="1" applyFill="1" applyBorder="1" applyAlignment="1">
      <alignment horizontal="center" vertical="center" wrapText="1"/>
    </xf>
    <xf numFmtId="164" fontId="4" fillId="9" borderId="0" xfId="0" applyNumberFormat="1" applyFont="1" applyFill="1" applyBorder="1" applyAlignment="1">
      <alignment horizontal="center" vertical="center" wrapText="1"/>
    </xf>
    <xf numFmtId="46" fontId="0" fillId="0" borderId="12" xfId="0" applyNumberFormat="1" applyBorder="1" applyAlignment="1">
      <alignment horizontal="center" vertical="top"/>
    </xf>
    <xf numFmtId="46" fontId="0" fillId="0" borderId="9" xfId="0" applyNumberFormat="1" applyBorder="1" applyAlignment="1">
      <alignment horizontal="center" vertical="top"/>
    </xf>
    <xf numFmtId="46" fontId="0" fillId="0" borderId="9" xfId="0" applyNumberFormat="1" applyFill="1" applyBorder="1" applyAlignment="1">
      <alignment horizontal="center" vertical="center"/>
    </xf>
    <xf numFmtId="164" fontId="4" fillId="0" borderId="0" xfId="0" applyNumberFormat="1" applyFont="1" applyFill="1" applyBorder="1" applyAlignment="1">
      <alignment horizontal="center" vertical="top" wrapText="1"/>
    </xf>
    <xf numFmtId="20" fontId="4" fillId="0" borderId="9" xfId="0" applyNumberFormat="1" applyFont="1" applyFill="1" applyBorder="1" applyAlignment="1">
      <alignment horizontal="center"/>
    </xf>
    <xf numFmtId="46" fontId="0" fillId="0" borderId="13" xfId="0" applyNumberFormat="1" applyFont="1" applyFill="1" applyBorder="1" applyAlignment="1">
      <alignment horizontal="center" vertical="center"/>
    </xf>
    <xf numFmtId="46" fontId="0" fillId="0" borderId="14" xfId="0" applyNumberFormat="1" applyFont="1" applyFill="1" applyBorder="1" applyAlignment="1">
      <alignment horizontal="center"/>
    </xf>
    <xf numFmtId="46" fontId="0" fillId="0" borderId="15" xfId="0" applyNumberFormat="1" applyFill="1" applyBorder="1"/>
    <xf numFmtId="46" fontId="0" fillId="2" borderId="20" xfId="0" applyNumberFormat="1" applyFill="1" applyBorder="1"/>
    <xf numFmtId="0" fontId="4" fillId="2" borderId="13" xfId="0" applyFont="1" applyFill="1" applyBorder="1" applyAlignment="1">
      <alignment horizontal="center"/>
    </xf>
    <xf numFmtId="46" fontId="0" fillId="2" borderId="13" xfId="0" applyNumberFormat="1" applyFill="1" applyBorder="1"/>
    <xf numFmtId="0" fontId="4" fillId="0" borderId="14" xfId="0" applyFont="1" applyBorder="1"/>
    <xf numFmtId="46" fontId="0" fillId="0" borderId="13" xfId="0" applyNumberFormat="1" applyBorder="1"/>
    <xf numFmtId="46" fontId="0" fillId="0" borderId="14" xfId="0" applyNumberFormat="1" applyBorder="1"/>
    <xf numFmtId="0" fontId="4" fillId="0" borderId="20" xfId="0" applyFont="1" applyBorder="1"/>
    <xf numFmtId="0" fontId="0" fillId="3" borderId="11" xfId="0" applyFill="1" applyBorder="1"/>
    <xf numFmtId="46" fontId="0" fillId="5" borderId="8" xfId="0" applyNumberFormat="1" applyFill="1" applyBorder="1" applyAlignment="1">
      <alignment horizontal="center"/>
    </xf>
    <xf numFmtId="0" fontId="4" fillId="5" borderId="8" xfId="0" applyFont="1" applyFill="1" applyBorder="1" applyAlignment="1">
      <alignment horizontal="center"/>
    </xf>
    <xf numFmtId="46" fontId="0" fillId="5" borderId="12" xfId="0" applyNumberFormat="1" applyFont="1" applyFill="1" applyBorder="1" applyAlignment="1">
      <alignment horizontal="center"/>
    </xf>
    <xf numFmtId="46" fontId="0" fillId="5" borderId="20" xfId="0" applyNumberFormat="1" applyFill="1" applyBorder="1"/>
    <xf numFmtId="0" fontId="4" fillId="5" borderId="7" xfId="0" applyFont="1" applyFill="1" applyBorder="1"/>
    <xf numFmtId="46" fontId="0" fillId="5" borderId="17" xfId="0" applyNumberFormat="1" applyFill="1" applyBorder="1"/>
    <xf numFmtId="164" fontId="0" fillId="0" borderId="7" xfId="0" applyNumberFormat="1" applyFill="1" applyBorder="1"/>
    <xf numFmtId="46" fontId="0" fillId="0" borderId="11" xfId="0" applyNumberFormat="1" applyFill="1" applyBorder="1"/>
    <xf numFmtId="0" fontId="4" fillId="5" borderId="7" xfId="0" applyFont="1" applyFill="1" applyBorder="1" applyAlignment="1">
      <alignment horizontal="center"/>
    </xf>
    <xf numFmtId="46" fontId="0" fillId="5" borderId="7" xfId="0" applyNumberFormat="1" applyFill="1" applyBorder="1" applyAlignment="1">
      <alignment horizontal="center"/>
    </xf>
    <xf numFmtId="21" fontId="0" fillId="0" borderId="16" xfId="0" applyNumberFormat="1" applyFill="1" applyBorder="1" applyAlignment="1">
      <alignment horizontal="center"/>
    </xf>
    <xf numFmtId="20" fontId="0" fillId="0" borderId="16" xfId="0" applyNumberFormat="1" applyFill="1" applyBorder="1" applyAlignment="1">
      <alignment horizontal="center"/>
    </xf>
    <xf numFmtId="0" fontId="4" fillId="0" borderId="13" xfId="0" applyFont="1" applyBorder="1"/>
    <xf numFmtId="0" fontId="0" fillId="0" borderId="13" xfId="0" applyBorder="1"/>
    <xf numFmtId="0" fontId="0" fillId="0" borderId="15" xfId="0" applyBorder="1"/>
    <xf numFmtId="164" fontId="0" fillId="0" borderId="13" xfId="0" applyNumberFormat="1" applyBorder="1"/>
    <xf numFmtId="0" fontId="4" fillId="0" borderId="12" xfId="0" applyFont="1" applyFill="1" applyBorder="1" applyAlignment="1">
      <alignment vertical="top"/>
    </xf>
    <xf numFmtId="0" fontId="0" fillId="0" borderId="9" xfId="0" applyBorder="1"/>
    <xf numFmtId="0" fontId="4" fillId="0" borderId="12" xfId="0" applyFont="1" applyBorder="1" applyAlignment="1">
      <alignment vertical="top"/>
    </xf>
    <xf numFmtId="46" fontId="4" fillId="0" borderId="14" xfId="0" applyNumberFormat="1" applyFont="1" applyBorder="1"/>
    <xf numFmtId="164" fontId="0" fillId="0" borderId="14" xfId="0" applyNumberFormat="1" applyBorder="1"/>
    <xf numFmtId="0" fontId="4" fillId="0" borderId="11" xfId="0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 wrapText="1"/>
    </xf>
    <xf numFmtId="46" fontId="4" fillId="0" borderId="8" xfId="0" applyNumberFormat="1" applyFont="1" applyFill="1" applyBorder="1" applyAlignment="1">
      <alignment horizontal="center"/>
    </xf>
    <xf numFmtId="0" fontId="4" fillId="0" borderId="12" xfId="0" applyFont="1" applyFill="1" applyBorder="1" applyAlignment="1">
      <alignment horizontal="center"/>
    </xf>
    <xf numFmtId="46" fontId="0" fillId="0" borderId="9" xfId="0" applyNumberFormat="1" applyBorder="1" applyAlignment="1">
      <alignment horizontal="center" wrapText="1"/>
    </xf>
    <xf numFmtId="46" fontId="0" fillId="5" borderId="13" xfId="0" applyNumberFormat="1" applyFill="1" applyBorder="1" applyAlignment="1">
      <alignment horizontal="center"/>
    </xf>
    <xf numFmtId="46" fontId="4" fillId="0" borderId="13" xfId="0" applyNumberFormat="1" applyFont="1" applyBorder="1" applyAlignment="1">
      <alignment horizontal="center"/>
    </xf>
    <xf numFmtId="0" fontId="4" fillId="5" borderId="0" xfId="0" applyFont="1" applyFill="1" applyBorder="1" applyAlignment="1">
      <alignment horizontal="center" vertical="center"/>
    </xf>
    <xf numFmtId="164" fontId="0" fillId="0" borderId="0" xfId="0" applyNumberFormat="1" applyBorder="1" applyAlignment="1">
      <alignment horizontal="center"/>
    </xf>
    <xf numFmtId="46" fontId="0" fillId="0" borderId="12" xfId="0" applyNumberFormat="1" applyBorder="1" applyAlignment="1">
      <alignment horizontal="center" wrapText="1"/>
    </xf>
    <xf numFmtId="46" fontId="0" fillId="2" borderId="6" xfId="0" applyNumberFormat="1" applyFill="1" applyBorder="1"/>
    <xf numFmtId="46" fontId="0" fillId="2" borderId="7" xfId="0" applyNumberFormat="1" applyFill="1" applyBorder="1"/>
    <xf numFmtId="0" fontId="4" fillId="2" borderId="19" xfId="0" applyFont="1" applyFill="1" applyBorder="1"/>
    <xf numFmtId="46" fontId="0" fillId="2" borderId="8" xfId="0" applyNumberFormat="1" applyFill="1" applyBorder="1"/>
    <xf numFmtId="0" fontId="4" fillId="0" borderId="16" xfId="0" applyFont="1" applyBorder="1"/>
    <xf numFmtId="46" fontId="0" fillId="5" borderId="6" xfId="0" applyNumberFormat="1" applyFont="1" applyFill="1" applyBorder="1" applyAlignment="1">
      <alignment horizontal="center"/>
    </xf>
    <xf numFmtId="46" fontId="0" fillId="5" borderId="8" xfId="0" applyNumberFormat="1" applyFont="1" applyFill="1" applyBorder="1" applyAlignment="1">
      <alignment horizontal="center"/>
    </xf>
    <xf numFmtId="164" fontId="4" fillId="0" borderId="12" xfId="0" applyNumberFormat="1" applyFont="1" applyFill="1" applyBorder="1" applyAlignment="1">
      <alignment horizontal="center"/>
    </xf>
    <xf numFmtId="46" fontId="0" fillId="2" borderId="10" xfId="0" applyNumberFormat="1" applyFont="1" applyFill="1" applyBorder="1" applyAlignment="1">
      <alignment horizontal="center"/>
    </xf>
    <xf numFmtId="46" fontId="0" fillId="2" borderId="9" xfId="0" applyNumberFormat="1" applyFont="1" applyFill="1" applyBorder="1" applyAlignment="1">
      <alignment horizontal="center"/>
    </xf>
    <xf numFmtId="20" fontId="0" fillId="2" borderId="9" xfId="0" applyNumberFormat="1" applyFont="1" applyFill="1" applyBorder="1"/>
    <xf numFmtId="46" fontId="0" fillId="5" borderId="15" xfId="0" applyNumberFormat="1" applyFill="1" applyBorder="1" applyAlignment="1">
      <alignment horizontal="center"/>
    </xf>
    <xf numFmtId="0" fontId="12" fillId="0" borderId="14" xfId="0" applyFont="1" applyFill="1" applyBorder="1" applyAlignment="1">
      <alignment horizontal="center"/>
    </xf>
    <xf numFmtId="46" fontId="0" fillId="5" borderId="16" xfId="0" applyNumberFormat="1" applyFill="1" applyBorder="1" applyAlignment="1">
      <alignment horizontal="center"/>
    </xf>
    <xf numFmtId="0" fontId="4" fillId="5" borderId="15" xfId="0" applyFont="1" applyFill="1" applyBorder="1" applyAlignment="1">
      <alignment horizontal="center"/>
    </xf>
    <xf numFmtId="46" fontId="0" fillId="5" borderId="14" xfId="0" applyNumberFormat="1" applyFill="1" applyBorder="1" applyAlignment="1">
      <alignment horizontal="center"/>
    </xf>
    <xf numFmtId="0" fontId="4" fillId="5" borderId="14" xfId="0" applyFont="1" applyFill="1" applyBorder="1" applyAlignment="1">
      <alignment horizontal="center"/>
    </xf>
    <xf numFmtId="46" fontId="0" fillId="2" borderId="14" xfId="0" applyNumberFormat="1" applyFill="1" applyBorder="1"/>
    <xf numFmtId="46" fontId="0" fillId="2" borderId="9" xfId="0" applyNumberFormat="1" applyFill="1" applyBorder="1"/>
    <xf numFmtId="0" fontId="0" fillId="10" borderId="10" xfId="0" applyFill="1" applyBorder="1"/>
    <xf numFmtId="0" fontId="0" fillId="10" borderId="0" xfId="0" applyFill="1" applyBorder="1"/>
    <xf numFmtId="46" fontId="0" fillId="11" borderId="6" xfId="0" applyNumberFormat="1" applyFill="1" applyBorder="1" applyAlignment="1">
      <alignment horizontal="center" vertical="top"/>
    </xf>
    <xf numFmtId="46" fontId="0" fillId="11" borderId="8" xfId="0" applyNumberFormat="1" applyFill="1" applyBorder="1" applyAlignment="1">
      <alignment horizontal="center" vertical="top"/>
    </xf>
    <xf numFmtId="0" fontId="4" fillId="11" borderId="7" xfId="0" applyFont="1" applyFill="1" applyBorder="1" applyAlignment="1">
      <alignment horizontal="center" wrapText="1"/>
    </xf>
    <xf numFmtId="46" fontId="0" fillId="11" borderId="11" xfId="0" applyNumberFormat="1" applyFill="1" applyBorder="1" applyAlignment="1">
      <alignment horizontal="center" vertical="top"/>
    </xf>
    <xf numFmtId="0" fontId="4" fillId="11" borderId="8" xfId="0" applyFont="1" applyFill="1" applyBorder="1" applyAlignment="1">
      <alignment horizontal="center" wrapText="1"/>
    </xf>
    <xf numFmtId="46" fontId="0" fillId="10" borderId="11" xfId="0" applyNumberFormat="1" applyFill="1" applyBorder="1" applyAlignment="1">
      <alignment horizontal="center" vertical="top"/>
    </xf>
    <xf numFmtId="46" fontId="0" fillId="10" borderId="6" xfId="0" applyNumberFormat="1" applyFill="1" applyBorder="1" applyAlignment="1">
      <alignment horizontal="center" vertical="top"/>
    </xf>
    <xf numFmtId="0" fontId="4" fillId="10" borderId="6" xfId="0" applyFont="1" applyFill="1" applyBorder="1" applyAlignment="1">
      <alignment horizontal="center" wrapText="1"/>
    </xf>
    <xf numFmtId="46" fontId="0" fillId="10" borderId="8" xfId="0" applyNumberFormat="1" applyFill="1" applyBorder="1" applyAlignment="1">
      <alignment horizontal="center" vertical="top"/>
    </xf>
    <xf numFmtId="0" fontId="4" fillId="10" borderId="8" xfId="0" applyFont="1" applyFill="1" applyBorder="1" applyAlignment="1">
      <alignment horizontal="center" wrapText="1"/>
    </xf>
    <xf numFmtId="0" fontId="4" fillId="10" borderId="8" xfId="0" applyFont="1" applyFill="1" applyBorder="1" applyAlignment="1">
      <alignment horizontal="center" vertical="top"/>
    </xf>
    <xf numFmtId="164" fontId="0" fillId="10" borderId="8" xfId="0" applyNumberFormat="1" applyFill="1" applyBorder="1" applyAlignment="1">
      <alignment horizontal="center"/>
    </xf>
    <xf numFmtId="0" fontId="0" fillId="10" borderId="8" xfId="0" applyFill="1" applyBorder="1" applyAlignment="1">
      <alignment horizontal="center"/>
    </xf>
    <xf numFmtId="46" fontId="0" fillId="10" borderId="9" xfId="0" applyNumberFormat="1" applyFill="1" applyBorder="1" applyAlignment="1">
      <alignment horizontal="center"/>
    </xf>
    <xf numFmtId="46" fontId="0" fillId="10" borderId="8" xfId="0" applyNumberFormat="1" applyFill="1" applyBorder="1" applyAlignment="1">
      <alignment horizontal="center"/>
    </xf>
    <xf numFmtId="0" fontId="0" fillId="12" borderId="0" xfId="0" applyFill="1"/>
    <xf numFmtId="46" fontId="0" fillId="11" borderId="10" xfId="0" applyNumberFormat="1" applyFill="1" applyBorder="1"/>
    <xf numFmtId="46" fontId="0" fillId="11" borderId="9" xfId="0" applyNumberFormat="1" applyFill="1" applyBorder="1"/>
    <xf numFmtId="0" fontId="4" fillId="11" borderId="0" xfId="0" applyFont="1" applyFill="1" applyBorder="1" applyAlignment="1">
      <alignment horizontal="center"/>
    </xf>
    <xf numFmtId="46" fontId="0" fillId="11" borderId="0" xfId="0" applyNumberFormat="1" applyFill="1" applyBorder="1"/>
    <xf numFmtId="46" fontId="0" fillId="11" borderId="16" xfId="0" applyNumberFormat="1" applyFill="1" applyBorder="1"/>
    <xf numFmtId="0" fontId="4" fillId="11" borderId="8" xfId="0" applyFont="1" applyFill="1" applyBorder="1" applyAlignment="1">
      <alignment horizontal="center"/>
    </xf>
    <xf numFmtId="46" fontId="0" fillId="11" borderId="13" xfId="0" applyNumberFormat="1" applyFill="1" applyBorder="1"/>
    <xf numFmtId="46" fontId="0" fillId="10" borderId="16" xfId="0" applyNumberFormat="1" applyFill="1" applyBorder="1"/>
    <xf numFmtId="0" fontId="4" fillId="10" borderId="6" xfId="0" applyFont="1" applyFill="1" applyBorder="1" applyAlignment="1">
      <alignment horizontal="center"/>
    </xf>
    <xf numFmtId="46" fontId="0" fillId="10" borderId="13" xfId="0" applyNumberFormat="1" applyFill="1" applyBorder="1"/>
    <xf numFmtId="0" fontId="4" fillId="10" borderId="8" xfId="0" applyFont="1" applyFill="1" applyBorder="1" applyAlignment="1">
      <alignment horizontal="center"/>
    </xf>
    <xf numFmtId="46" fontId="0" fillId="10" borderId="15" xfId="0" applyNumberFormat="1" applyFill="1" applyBorder="1"/>
    <xf numFmtId="46" fontId="0" fillId="10" borderId="13" xfId="0" applyNumberFormat="1" applyFill="1" applyBorder="1" applyAlignment="1">
      <alignment horizontal="center"/>
    </xf>
    <xf numFmtId="0" fontId="4" fillId="10" borderId="13" xfId="0" applyFont="1" applyFill="1" applyBorder="1" applyAlignment="1">
      <alignment horizontal="center"/>
    </xf>
    <xf numFmtId="0" fontId="0" fillId="10" borderId="13" xfId="0" applyFill="1" applyBorder="1" applyAlignment="1">
      <alignment horizontal="center"/>
    </xf>
    <xf numFmtId="0" fontId="0" fillId="10" borderId="15" xfId="0" applyFill="1" applyBorder="1"/>
    <xf numFmtId="0" fontId="0" fillId="10" borderId="14" xfId="0" applyFill="1" applyBorder="1"/>
    <xf numFmtId="46" fontId="0" fillId="11" borderId="15" xfId="0" applyNumberFormat="1" applyFill="1" applyBorder="1"/>
    <xf numFmtId="0" fontId="4" fillId="11" borderId="14" xfId="0" applyFont="1" applyFill="1" applyBorder="1"/>
    <xf numFmtId="0" fontId="4" fillId="11" borderId="16" xfId="0" applyFont="1" applyFill="1" applyBorder="1" applyAlignment="1">
      <alignment horizontal="center"/>
    </xf>
    <xf numFmtId="46" fontId="0" fillId="11" borderId="20" xfId="0" applyNumberFormat="1" applyFill="1" applyBorder="1"/>
    <xf numFmtId="46" fontId="0" fillId="11" borderId="17" xfId="0" applyNumberFormat="1" applyFill="1" applyBorder="1"/>
    <xf numFmtId="46" fontId="0" fillId="10" borderId="20" xfId="0" applyNumberFormat="1" applyFill="1" applyBorder="1"/>
    <xf numFmtId="0" fontId="4" fillId="10" borderId="14" xfId="0" applyFont="1" applyFill="1" applyBorder="1"/>
    <xf numFmtId="46" fontId="0" fillId="10" borderId="17" xfId="0" applyNumberFormat="1" applyFill="1" applyBorder="1"/>
    <xf numFmtId="0" fontId="4" fillId="10" borderId="20" xfId="0" applyFont="1" applyFill="1" applyBorder="1"/>
    <xf numFmtId="0" fontId="0" fillId="10" borderId="20" xfId="0" applyFill="1" applyBorder="1"/>
    <xf numFmtId="164" fontId="0" fillId="10" borderId="20" xfId="0" applyNumberFormat="1" applyFill="1" applyBorder="1"/>
    <xf numFmtId="46" fontId="0" fillId="10" borderId="17" xfId="0" applyNumberFormat="1" applyFill="1" applyBorder="1" applyAlignment="1">
      <alignment horizontal="center"/>
    </xf>
    <xf numFmtId="46" fontId="0" fillId="10" borderId="19" xfId="0" applyNumberFormat="1" applyFill="1" applyBorder="1"/>
    <xf numFmtId="0" fontId="4" fillId="0" borderId="8" xfId="0" applyFont="1" applyBorder="1" applyAlignment="1">
      <alignment horizontal="center"/>
    </xf>
    <xf numFmtId="164" fontId="4" fillId="0" borderId="16" xfId="0" applyNumberFormat="1" applyFont="1" applyFill="1" applyBorder="1" applyAlignment="1">
      <alignment horizontal="center"/>
    </xf>
    <xf numFmtId="46" fontId="0" fillId="2" borderId="16" xfId="0" applyNumberFormat="1" applyFill="1" applyBorder="1" applyAlignment="1">
      <alignment horizontal="center"/>
    </xf>
    <xf numFmtId="46" fontId="0" fillId="2" borderId="15" xfId="0" applyNumberFormat="1" applyFill="1" applyBorder="1" applyAlignment="1">
      <alignment horizontal="center"/>
    </xf>
    <xf numFmtId="164" fontId="4" fillId="2" borderId="13" xfId="0" applyNumberFormat="1" applyFont="1" applyFill="1" applyBorder="1" applyAlignment="1">
      <alignment horizontal="center"/>
    </xf>
    <xf numFmtId="164" fontId="4" fillId="0" borderId="13" xfId="0" applyNumberFormat="1" applyFont="1" applyFill="1" applyBorder="1" applyAlignment="1">
      <alignment horizontal="center"/>
    </xf>
    <xf numFmtId="46" fontId="0" fillId="2" borderId="0" xfId="0" applyNumberFormat="1" applyFill="1" applyBorder="1"/>
    <xf numFmtId="0" fontId="4" fillId="2" borderId="9" xfId="0" applyFont="1" applyFill="1" applyBorder="1" applyAlignment="1">
      <alignment horizontal="center"/>
    </xf>
    <xf numFmtId="0" fontId="4" fillId="0" borderId="14" xfId="0" applyFont="1" applyFill="1" applyBorder="1" applyAlignment="1">
      <alignment vertical="top" wrapText="1"/>
    </xf>
    <xf numFmtId="46" fontId="4" fillId="0" borderId="13" xfId="0" applyNumberFormat="1" applyFont="1" applyFill="1" applyBorder="1" applyAlignment="1">
      <alignment horizontal="center"/>
    </xf>
    <xf numFmtId="46" fontId="0" fillId="0" borderId="13" xfId="0" applyNumberFormat="1" applyFill="1" applyBorder="1" applyAlignment="1">
      <alignment horizontal="center" vertical="top"/>
    </xf>
    <xf numFmtId="0" fontId="4" fillId="0" borderId="14" xfId="0" applyFont="1" applyFill="1" applyBorder="1" applyAlignment="1">
      <alignment horizontal="center" vertical="top" wrapText="1"/>
    </xf>
    <xf numFmtId="0" fontId="4" fillId="0" borderId="14" xfId="0" applyFont="1" applyFill="1" applyBorder="1" applyAlignment="1">
      <alignment vertical="top"/>
    </xf>
    <xf numFmtId="0" fontId="0" fillId="0" borderId="14" xfId="0" applyFill="1" applyBorder="1"/>
    <xf numFmtId="46" fontId="4" fillId="0" borderId="0" xfId="0" applyNumberFormat="1" applyFont="1" applyFill="1" applyBorder="1"/>
    <xf numFmtId="46" fontId="4" fillId="0" borderId="14" xfId="0" applyNumberFormat="1" applyFont="1" applyFill="1" applyBorder="1"/>
    <xf numFmtId="164" fontId="0" fillId="0" borderId="14" xfId="0" applyNumberFormat="1" applyFill="1" applyBorder="1"/>
    <xf numFmtId="46" fontId="0" fillId="0" borderId="11" xfId="0" applyNumberFormat="1" applyFont="1" applyFill="1" applyBorder="1" applyAlignment="1">
      <alignment horizontal="center"/>
    </xf>
    <xf numFmtId="46" fontId="0" fillId="0" borderId="6" xfId="0" applyNumberFormat="1" applyFont="1" applyFill="1" applyBorder="1" applyAlignment="1">
      <alignment horizontal="center"/>
    </xf>
    <xf numFmtId="164" fontId="4" fillId="0" borderId="17" xfId="0" applyNumberFormat="1" applyFont="1" applyFill="1" applyBorder="1" applyAlignment="1">
      <alignment horizontal="center"/>
    </xf>
    <xf numFmtId="0" fontId="4" fillId="5" borderId="8" xfId="0" applyFont="1" applyFill="1" applyBorder="1" applyAlignment="1">
      <alignment horizontal="center" vertical="center"/>
    </xf>
    <xf numFmtId="46" fontId="2" fillId="0" borderId="12" xfId="0" applyNumberFormat="1" applyFont="1" applyFill="1" applyBorder="1" applyAlignment="1">
      <alignment horizontal="center"/>
    </xf>
    <xf numFmtId="46" fontId="2" fillId="0" borderId="10" xfId="0" applyNumberFormat="1" applyFont="1" applyFill="1" applyBorder="1" applyAlignment="1">
      <alignment horizontal="center"/>
    </xf>
    <xf numFmtId="0" fontId="5" fillId="0" borderId="9" xfId="0" applyFont="1" applyFill="1" applyBorder="1" applyAlignment="1">
      <alignment horizontal="center"/>
    </xf>
    <xf numFmtId="0" fontId="4" fillId="5" borderId="13" xfId="0" applyFont="1" applyFill="1" applyBorder="1" applyAlignment="1">
      <alignment horizontal="center"/>
    </xf>
    <xf numFmtId="46" fontId="2" fillId="0" borderId="16" xfId="0" applyNumberFormat="1" applyFont="1" applyFill="1" applyBorder="1" applyAlignment="1">
      <alignment horizontal="center"/>
    </xf>
    <xf numFmtId="46" fontId="2" fillId="0" borderId="15" xfId="0" applyNumberFormat="1" applyFont="1" applyFill="1" applyBorder="1" applyAlignment="1">
      <alignment horizontal="center"/>
    </xf>
    <xf numFmtId="0" fontId="5" fillId="0" borderId="13" xfId="0" applyFont="1" applyFill="1" applyBorder="1" applyAlignment="1">
      <alignment horizontal="center"/>
    </xf>
    <xf numFmtId="0" fontId="4" fillId="2" borderId="0" xfId="0" applyFont="1" applyFill="1" applyBorder="1"/>
    <xf numFmtId="46" fontId="0" fillId="0" borderId="18" xfId="0" applyNumberFormat="1" applyFill="1" applyBorder="1" applyAlignment="1"/>
    <xf numFmtId="46" fontId="0" fillId="0" borderId="17" xfId="0" applyNumberFormat="1" applyFill="1" applyBorder="1" applyAlignment="1"/>
    <xf numFmtId="0" fontId="4" fillId="0" borderId="19" xfId="0" applyFont="1" applyFill="1" applyBorder="1" applyAlignment="1">
      <alignment horizontal="center"/>
    </xf>
    <xf numFmtId="46" fontId="0" fillId="0" borderId="19" xfId="0" applyNumberFormat="1" applyFill="1" applyBorder="1" applyAlignment="1">
      <alignment horizontal="center"/>
    </xf>
    <xf numFmtId="46" fontId="0" fillId="6" borderId="19" xfId="0" applyNumberFormat="1" applyFill="1" applyBorder="1" applyAlignment="1">
      <alignment horizontal="center" vertical="center"/>
    </xf>
    <xf numFmtId="46" fontId="0" fillId="6" borderId="18" xfId="0" applyNumberFormat="1" applyFill="1" applyBorder="1" applyAlignment="1">
      <alignment horizontal="center" vertical="center"/>
    </xf>
    <xf numFmtId="0" fontId="13" fillId="13" borderId="17" xfId="0" applyFont="1" applyFill="1" applyBorder="1" applyAlignment="1">
      <alignment horizontal="center" wrapText="1"/>
    </xf>
    <xf numFmtId="46" fontId="0" fillId="0" borderId="18" xfId="0" applyNumberFormat="1" applyFill="1" applyBorder="1" applyAlignment="1">
      <alignment horizontal="center"/>
    </xf>
    <xf numFmtId="0" fontId="4" fillId="0" borderId="17" xfId="0" applyFont="1" applyFill="1" applyBorder="1" applyAlignment="1">
      <alignment horizontal="center"/>
    </xf>
    <xf numFmtId="46" fontId="0" fillId="5" borderId="19" xfId="0" applyNumberFormat="1" applyFill="1" applyBorder="1" applyAlignment="1">
      <alignment horizontal="center"/>
    </xf>
    <xf numFmtId="46" fontId="0" fillId="5" borderId="18" xfId="0" applyNumberFormat="1" applyFill="1" applyBorder="1" applyAlignment="1">
      <alignment horizontal="center"/>
    </xf>
    <xf numFmtId="0" fontId="4" fillId="5" borderId="17" xfId="0" applyFont="1" applyFill="1" applyBorder="1" applyAlignment="1">
      <alignment horizontal="center"/>
    </xf>
    <xf numFmtId="0" fontId="4" fillId="5" borderId="17" xfId="0" applyFont="1" applyFill="1" applyBorder="1" applyAlignment="1">
      <alignment horizontal="center" vertical="center"/>
    </xf>
    <xf numFmtId="46" fontId="0" fillId="0" borderId="8" xfId="0" applyNumberFormat="1" applyBorder="1" applyAlignment="1">
      <alignment horizontal="center" wrapText="1"/>
    </xf>
    <xf numFmtId="46" fontId="0" fillId="5" borderId="6" xfId="0" applyNumberFormat="1" applyFill="1" applyBorder="1" applyAlignment="1">
      <alignment horizontal="center" vertical="top"/>
    </xf>
    <xf numFmtId="0" fontId="8" fillId="0" borderId="10" xfId="0" applyFont="1" applyFill="1" applyBorder="1" applyAlignment="1">
      <alignment horizontal="center" wrapText="1"/>
    </xf>
    <xf numFmtId="0" fontId="0" fillId="0" borderId="8" xfId="0" applyFill="1" applyBorder="1"/>
    <xf numFmtId="0" fontId="0" fillId="0" borderId="11" xfId="0" applyFill="1" applyBorder="1"/>
    <xf numFmtId="20" fontId="4" fillId="0" borderId="10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 vertical="center"/>
    </xf>
    <xf numFmtId="46" fontId="0" fillId="0" borderId="13" xfId="0" applyNumberFormat="1" applyFont="1" applyFill="1" applyBorder="1" applyAlignment="1">
      <alignment horizontal="center"/>
    </xf>
    <xf numFmtId="0" fontId="0" fillId="0" borderId="8" xfId="0" applyBorder="1"/>
    <xf numFmtId="0" fontId="0" fillId="0" borderId="7" xfId="0" applyBorder="1"/>
    <xf numFmtId="164" fontId="0" fillId="0" borderId="7" xfId="0" applyNumberFormat="1" applyBorder="1" applyAlignment="1">
      <alignment horizontal="center"/>
    </xf>
    <xf numFmtId="0" fontId="4" fillId="0" borderId="0" xfId="0" applyFont="1" applyFill="1" applyBorder="1" applyAlignment="1">
      <alignment vertical="top" wrapText="1"/>
    </xf>
    <xf numFmtId="0" fontId="4" fillId="5" borderId="0" xfId="0" applyFont="1" applyFill="1" applyBorder="1" applyAlignment="1">
      <alignment vertical="top" wrapText="1"/>
    </xf>
    <xf numFmtId="0" fontId="0" fillId="0" borderId="14" xfId="0" applyBorder="1" applyAlignment="1">
      <alignment horizontal="center"/>
    </xf>
    <xf numFmtId="0" fontId="0" fillId="3" borderId="15" xfId="0" applyFill="1" applyBorder="1" applyAlignment="1"/>
    <xf numFmtId="0" fontId="0" fillId="3" borderId="14" xfId="0" applyFill="1" applyBorder="1" applyAlignment="1"/>
    <xf numFmtId="0" fontId="0" fillId="3" borderId="16" xfId="0" applyFill="1" applyBorder="1" applyAlignment="1"/>
    <xf numFmtId="0" fontId="0" fillId="0" borderId="13" xfId="0" applyFill="1" applyBorder="1" applyAlignment="1"/>
    <xf numFmtId="0" fontId="0" fillId="0" borderId="16" xfId="0" applyFill="1" applyBorder="1" applyAlignment="1"/>
    <xf numFmtId="0" fontId="4" fillId="0" borderId="14" xfId="0" applyFont="1" applyFill="1" applyBorder="1" applyAlignment="1"/>
    <xf numFmtId="46" fontId="0" fillId="5" borderId="13" xfId="0" applyNumberFormat="1" applyFill="1" applyBorder="1"/>
    <xf numFmtId="46" fontId="4" fillId="2" borderId="20" xfId="0" applyNumberFormat="1" applyFont="1" applyFill="1" applyBorder="1"/>
    <xf numFmtId="46" fontId="4" fillId="0" borderId="20" xfId="0" applyNumberFormat="1" applyFont="1" applyBorder="1"/>
    <xf numFmtId="46" fontId="4" fillId="0" borderId="19" xfId="0" applyNumberFormat="1" applyFont="1" applyBorder="1"/>
    <xf numFmtId="46" fontId="0" fillId="11" borderId="9" xfId="0" applyNumberFormat="1" applyFill="1" applyBorder="1" applyAlignment="1">
      <alignment horizontal="center"/>
    </xf>
    <xf numFmtId="46" fontId="0" fillId="11" borderId="0" xfId="0" applyNumberFormat="1" applyFill="1" applyBorder="1" applyAlignment="1">
      <alignment horizontal="center"/>
    </xf>
    <xf numFmtId="46" fontId="0" fillId="11" borderId="12" xfId="0" applyNumberFormat="1" applyFill="1" applyBorder="1" applyAlignment="1">
      <alignment horizontal="center"/>
    </xf>
    <xf numFmtId="46" fontId="0" fillId="11" borderId="10" xfId="0" applyNumberFormat="1" applyFill="1" applyBorder="1" applyAlignment="1">
      <alignment horizontal="center"/>
    </xf>
    <xf numFmtId="46" fontId="4" fillId="11" borderId="8" xfId="0" applyNumberFormat="1" applyFont="1" applyFill="1" applyBorder="1" applyAlignment="1">
      <alignment horizontal="center"/>
    </xf>
    <xf numFmtId="46" fontId="0" fillId="10" borderId="10" xfId="0" applyNumberFormat="1" applyFill="1" applyBorder="1" applyAlignment="1">
      <alignment horizontal="center"/>
    </xf>
    <xf numFmtId="46" fontId="4" fillId="10" borderId="8" xfId="0" applyNumberFormat="1" applyFont="1" applyFill="1" applyBorder="1" applyAlignment="1">
      <alignment horizontal="center"/>
    </xf>
    <xf numFmtId="46" fontId="0" fillId="10" borderId="12" xfId="0" applyNumberFormat="1" applyFill="1" applyBorder="1" applyAlignment="1">
      <alignment horizontal="center"/>
    </xf>
    <xf numFmtId="46" fontId="4" fillId="10" borderId="12" xfId="0" applyNumberFormat="1" applyFont="1" applyFill="1" applyBorder="1" applyAlignment="1">
      <alignment horizontal="center"/>
    </xf>
    <xf numFmtId="0" fontId="4" fillId="11" borderId="9" xfId="0" applyFont="1" applyFill="1" applyBorder="1" applyAlignment="1">
      <alignment horizontal="center"/>
    </xf>
    <xf numFmtId="0" fontId="4" fillId="10" borderId="9" xfId="0" applyFont="1" applyFill="1" applyBorder="1" applyAlignment="1">
      <alignment horizontal="center"/>
    </xf>
    <xf numFmtId="0" fontId="4" fillId="10" borderId="0" xfId="0" applyFont="1" applyFill="1" applyBorder="1" applyAlignment="1">
      <alignment horizontal="center"/>
    </xf>
    <xf numFmtId="46" fontId="0" fillId="11" borderId="13" xfId="0" applyNumberFormat="1" applyFill="1" applyBorder="1" applyAlignment="1">
      <alignment horizontal="center"/>
    </xf>
    <xf numFmtId="46" fontId="0" fillId="11" borderId="14" xfId="0" applyNumberFormat="1" applyFill="1" applyBorder="1" applyAlignment="1">
      <alignment horizontal="center"/>
    </xf>
    <xf numFmtId="0" fontId="4" fillId="11" borderId="13" xfId="0" applyFont="1" applyFill="1" applyBorder="1" applyAlignment="1">
      <alignment horizontal="center"/>
    </xf>
    <xf numFmtId="46" fontId="0" fillId="11" borderId="16" xfId="0" applyNumberFormat="1" applyFill="1" applyBorder="1" applyAlignment="1">
      <alignment horizontal="center"/>
    </xf>
    <xf numFmtId="46" fontId="0" fillId="11" borderId="15" xfId="0" applyNumberFormat="1" applyFill="1" applyBorder="1" applyAlignment="1">
      <alignment horizontal="center"/>
    </xf>
    <xf numFmtId="46" fontId="4" fillId="11" borderId="13" xfId="0" applyNumberFormat="1" applyFont="1" applyFill="1" applyBorder="1" applyAlignment="1">
      <alignment horizontal="center"/>
    </xf>
    <xf numFmtId="46" fontId="0" fillId="10" borderId="15" xfId="0" applyNumberFormat="1" applyFill="1" applyBorder="1" applyAlignment="1">
      <alignment horizontal="center"/>
    </xf>
    <xf numFmtId="46" fontId="4" fillId="10" borderId="13" xfId="0" applyNumberFormat="1" applyFont="1" applyFill="1" applyBorder="1" applyAlignment="1">
      <alignment horizontal="center"/>
    </xf>
    <xf numFmtId="46" fontId="0" fillId="10" borderId="16" xfId="0" applyNumberFormat="1" applyFill="1" applyBorder="1" applyAlignment="1">
      <alignment horizontal="center"/>
    </xf>
    <xf numFmtId="46" fontId="4" fillId="10" borderId="16" xfId="0" applyNumberFormat="1" applyFont="1" applyFill="1" applyBorder="1" applyAlignment="1">
      <alignment horizontal="center"/>
    </xf>
    <xf numFmtId="0" fontId="0" fillId="10" borderId="16" xfId="0" applyFill="1" applyBorder="1"/>
    <xf numFmtId="0" fontId="4" fillId="11" borderId="0" xfId="0" applyFont="1" applyFill="1" applyBorder="1"/>
    <xf numFmtId="46" fontId="0" fillId="11" borderId="8" xfId="0" applyNumberFormat="1" applyFill="1" applyBorder="1"/>
    <xf numFmtId="46" fontId="0" fillId="11" borderId="7" xfId="0" applyNumberFormat="1" applyFill="1" applyBorder="1"/>
    <xf numFmtId="46" fontId="0" fillId="10" borderId="7" xfId="0" applyNumberFormat="1" applyFill="1" applyBorder="1"/>
    <xf numFmtId="0" fontId="4" fillId="10" borderId="0" xfId="0" applyFont="1" applyFill="1" applyBorder="1"/>
    <xf numFmtId="46" fontId="0" fillId="10" borderId="8" xfId="0" applyNumberFormat="1" applyFill="1" applyBorder="1"/>
    <xf numFmtId="0" fontId="4" fillId="10" borderId="17" xfId="0" applyFont="1" applyFill="1" applyBorder="1"/>
    <xf numFmtId="0" fontId="0" fillId="10" borderId="7" xfId="0" applyFill="1" applyBorder="1"/>
    <xf numFmtId="46" fontId="0" fillId="10" borderId="11" xfId="0" applyNumberFormat="1" applyFill="1" applyBorder="1"/>
    <xf numFmtId="46" fontId="0" fillId="0" borderId="14" xfId="0" applyNumberFormat="1" applyBorder="1" applyAlignment="1">
      <alignment horizontal="center"/>
    </xf>
    <xf numFmtId="46" fontId="0" fillId="2" borderId="19" xfId="0" applyNumberFormat="1" applyFill="1" applyBorder="1"/>
    <xf numFmtId="0" fontId="4" fillId="0" borderId="19" xfId="0" applyFont="1" applyBorder="1"/>
    <xf numFmtId="0" fontId="0" fillId="0" borderId="14" xfId="0" applyBorder="1"/>
    <xf numFmtId="46" fontId="0" fillId="0" borderId="12" xfId="0" applyNumberFormat="1" applyFill="1" applyBorder="1" applyAlignment="1">
      <alignment horizontal="center" vertical="top"/>
    </xf>
    <xf numFmtId="46" fontId="0" fillId="0" borderId="11" xfId="0" applyNumberFormat="1" applyFill="1" applyBorder="1" applyAlignment="1">
      <alignment horizontal="center" vertical="top"/>
    </xf>
    <xf numFmtId="46" fontId="0" fillId="0" borderId="6" xfId="0" applyNumberFormat="1" applyFill="1" applyBorder="1" applyAlignment="1">
      <alignment horizontal="center" vertical="top"/>
    </xf>
    <xf numFmtId="0" fontId="4" fillId="5" borderId="8" xfId="0" applyFont="1" applyFill="1" applyBorder="1" applyAlignment="1">
      <alignment horizontal="center" vertical="top"/>
    </xf>
    <xf numFmtId="164" fontId="4" fillId="0" borderId="13" xfId="0" applyNumberFormat="1" applyFont="1" applyFill="1" applyBorder="1" applyAlignment="1">
      <alignment horizontal="left" vertical="top" wrapText="1"/>
    </xf>
    <xf numFmtId="46" fontId="0" fillId="0" borderId="11" xfId="0" applyNumberFormat="1" applyFill="1" applyBorder="1" applyAlignment="1">
      <alignment horizontal="center" vertical="center"/>
    </xf>
    <xf numFmtId="46" fontId="0" fillId="0" borderId="8" xfId="0" applyNumberForma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/>
    </xf>
    <xf numFmtId="21" fontId="0" fillId="0" borderId="8" xfId="0" applyNumberFormat="1" applyFill="1" applyBorder="1" applyAlignment="1">
      <alignment horizontal="center"/>
    </xf>
    <xf numFmtId="20" fontId="0" fillId="0" borderId="11" xfId="0" applyNumberFormat="1" applyFill="1" applyBorder="1" applyAlignment="1">
      <alignment horizontal="center"/>
    </xf>
    <xf numFmtId="21" fontId="0" fillId="0" borderId="13" xfId="0" applyNumberFormat="1" applyFill="1" applyBorder="1" applyAlignment="1"/>
    <xf numFmtId="46" fontId="0" fillId="0" borderId="13" xfId="0" applyNumberFormat="1" applyFill="1" applyBorder="1" applyAlignment="1">
      <alignment wrapText="1"/>
    </xf>
    <xf numFmtId="21" fontId="0" fillId="5" borderId="13" xfId="0" applyNumberFormat="1" applyFill="1" applyBorder="1" applyAlignment="1">
      <alignment horizontal="center"/>
    </xf>
    <xf numFmtId="20" fontId="0" fillId="5" borderId="16" xfId="0" applyNumberFormat="1" applyFill="1" applyBorder="1" applyAlignment="1">
      <alignment horizontal="center"/>
    </xf>
    <xf numFmtId="21" fontId="0" fillId="0" borderId="13" xfId="0" applyNumberFormat="1" applyFill="1" applyBorder="1" applyAlignment="1">
      <alignment horizontal="center"/>
    </xf>
    <xf numFmtId="21" fontId="0" fillId="5" borderId="16" xfId="0" applyNumberFormat="1" applyFill="1" applyBorder="1" applyAlignment="1">
      <alignment horizontal="center"/>
    </xf>
    <xf numFmtId="46" fontId="4" fillId="2" borderId="0" xfId="0" applyNumberFormat="1" applyFont="1" applyFill="1" applyBorder="1"/>
    <xf numFmtId="46" fontId="4" fillId="0" borderId="0" xfId="0" applyNumberFormat="1" applyFont="1" applyBorder="1"/>
    <xf numFmtId="0" fontId="4" fillId="0" borderId="12" xfId="0" applyFont="1" applyFill="1" applyBorder="1" applyAlignment="1">
      <alignment horizontal="center" wrapText="1"/>
    </xf>
    <xf numFmtId="0" fontId="4" fillId="0" borderId="11" xfId="0" applyFont="1" applyFill="1" applyBorder="1"/>
    <xf numFmtId="0" fontId="4" fillId="2" borderId="11" xfId="0" applyFont="1" applyFill="1" applyBorder="1"/>
    <xf numFmtId="0" fontId="4" fillId="0" borderId="12" xfId="0" applyFont="1" applyBorder="1"/>
    <xf numFmtId="164" fontId="0" fillId="0" borderId="11" xfId="0" applyNumberFormat="1" applyBorder="1" applyAlignment="1">
      <alignment horizontal="center"/>
    </xf>
    <xf numFmtId="164" fontId="0" fillId="0" borderId="12" xfId="0" applyNumberFormat="1" applyBorder="1" applyAlignment="1">
      <alignment horizontal="center"/>
    </xf>
    <xf numFmtId="20" fontId="0" fillId="0" borderId="12" xfId="0" applyNumberFormat="1" applyBorder="1" applyAlignment="1">
      <alignment horizontal="center"/>
    </xf>
    <xf numFmtId="0" fontId="4" fillId="5" borderId="10" xfId="0" applyFont="1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3" borderId="10" xfId="0" applyFill="1" applyBorder="1" applyAlignment="1">
      <alignment vertical="top"/>
    </xf>
    <xf numFmtId="0" fontId="0" fillId="3" borderId="12" xfId="0" applyFill="1" applyBorder="1" applyAlignment="1">
      <alignment vertical="top"/>
    </xf>
    <xf numFmtId="46" fontId="0" fillId="5" borderId="11" xfId="0" applyNumberFormat="1" applyFont="1" applyFill="1" applyBorder="1" applyAlignment="1">
      <alignment horizontal="center" vertical="top"/>
    </xf>
    <xf numFmtId="46" fontId="0" fillId="5" borderId="17" xfId="0" applyNumberFormat="1" applyFont="1" applyFill="1" applyBorder="1" applyAlignment="1">
      <alignment horizontal="center" vertical="top"/>
    </xf>
    <xf numFmtId="164" fontId="4" fillId="5" borderId="12" xfId="0" applyNumberFormat="1" applyFont="1" applyFill="1" applyBorder="1" applyAlignment="1">
      <alignment horizontal="center" wrapText="1"/>
    </xf>
    <xf numFmtId="46" fontId="0" fillId="0" borderId="11" xfId="0" applyNumberFormat="1" applyFont="1" applyFill="1" applyBorder="1" applyAlignment="1">
      <alignment horizontal="center" vertical="top"/>
    </xf>
    <xf numFmtId="46" fontId="0" fillId="0" borderId="17" xfId="0" applyNumberFormat="1" applyFont="1" applyFill="1" applyBorder="1" applyAlignment="1">
      <alignment horizontal="center" vertical="top"/>
    </xf>
    <xf numFmtId="164" fontId="4" fillId="0" borderId="12" xfId="0" applyNumberFormat="1" applyFont="1" applyFill="1" applyBorder="1" applyAlignment="1">
      <alignment horizontal="center" wrapText="1"/>
    </xf>
    <xf numFmtId="46" fontId="0" fillId="5" borderId="18" xfId="0" applyNumberFormat="1" applyFont="1" applyFill="1" applyBorder="1"/>
    <xf numFmtId="46" fontId="0" fillId="5" borderId="20" xfId="0" applyNumberFormat="1" applyFont="1" applyFill="1" applyBorder="1"/>
    <xf numFmtId="0" fontId="4" fillId="5" borderId="20" xfId="0" applyFont="1" applyFill="1" applyBorder="1"/>
    <xf numFmtId="46" fontId="0" fillId="5" borderId="18" xfId="0" applyNumberFormat="1" applyFill="1" applyBorder="1"/>
    <xf numFmtId="0" fontId="4" fillId="5" borderId="19" xfId="0" applyFont="1" applyFill="1" applyBorder="1" applyAlignment="1">
      <alignment horizontal="center"/>
    </xf>
    <xf numFmtId="46" fontId="0" fillId="5" borderId="19" xfId="0" applyNumberFormat="1" applyFill="1" applyBorder="1"/>
    <xf numFmtId="0" fontId="4" fillId="5" borderId="19" xfId="0" applyFont="1" applyFill="1" applyBorder="1"/>
    <xf numFmtId="46" fontId="0" fillId="0" borderId="8" xfId="0" applyNumberFormat="1" applyFont="1" applyFill="1" applyBorder="1" applyAlignment="1">
      <alignment horizontal="center"/>
    </xf>
    <xf numFmtId="0" fontId="5" fillId="0" borderId="8" xfId="0" applyFont="1" applyFill="1" applyBorder="1" applyAlignment="1">
      <alignment horizontal="center" wrapText="1"/>
    </xf>
    <xf numFmtId="46" fontId="14" fillId="0" borderId="13" xfId="0" applyNumberFormat="1" applyFont="1" applyFill="1" applyBorder="1" applyAlignment="1">
      <alignment horizontal="center"/>
    </xf>
    <xf numFmtId="46" fontId="14" fillId="0" borderId="14" xfId="0" applyNumberFormat="1" applyFont="1" applyFill="1" applyBorder="1" applyAlignment="1">
      <alignment horizontal="center"/>
    </xf>
    <xf numFmtId="46" fontId="0" fillId="0" borderId="0" xfId="0" applyNumberFormat="1" applyFont="1" applyFill="1" applyBorder="1"/>
    <xf numFmtId="46" fontId="0" fillId="0" borderId="7" xfId="0" applyNumberFormat="1" applyFont="1" applyFill="1" applyBorder="1" applyAlignment="1">
      <alignment horizontal="center"/>
    </xf>
    <xf numFmtId="46" fontId="15" fillId="0" borderId="12" xfId="0" applyNumberFormat="1" applyFont="1" applyFill="1" applyBorder="1" applyAlignment="1">
      <alignment horizontal="center"/>
    </xf>
    <xf numFmtId="46" fontId="15" fillId="0" borderId="0" xfId="0" applyNumberFormat="1" applyFont="1" applyFill="1" applyBorder="1" applyAlignment="1">
      <alignment horizontal="center"/>
    </xf>
    <xf numFmtId="164" fontId="16" fillId="0" borderId="9" xfId="0" applyNumberFormat="1" applyFont="1" applyFill="1" applyBorder="1" applyAlignment="1">
      <alignment horizontal="center"/>
    </xf>
    <xf numFmtId="46" fontId="0" fillId="5" borderId="0" xfId="0" applyNumberFormat="1" applyFont="1" applyFill="1" applyBorder="1" applyAlignment="1">
      <alignment horizontal="center"/>
    </xf>
    <xf numFmtId="164" fontId="4" fillId="5" borderId="9" xfId="0" applyNumberFormat="1" applyFont="1" applyFill="1" applyBorder="1" applyAlignment="1">
      <alignment horizontal="center" wrapText="1"/>
    </xf>
    <xf numFmtId="0" fontId="0" fillId="0" borderId="16" xfId="0" applyBorder="1" applyAlignment="1">
      <alignment horizontal="center"/>
    </xf>
    <xf numFmtId="46" fontId="4" fillId="0" borderId="7" xfId="0" applyNumberFormat="1" applyFont="1" applyBorder="1"/>
    <xf numFmtId="164" fontId="0" fillId="0" borderId="7" xfId="0" applyNumberFormat="1" applyBorder="1"/>
    <xf numFmtId="20" fontId="0" fillId="0" borderId="8" xfId="0" applyNumberFormat="1" applyFill="1" applyBorder="1" applyAlignment="1">
      <alignment horizontal="center"/>
    </xf>
    <xf numFmtId="20" fontId="0" fillId="0" borderId="6" xfId="0" applyNumberFormat="1" applyFill="1" applyBorder="1" applyAlignment="1">
      <alignment horizontal="center"/>
    </xf>
    <xf numFmtId="164" fontId="4" fillId="0" borderId="10" xfId="0" applyNumberFormat="1" applyFont="1" applyFill="1" applyBorder="1" applyAlignment="1">
      <alignment horizontal="center" wrapText="1"/>
    </xf>
    <xf numFmtId="0" fontId="0" fillId="0" borderId="12" xfId="0" applyFill="1" applyBorder="1" applyAlignment="1">
      <alignment horizontal="center"/>
    </xf>
    <xf numFmtId="0" fontId="2" fillId="3" borderId="10" xfId="0" applyFont="1" applyFill="1" applyBorder="1"/>
    <xf numFmtId="46" fontId="4" fillId="0" borderId="13" xfId="0" applyNumberFormat="1" applyFont="1" applyFill="1" applyBorder="1"/>
    <xf numFmtId="0" fontId="0" fillId="0" borderId="0" xfId="0" applyFill="1" applyBorder="1"/>
    <xf numFmtId="46" fontId="4" fillId="5" borderId="8" xfId="0" applyNumberFormat="1" applyFont="1" applyFill="1" applyBorder="1" applyAlignment="1">
      <alignment horizontal="center"/>
    </xf>
    <xf numFmtId="46" fontId="4" fillId="5" borderId="9" xfId="0" applyNumberFormat="1" applyFont="1" applyFill="1" applyBorder="1" applyAlignment="1">
      <alignment horizontal="center"/>
    </xf>
    <xf numFmtId="46" fontId="4" fillId="0" borderId="9" xfId="0" applyNumberFormat="1" applyFont="1" applyBorder="1" applyAlignment="1">
      <alignment horizontal="center"/>
    </xf>
    <xf numFmtId="0" fontId="4" fillId="0" borderId="20" xfId="0" applyFont="1" applyFill="1" applyBorder="1" applyAlignment="1">
      <alignment horizontal="center"/>
    </xf>
    <xf numFmtId="46" fontId="0" fillId="0" borderId="20" xfId="0" applyNumberFormat="1" applyFill="1" applyBorder="1" applyAlignment="1">
      <alignment horizontal="center"/>
    </xf>
    <xf numFmtId="46" fontId="4" fillId="0" borderId="17" xfId="0" applyNumberFormat="1" applyFont="1" applyBorder="1" applyAlignment="1">
      <alignment horizontal="center"/>
    </xf>
    <xf numFmtId="0" fontId="4" fillId="0" borderId="18" xfId="0" applyFont="1" applyFill="1" applyBorder="1" applyAlignment="1">
      <alignment horizontal="center"/>
    </xf>
    <xf numFmtId="0" fontId="4" fillId="0" borderId="8" xfId="0" applyFont="1" applyFill="1" applyBorder="1" applyAlignment="1">
      <alignment horizontal="center" vertical="top"/>
    </xf>
    <xf numFmtId="0" fontId="2" fillId="0" borderId="1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2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1" xfId="0" applyFont="1" applyBorder="1"/>
    <xf numFmtId="0" fontId="4" fillId="5" borderId="8" xfId="0" applyFont="1" applyFill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5" borderId="10" xfId="0" applyFont="1" applyFill="1" applyBorder="1" applyAlignment="1">
      <alignment horizontal="center" vertical="center"/>
    </xf>
    <xf numFmtId="0" fontId="0" fillId="3" borderId="10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4" fillId="5" borderId="8" xfId="0" applyFont="1" applyFill="1" applyBorder="1" applyAlignment="1">
      <alignment horizontal="center" vertical="top"/>
    </xf>
    <xf numFmtId="0" fontId="4" fillId="5" borderId="9" xfId="0" applyFont="1" applyFill="1" applyBorder="1" applyAlignment="1">
      <alignment horizontal="center" vertical="top"/>
    </xf>
    <xf numFmtId="0" fontId="4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46" fontId="0" fillId="0" borderId="6" xfId="0" applyNumberFormat="1" applyFill="1" applyBorder="1" applyAlignment="1">
      <alignment horizontal="center"/>
    </xf>
    <xf numFmtId="46" fontId="0" fillId="0" borderId="7" xfId="0" applyNumberFormat="1" applyFill="1" applyBorder="1" applyAlignment="1">
      <alignment horizontal="center"/>
    </xf>
    <xf numFmtId="0" fontId="4" fillId="0" borderId="9" xfId="0" applyFont="1" applyFill="1" applyBorder="1" applyAlignment="1">
      <alignment horizontal="center" vertical="top" wrapText="1"/>
    </xf>
    <xf numFmtId="0" fontId="4" fillId="0" borderId="13" xfId="0" applyFont="1" applyFill="1" applyBorder="1" applyAlignment="1">
      <alignment horizontal="center" vertical="top" wrapText="1"/>
    </xf>
    <xf numFmtId="0" fontId="0" fillId="0" borderId="18" xfId="0" applyFill="1" applyBorder="1" applyAlignment="1">
      <alignment horizontal="center"/>
    </xf>
    <xf numFmtId="0" fontId="0" fillId="0" borderId="20" xfId="0" applyFill="1" applyBorder="1" applyAlignment="1">
      <alignment horizontal="center"/>
    </xf>
    <xf numFmtId="0" fontId="0" fillId="0" borderId="19" xfId="0" applyFill="1" applyBorder="1" applyAlignment="1">
      <alignment horizontal="center"/>
    </xf>
    <xf numFmtId="0" fontId="4" fillId="5" borderId="6" xfId="0" applyFont="1" applyFill="1" applyBorder="1" applyAlignment="1">
      <alignment horizontal="center" vertical="center"/>
    </xf>
  </cellXfs>
  <cellStyles count="1">
    <cellStyle name="Normal" xfId="0" builtinId="0"/>
  </cellStyles>
  <dxfs count="4"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01.1\Commun\Commun%20PROPRETE\NOUVELLE%20ORGANISATION\PLANNINGS%202018\PLANNING%20PM%20S47\travaux%20planning%2043%20le%20puy%20S47%20modifi&#233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PRETE LE PUY"/>
      <sheetName val="Client"/>
      <sheetName val="Personnel"/>
    </sheetNames>
    <sheetDataSet>
      <sheetData sheetId="0"/>
      <sheetData sheetId="1">
        <row r="1">
          <cell r="A1" t="str">
            <v>Arrêt Maladie</v>
          </cell>
        </row>
        <row r="2">
          <cell r="A2" t="str">
            <v>brigade de proximité de Retournac</v>
          </cell>
        </row>
        <row r="3">
          <cell r="A3" t="str">
            <v>Bureau des douanes de Vals Pres le Puy</v>
          </cell>
        </row>
        <row r="4">
          <cell r="A4" t="str">
            <v>Bureau OPAC Chadrac</v>
          </cell>
        </row>
        <row r="5">
          <cell r="A5" t="str">
            <v>CEI Cussac</v>
          </cell>
        </row>
        <row r="6">
          <cell r="A6" t="str">
            <v>CEI Monistrol</v>
          </cell>
        </row>
        <row r="7">
          <cell r="A7" t="str">
            <v>Centre des Finances Publiques d'YSSINGEAUX</v>
          </cell>
        </row>
        <row r="8">
          <cell r="A8" t="str">
            <v>Centre Finances Monistrol</v>
          </cell>
        </row>
        <row r="9">
          <cell r="A9" t="str">
            <v>Centre Finances Vorey</v>
          </cell>
        </row>
        <row r="10">
          <cell r="A10" t="str">
            <v>Commissariat Sainte Claire</v>
          </cell>
        </row>
        <row r="11">
          <cell r="A11" t="str">
            <v>Congés payés</v>
          </cell>
        </row>
        <row r="12">
          <cell r="A12" t="str">
            <v>Conseil des Prud'hommes du Puy-en-Velay</v>
          </cell>
        </row>
        <row r="13">
          <cell r="A13" t="str">
            <v>DDCSPP Le Puy</v>
          </cell>
        </row>
        <row r="14">
          <cell r="A14" t="str">
            <v>DDSP43 COMMISSARIAT PUY EN VELAY</v>
          </cell>
        </row>
        <row r="15">
          <cell r="A15" t="str">
            <v>DDT 13 rue des Moulins</v>
          </cell>
        </row>
        <row r="16">
          <cell r="A16" t="str">
            <v>DDT Entrée+Escalier</v>
          </cell>
        </row>
        <row r="17">
          <cell r="A17" t="str">
            <v>DDT Parvis</v>
          </cell>
        </row>
        <row r="18">
          <cell r="A18" t="str">
            <v>DDT vitrerie</v>
          </cell>
        </row>
        <row r="19">
          <cell r="A19" t="str">
            <v>Déplacement</v>
          </cell>
        </row>
        <row r="20">
          <cell r="A20" t="str">
            <v>DIR Cussac</v>
          </cell>
        </row>
        <row r="21">
          <cell r="A21" t="str">
            <v>Direction Départementale des Finances Publique rue Terrasson</v>
          </cell>
        </row>
        <row r="22">
          <cell r="A22" t="str">
            <v>Direction Départementale des Finances Publiques rue des Moulins (2ème et 4ème étage)</v>
          </cell>
        </row>
        <row r="23">
          <cell r="A23" t="str">
            <v>Direction Départementale des Finances Publiques rue des Moulins (RC et 1er étage)</v>
          </cell>
        </row>
        <row r="24">
          <cell r="A24" t="str">
            <v>DREAL</v>
          </cell>
        </row>
        <row r="25">
          <cell r="A25" t="str">
            <v>Finances République</v>
          </cell>
        </row>
        <row r="26">
          <cell r="A26" t="str">
            <v>Gendarmerie Allegre (semaine paire)</v>
          </cell>
        </row>
        <row r="27">
          <cell r="A27" t="str">
            <v>Gendarmerie Bains</v>
          </cell>
        </row>
        <row r="28">
          <cell r="A28" t="str">
            <v>Gendarmerie Costaros</v>
          </cell>
        </row>
        <row r="29">
          <cell r="A29" t="str">
            <v>Gendarmerie Craponne (semaine impaire)</v>
          </cell>
        </row>
        <row r="30">
          <cell r="A30" t="str">
            <v>Gendarmerie du Puy</v>
          </cell>
        </row>
        <row r="31">
          <cell r="A31" t="str">
            <v>Gendarmerie Fay sur Lignoon (semaine paire)</v>
          </cell>
        </row>
        <row r="32">
          <cell r="A32" t="str">
            <v>Gendarmerie Loudes</v>
          </cell>
        </row>
        <row r="33">
          <cell r="A33" t="str">
            <v>Gendarmerie Monastier</v>
          </cell>
        </row>
        <row r="34">
          <cell r="A34" t="str">
            <v>Gendarmerie Pradelle (semaine impaire)</v>
          </cell>
        </row>
        <row r="35">
          <cell r="A35" t="str">
            <v>Gendarmerie Rosières</v>
          </cell>
        </row>
        <row r="36">
          <cell r="A36" t="str">
            <v>Gendarmerie Saint Didier</v>
          </cell>
        </row>
        <row r="37">
          <cell r="A37" t="str">
            <v>Gendarmerie Saint Julien Chapteuil</v>
          </cell>
        </row>
        <row r="38">
          <cell r="A38" t="str">
            <v>Gendarmerie Saint Paulien</v>
          </cell>
        </row>
        <row r="39">
          <cell r="A39" t="str">
            <v>Gendarmerie Sainte Sigolène</v>
          </cell>
        </row>
        <row r="40">
          <cell r="A40" t="str">
            <v>Gendarmerie Sanitaires</v>
          </cell>
        </row>
        <row r="41">
          <cell r="A41" t="str">
            <v>Gendarmerie Vorey</v>
          </cell>
        </row>
        <row r="42">
          <cell r="A42" t="str">
            <v>Gendarmerie Yssingeaux</v>
          </cell>
        </row>
        <row r="43">
          <cell r="A43" t="str">
            <v>International Paper</v>
          </cell>
        </row>
        <row r="44">
          <cell r="A44" t="str">
            <v>International Paper (vitrerie)</v>
          </cell>
        </row>
        <row r="45">
          <cell r="A45" t="str">
            <v>Nettoyage abris moto DDT</v>
          </cell>
        </row>
        <row r="46">
          <cell r="A46" t="str">
            <v>OPAC</v>
          </cell>
        </row>
        <row r="47">
          <cell r="A47" t="str">
            <v>OPAC bureaux Val Vert (Semaine Impaire)</v>
          </cell>
        </row>
        <row r="48">
          <cell r="A48" t="str">
            <v>Prefecture 43</v>
          </cell>
        </row>
        <row r="49">
          <cell r="A49" t="str">
            <v>Prefecture 43 (RDC)</v>
          </cell>
        </row>
        <row r="50">
          <cell r="A50" t="str">
            <v>Prefecture 43 (RDC+sous sol)</v>
          </cell>
        </row>
        <row r="51">
          <cell r="A51" t="str">
            <v>Prefecture 43 (sous sol)</v>
          </cell>
        </row>
        <row r="52">
          <cell r="A52" t="str">
            <v>Poubelle</v>
          </cell>
        </row>
        <row r="53">
          <cell r="A53" t="str">
            <v>Sanitaire OPAC Chadrac</v>
          </cell>
        </row>
        <row r="54">
          <cell r="A54" t="str">
            <v>SCI le Chateaux</v>
          </cell>
        </row>
        <row r="55">
          <cell r="A55" t="str">
            <v>Siege district</v>
          </cell>
        </row>
        <row r="56">
          <cell r="A56" t="str">
            <v>Siege district (rue Sovan)</v>
          </cell>
        </row>
        <row r="57">
          <cell r="A57" t="str">
            <v>Sous prefecture Yssingeaux</v>
          </cell>
        </row>
        <row r="58">
          <cell r="A58" t="str">
            <v>SPIP</v>
          </cell>
        </row>
        <row r="59">
          <cell r="A59" t="str">
            <v>TGI Le Puy En Velay</v>
          </cell>
        </row>
        <row r="60">
          <cell r="A60" t="str">
            <v>Tresorerie Craponne</v>
          </cell>
        </row>
        <row r="61">
          <cell r="A61" t="str">
            <v>Tresorerie Saint Didier</v>
          </cell>
        </row>
        <row r="62">
          <cell r="A62" t="str">
            <v>Tribunal de commerce</v>
          </cell>
        </row>
        <row r="63">
          <cell r="A63" t="str">
            <v>Tribunal d'Instance du Puy en Velay</v>
          </cell>
        </row>
        <row r="64">
          <cell r="A64" t="str">
            <v>Unité éducative de milieu ouvert du Puy en Velay UEMO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pageSetUpPr fitToPage="1"/>
  </sheetPr>
  <dimension ref="A1:AG171"/>
  <sheetViews>
    <sheetView topLeftCell="P164" zoomScaleNormal="100" workbookViewId="0">
      <selection activeCell="R174" sqref="R174"/>
    </sheetView>
  </sheetViews>
  <sheetFormatPr baseColWidth="10" defaultRowHeight="15.75" x14ac:dyDescent="0.25"/>
  <cols>
    <col min="1" max="1" width="5.85546875" customWidth="1"/>
    <col min="2" max="3" width="11.85546875" customWidth="1"/>
    <col min="4" max="5" width="8.7109375" bestFit="1" customWidth="1"/>
    <col min="6" max="6" width="30.140625" style="2" bestFit="1" customWidth="1"/>
    <col min="7" max="7" width="9.7109375" customWidth="1"/>
    <col min="8" max="8" width="9.85546875" customWidth="1"/>
    <col min="9" max="9" width="8.7109375" bestFit="1" customWidth="1"/>
    <col min="10" max="10" width="27.42578125" style="2" customWidth="1"/>
    <col min="11" max="11" width="9" customWidth="1"/>
    <col min="12" max="13" width="8.7109375" bestFit="1" customWidth="1"/>
    <col min="14" max="14" width="26.5703125" style="2" customWidth="1"/>
    <col min="15" max="15" width="8.85546875" customWidth="1"/>
    <col min="16" max="16" width="9.140625" bestFit="1" customWidth="1"/>
    <col min="17" max="17" width="8.7109375" bestFit="1" customWidth="1"/>
    <col min="18" max="18" width="27.85546875" style="2" customWidth="1"/>
    <col min="19" max="19" width="9" customWidth="1"/>
    <col min="20" max="20" width="11" bestFit="1" customWidth="1"/>
    <col min="21" max="21" width="8.7109375" bestFit="1" customWidth="1"/>
    <col min="22" max="22" width="26.7109375" style="2" customWidth="1"/>
    <col min="23" max="23" width="9.28515625" customWidth="1"/>
    <col min="24" max="24" width="8" customWidth="1"/>
    <col min="25" max="25" width="9.42578125" customWidth="1"/>
    <col min="26" max="26" width="21.28515625" style="2" customWidth="1"/>
    <col min="27" max="27" width="9.42578125" customWidth="1"/>
    <col min="28" max="28" width="7.85546875" bestFit="1" customWidth="1"/>
    <col min="29" max="29" width="5" bestFit="1" customWidth="1"/>
    <col min="30" max="30" width="11.85546875" customWidth="1"/>
    <col min="31" max="31" width="5.7109375" customWidth="1"/>
    <col min="32" max="32" width="16.42578125" customWidth="1"/>
    <col min="33" max="33" width="9.42578125" bestFit="1" customWidth="1"/>
  </cols>
  <sheetData>
    <row r="1" spans="1:33" ht="25.5" customHeight="1" x14ac:dyDescent="0.35">
      <c r="A1" s="560" t="s">
        <v>58</v>
      </c>
      <c r="B1" s="560"/>
      <c r="C1" s="560"/>
      <c r="D1" s="560"/>
      <c r="E1" s="560"/>
      <c r="F1" s="560"/>
      <c r="G1" s="560"/>
      <c r="H1" s="560"/>
      <c r="I1" s="560"/>
      <c r="J1" s="560"/>
      <c r="K1" s="560"/>
      <c r="L1" s="560"/>
      <c r="M1" s="560"/>
      <c r="N1" s="560"/>
      <c r="O1" s="560"/>
      <c r="P1" s="560"/>
      <c r="Q1" s="560"/>
      <c r="R1" s="560"/>
      <c r="S1" s="560"/>
      <c r="T1" s="560"/>
      <c r="U1" s="560"/>
      <c r="V1" s="560"/>
      <c r="W1" s="560"/>
      <c r="X1" s="560"/>
      <c r="Y1" s="560"/>
      <c r="Z1" s="560"/>
      <c r="AA1" s="560"/>
      <c r="AB1" s="560"/>
      <c r="AC1" s="560"/>
      <c r="AD1" s="560"/>
      <c r="AE1" s="560"/>
      <c r="AF1" s="560"/>
      <c r="AG1" s="1"/>
    </row>
    <row r="2" spans="1:33" ht="24.75" customHeight="1" thickBot="1" x14ac:dyDescent="0.3">
      <c r="A2" t="s">
        <v>0</v>
      </c>
    </row>
    <row r="3" spans="1:33" ht="30.75" thickBot="1" x14ac:dyDescent="0.3">
      <c r="A3" s="3"/>
      <c r="B3" s="4" t="s">
        <v>1</v>
      </c>
      <c r="C3" s="4" t="s">
        <v>2</v>
      </c>
      <c r="D3" s="129" t="s">
        <v>3</v>
      </c>
      <c r="E3" s="129" t="s">
        <v>4</v>
      </c>
      <c r="F3" s="130" t="s">
        <v>5</v>
      </c>
      <c r="G3" s="129">
        <v>1</v>
      </c>
      <c r="H3" s="131" t="s">
        <v>3</v>
      </c>
      <c r="I3" s="131" t="s">
        <v>4</v>
      </c>
      <c r="J3" s="132" t="s">
        <v>6</v>
      </c>
      <c r="K3" s="133">
        <v>2</v>
      </c>
      <c r="L3" s="134" t="s">
        <v>3</v>
      </c>
      <c r="M3" s="134" t="s">
        <v>4</v>
      </c>
      <c r="N3" s="135" t="s">
        <v>7</v>
      </c>
      <c r="O3" s="136">
        <v>3</v>
      </c>
      <c r="P3" s="137" t="s">
        <v>3</v>
      </c>
      <c r="Q3" s="138" t="s">
        <v>4</v>
      </c>
      <c r="R3" s="139" t="s">
        <v>8</v>
      </c>
      <c r="S3" s="140">
        <v>4</v>
      </c>
      <c r="T3" s="141" t="s">
        <v>3</v>
      </c>
      <c r="U3" s="138" t="s">
        <v>4</v>
      </c>
      <c r="V3" s="139" t="s">
        <v>9</v>
      </c>
      <c r="W3" s="138">
        <v>5</v>
      </c>
      <c r="X3" s="134" t="s">
        <v>3</v>
      </c>
      <c r="Y3" s="134" t="s">
        <v>4</v>
      </c>
      <c r="Z3" s="135" t="s">
        <v>10</v>
      </c>
      <c r="AA3" s="134">
        <v>6</v>
      </c>
      <c r="AB3" s="134" t="s">
        <v>3</v>
      </c>
      <c r="AC3" s="134" t="s">
        <v>4</v>
      </c>
      <c r="AD3" s="134" t="s">
        <v>11</v>
      </c>
      <c r="AE3" s="4">
        <f>+AA3+1</f>
        <v>7</v>
      </c>
      <c r="AF3" s="5" t="s">
        <v>12</v>
      </c>
      <c r="AG3" s="6" t="s">
        <v>13</v>
      </c>
    </row>
    <row r="4" spans="1:33" x14ac:dyDescent="0.25">
      <c r="A4" s="7" t="s">
        <v>14</v>
      </c>
      <c r="B4" s="8" t="s">
        <v>25</v>
      </c>
      <c r="C4" s="8"/>
      <c r="D4" s="9"/>
      <c r="E4" s="9"/>
      <c r="F4" s="10"/>
      <c r="G4" s="9"/>
      <c r="H4" s="9"/>
      <c r="I4" s="9"/>
      <c r="J4" s="10"/>
      <c r="K4" s="9"/>
      <c r="L4" s="9"/>
      <c r="M4" s="9"/>
      <c r="N4" s="10"/>
      <c r="O4" s="9"/>
      <c r="P4" s="11"/>
      <c r="Q4" s="12"/>
      <c r="R4" s="13"/>
      <c r="S4" s="14"/>
      <c r="T4" s="9"/>
      <c r="U4" s="9"/>
      <c r="V4" s="10"/>
      <c r="W4" s="9"/>
      <c r="X4" s="15"/>
      <c r="Y4" s="9"/>
      <c r="Z4" s="16"/>
      <c r="AA4" s="9"/>
      <c r="AB4" s="142"/>
      <c r="AC4" s="143"/>
      <c r="AD4" s="144"/>
      <c r="AE4" s="143"/>
      <c r="AF4" s="9">
        <f>+AA4+W4+S4+O4+K4+G4+AE4</f>
        <v>0</v>
      </c>
      <c r="AG4" s="17">
        <v>1.4583333333333333</v>
      </c>
    </row>
    <row r="5" spans="1:33" ht="16.5" thickBot="1" x14ac:dyDescent="0.3">
      <c r="A5" s="18"/>
      <c r="B5" s="19"/>
      <c r="C5" s="19"/>
      <c r="D5" s="20">
        <v>0.27083333333333331</v>
      </c>
      <c r="E5" s="20">
        <v>0.375</v>
      </c>
      <c r="F5" s="21"/>
      <c r="G5" s="20">
        <v>0.10416666666666667</v>
      </c>
      <c r="H5" s="22"/>
      <c r="I5" s="23"/>
      <c r="J5" s="24"/>
      <c r="K5" s="23"/>
      <c r="L5" s="25"/>
      <c r="M5" s="26"/>
      <c r="N5" s="145"/>
      <c r="O5" s="14"/>
      <c r="P5" s="20">
        <v>0.27083333333333331</v>
      </c>
      <c r="Q5" s="20">
        <v>0.375</v>
      </c>
      <c r="R5" s="21"/>
      <c r="S5" s="20">
        <v>0.10416666666666667</v>
      </c>
      <c r="T5" s="27"/>
      <c r="U5" s="28"/>
      <c r="V5" s="29"/>
      <c r="W5" s="27"/>
      <c r="X5" s="28"/>
      <c r="Y5" s="28"/>
      <c r="Z5" s="30"/>
      <c r="AA5" s="27"/>
      <c r="AB5" s="146"/>
      <c r="AC5" s="147"/>
      <c r="AD5" s="148"/>
      <c r="AE5" s="149"/>
      <c r="AF5" s="27">
        <f t="shared" ref="AF5:AF10" si="0">+AA5+W5+S5+O5+K5+G5+AE5</f>
        <v>0.20833333333333334</v>
      </c>
      <c r="AG5" s="31"/>
    </row>
    <row r="6" spans="1:33" ht="31.5" customHeight="1" x14ac:dyDescent="0.25">
      <c r="A6" s="18"/>
      <c r="B6" s="19"/>
      <c r="C6" s="19"/>
      <c r="D6" s="32">
        <v>0.375</v>
      </c>
      <c r="E6" s="150">
        <v>0.54166666666666663</v>
      </c>
      <c r="F6" s="151"/>
      <c r="G6" s="32">
        <f>E6-D6</f>
        <v>0.16666666666666663</v>
      </c>
      <c r="H6" s="32">
        <v>0.375</v>
      </c>
      <c r="I6" s="150">
        <v>0.54166666666666663</v>
      </c>
      <c r="J6" s="151"/>
      <c r="K6" s="32">
        <f>I6-H6</f>
        <v>0.16666666666666663</v>
      </c>
      <c r="L6" s="32">
        <v>0.375</v>
      </c>
      <c r="M6" s="150">
        <v>0.54166666666666663</v>
      </c>
      <c r="N6" s="151"/>
      <c r="O6" s="33">
        <v>0.16666666666666666</v>
      </c>
      <c r="P6" s="32">
        <v>0.375</v>
      </c>
      <c r="Q6" s="150">
        <v>0.54166666666666663</v>
      </c>
      <c r="R6" s="151"/>
      <c r="S6" s="33">
        <v>0.16666666666666666</v>
      </c>
      <c r="T6" s="34"/>
      <c r="U6" s="35"/>
      <c r="V6" s="36"/>
      <c r="W6" s="34"/>
      <c r="X6" s="9">
        <v>0.20833333333333334</v>
      </c>
      <c r="Y6" s="37">
        <v>0.52083333333333337</v>
      </c>
      <c r="Z6" s="38"/>
      <c r="AA6" s="9">
        <f t="shared" ref="AA6" si="1">Y6-X6</f>
        <v>0.3125</v>
      </c>
      <c r="AB6" s="146"/>
      <c r="AC6" s="147"/>
      <c r="AD6" s="148"/>
      <c r="AE6" s="149"/>
      <c r="AF6" s="27">
        <f t="shared" si="0"/>
        <v>0.97916666666666652</v>
      </c>
      <c r="AG6" s="31"/>
    </row>
    <row r="7" spans="1:33" ht="28.5" customHeight="1" x14ac:dyDescent="0.25">
      <c r="A7" s="18"/>
      <c r="B7" s="19"/>
      <c r="C7" s="19"/>
      <c r="D7" s="32">
        <v>0.58333333333333337</v>
      </c>
      <c r="E7" s="39">
        <v>0.75</v>
      </c>
      <c r="F7" s="151"/>
      <c r="G7" s="32">
        <f>E7-D7</f>
        <v>0.16666666666666663</v>
      </c>
      <c r="H7" s="32">
        <v>0.58333333333333337</v>
      </c>
      <c r="I7" s="39">
        <v>0.75</v>
      </c>
      <c r="J7" s="151"/>
      <c r="K7" s="32">
        <f>I7-H7</f>
        <v>0.16666666666666663</v>
      </c>
      <c r="L7" s="32">
        <v>0.58333333333333337</v>
      </c>
      <c r="M7" s="39">
        <v>0.75</v>
      </c>
      <c r="N7" s="151"/>
      <c r="O7" s="33">
        <v>0.16666666666666666</v>
      </c>
      <c r="P7" s="32">
        <v>0.58333333333333337</v>
      </c>
      <c r="Q7" s="39">
        <v>0.75</v>
      </c>
      <c r="R7" s="151"/>
      <c r="S7" s="33">
        <v>0.16666666666666666</v>
      </c>
      <c r="T7" s="40"/>
      <c r="U7" s="41"/>
      <c r="V7" s="42"/>
      <c r="W7" s="41"/>
      <c r="X7" s="27">
        <v>0.54166666666666663</v>
      </c>
      <c r="Y7" s="27">
        <v>0.64583333333333337</v>
      </c>
      <c r="Z7" s="43"/>
      <c r="AA7" s="27">
        <v>0.10416666666666667</v>
      </c>
      <c r="AB7" s="152"/>
      <c r="AC7" s="148"/>
      <c r="AD7" s="148"/>
      <c r="AE7" s="148"/>
      <c r="AF7" s="27">
        <f t="shared" si="0"/>
        <v>0.77083333333333326</v>
      </c>
      <c r="AG7" s="31"/>
    </row>
    <row r="8" spans="1:33" x14ac:dyDescent="0.25">
      <c r="A8" s="18"/>
      <c r="B8" s="19"/>
      <c r="C8" s="19"/>
      <c r="D8" s="11"/>
      <c r="E8" s="11"/>
      <c r="F8" s="44"/>
      <c r="G8" s="27"/>
      <c r="H8" s="45"/>
      <c r="I8" s="46"/>
      <c r="J8" s="47"/>
      <c r="K8" s="48"/>
      <c r="L8" s="49"/>
      <c r="M8" s="28"/>
      <c r="N8" s="153"/>
      <c r="O8" s="28"/>
      <c r="P8" s="27"/>
      <c r="Q8" s="49"/>
      <c r="R8" s="153"/>
      <c r="S8" s="28"/>
      <c r="T8" s="27">
        <v>0.79166666666666663</v>
      </c>
      <c r="U8" s="49">
        <v>0.875</v>
      </c>
      <c r="V8" s="50"/>
      <c r="W8" s="49">
        <f>U8-T8</f>
        <v>8.333333333333337E-2</v>
      </c>
      <c r="X8" s="28"/>
      <c r="Y8" s="28"/>
      <c r="Z8" s="29"/>
      <c r="AA8" s="27"/>
      <c r="AB8" s="152"/>
      <c r="AC8" s="148"/>
      <c r="AD8" s="148"/>
      <c r="AE8" s="148"/>
      <c r="AF8" s="27">
        <f t="shared" si="0"/>
        <v>8.333333333333337E-2</v>
      </c>
      <c r="AG8" s="31"/>
    </row>
    <row r="9" spans="1:33" x14ac:dyDescent="0.25">
      <c r="A9" s="18"/>
      <c r="B9" s="19"/>
      <c r="C9" s="19"/>
      <c r="D9" s="27"/>
      <c r="E9" s="27"/>
      <c r="F9" s="51"/>
      <c r="G9" s="27"/>
      <c r="H9" s="27"/>
      <c r="I9" s="27"/>
      <c r="J9" s="51"/>
      <c r="K9" s="27"/>
      <c r="L9" s="49"/>
      <c r="M9" s="28"/>
      <c r="N9" s="52"/>
      <c r="O9" s="28"/>
      <c r="P9" s="27"/>
      <c r="Q9" s="27"/>
      <c r="R9" s="51"/>
      <c r="S9" s="28"/>
      <c r="T9" s="27"/>
      <c r="U9" s="27"/>
      <c r="V9" s="51"/>
      <c r="W9" s="27"/>
      <c r="X9" s="28"/>
      <c r="Y9" s="28"/>
      <c r="Z9" s="29"/>
      <c r="AA9" s="27"/>
      <c r="AB9" s="152"/>
      <c r="AC9" s="148"/>
      <c r="AD9" s="148"/>
      <c r="AE9" s="148"/>
      <c r="AF9" s="27">
        <f t="shared" si="0"/>
        <v>0</v>
      </c>
      <c r="AG9" s="31"/>
    </row>
    <row r="10" spans="1:33" ht="16.5" thickBot="1" x14ac:dyDescent="0.3">
      <c r="A10" s="18"/>
      <c r="B10" s="19"/>
      <c r="C10" s="19"/>
      <c r="D10" s="53"/>
      <c r="E10" s="53"/>
      <c r="F10" s="54"/>
      <c r="G10" s="53"/>
      <c r="H10" s="55"/>
      <c r="I10" s="56"/>
      <c r="J10" s="57"/>
      <c r="K10" s="56"/>
      <c r="L10" s="58"/>
      <c r="M10" s="53"/>
      <c r="N10" s="154"/>
      <c r="O10" s="59"/>
      <c r="P10" s="58"/>
      <c r="Q10" s="53"/>
      <c r="R10" s="60"/>
      <c r="S10" s="58"/>
      <c r="T10" s="53"/>
      <c r="U10" s="58"/>
      <c r="V10" s="60"/>
      <c r="W10" s="58"/>
      <c r="X10" s="58"/>
      <c r="Y10" s="58"/>
      <c r="Z10" s="60"/>
      <c r="AA10" s="53"/>
      <c r="AB10" s="155"/>
      <c r="AC10" s="156"/>
      <c r="AD10" s="156"/>
      <c r="AE10" s="156"/>
      <c r="AF10" s="53">
        <f t="shared" si="0"/>
        <v>0</v>
      </c>
      <c r="AG10" s="61"/>
    </row>
    <row r="11" spans="1:33" ht="16.5" thickBot="1" x14ac:dyDescent="0.3">
      <c r="A11" s="62"/>
      <c r="B11" s="63"/>
      <c r="C11" s="64"/>
      <c r="D11" s="65"/>
      <c r="E11" s="66"/>
      <c r="F11" s="67"/>
      <c r="G11" s="68">
        <f>SUM(G4:G10)</f>
        <v>0.43749999999999994</v>
      </c>
      <c r="H11" s="66"/>
      <c r="I11" s="66"/>
      <c r="J11" s="67"/>
      <c r="K11" s="68">
        <f>SUM(K4:K10)</f>
        <v>0.33333333333333326</v>
      </c>
      <c r="L11" s="66"/>
      <c r="M11" s="69"/>
      <c r="N11" s="67"/>
      <c r="O11" s="70">
        <f>SUM(O4:O10)</f>
        <v>0.33333333333333331</v>
      </c>
      <c r="P11" s="66"/>
      <c r="Q11" s="66"/>
      <c r="R11" s="67"/>
      <c r="S11" s="68">
        <f>SUM(S4:S10)</f>
        <v>0.4375</v>
      </c>
      <c r="T11" s="66"/>
      <c r="U11" s="66"/>
      <c r="V11" s="67"/>
      <c r="W11" s="68">
        <f>SUM(W4:W10)</f>
        <v>8.333333333333337E-2</v>
      </c>
      <c r="X11" s="69"/>
      <c r="Y11" s="70"/>
      <c r="Z11" s="71"/>
      <c r="AA11" s="70">
        <f>SUM(AA6:AA7)</f>
        <v>0.41666666666666669</v>
      </c>
      <c r="AB11" s="157"/>
      <c r="AC11" s="158"/>
      <c r="AD11" s="158"/>
      <c r="AE11" s="159">
        <f>SUM(AE4:AE7)</f>
        <v>0</v>
      </c>
      <c r="AF11" s="31">
        <f>SUM(AF4:AF10)</f>
        <v>2.0416666666666665</v>
      </c>
      <c r="AG11" s="72"/>
    </row>
    <row r="12" spans="1:33" x14ac:dyDescent="0.25">
      <c r="A12" s="73" t="s">
        <v>15</v>
      </c>
      <c r="B12" s="8" t="s">
        <v>26</v>
      </c>
      <c r="C12" s="8"/>
      <c r="D12" s="74">
        <v>0.25</v>
      </c>
      <c r="E12" s="160">
        <v>0.33333333333333331</v>
      </c>
      <c r="F12" s="75"/>
      <c r="G12" s="161">
        <v>8.3333333333333329E-2</v>
      </c>
      <c r="H12" s="74">
        <v>0.25</v>
      </c>
      <c r="I12" s="160">
        <v>0.29166666666666669</v>
      </c>
      <c r="J12" s="75"/>
      <c r="K12" s="74">
        <f>I12-H12</f>
        <v>4.1666666666666685E-2</v>
      </c>
      <c r="L12" s="162">
        <v>0.25</v>
      </c>
      <c r="M12" s="160">
        <v>0.33333333333333331</v>
      </c>
      <c r="N12" s="75"/>
      <c r="O12" s="161">
        <f>M12-L12</f>
        <v>8.3333333333333315E-2</v>
      </c>
      <c r="P12" s="9">
        <v>0.27083333333333331</v>
      </c>
      <c r="Q12" s="15">
        <v>0.3125</v>
      </c>
      <c r="R12" s="76"/>
      <c r="S12" s="37">
        <f>Q12-P12</f>
        <v>4.1666666666666685E-2</v>
      </c>
      <c r="T12" s="9">
        <v>0.25</v>
      </c>
      <c r="U12" s="15">
        <v>0.33333333333333331</v>
      </c>
      <c r="V12" s="76"/>
      <c r="W12" s="15">
        <f>U12-T12</f>
        <v>8.3333333333333315E-2</v>
      </c>
      <c r="X12" s="9"/>
      <c r="Y12" s="37"/>
      <c r="Z12" s="38"/>
      <c r="AA12" s="9"/>
      <c r="AB12" s="163"/>
      <c r="AC12" s="163"/>
      <c r="AD12" s="164"/>
      <c r="AE12" s="165"/>
      <c r="AF12" s="77">
        <f>+AA12+W12+S12+O12+K12+G12+AE12</f>
        <v>0.33333333333333331</v>
      </c>
      <c r="AG12" s="166">
        <v>1.4583333333333333</v>
      </c>
    </row>
    <row r="13" spans="1:33" x14ac:dyDescent="0.25">
      <c r="A13" s="18"/>
      <c r="B13" s="19"/>
      <c r="C13" s="19"/>
      <c r="D13" s="26"/>
      <c r="E13" s="167"/>
      <c r="F13" s="78"/>
      <c r="G13" s="25"/>
      <c r="H13" s="26"/>
      <c r="I13" s="167"/>
      <c r="J13" s="168"/>
      <c r="K13" s="26"/>
      <c r="L13" s="169"/>
      <c r="M13" s="167"/>
      <c r="N13" s="168"/>
      <c r="O13" s="25"/>
      <c r="P13" s="79">
        <v>0.3125</v>
      </c>
      <c r="Q13" s="49">
        <v>0.33333333333333331</v>
      </c>
      <c r="R13" s="13"/>
      <c r="S13" s="28">
        <v>2.0833333333333332E-2</v>
      </c>
      <c r="T13" s="27"/>
      <c r="U13" s="49"/>
      <c r="V13" s="50"/>
      <c r="W13" s="49"/>
      <c r="X13" s="27"/>
      <c r="Y13" s="28"/>
      <c r="Z13" s="30"/>
      <c r="AA13" s="27"/>
      <c r="AB13" s="170"/>
      <c r="AC13" s="170"/>
      <c r="AD13" s="171"/>
      <c r="AE13" s="172"/>
      <c r="AF13" s="80"/>
      <c r="AG13" s="81"/>
    </row>
    <row r="14" spans="1:33" x14ac:dyDescent="0.25">
      <c r="A14" s="18"/>
      <c r="B14" s="19"/>
      <c r="C14" s="19"/>
      <c r="D14" s="27"/>
      <c r="E14" s="27"/>
      <c r="F14" s="82"/>
      <c r="G14" s="83">
        <v>2.0833333333333332E-2</v>
      </c>
      <c r="H14" s="27"/>
      <c r="I14" s="27"/>
      <c r="J14" s="84"/>
      <c r="K14" s="27"/>
      <c r="L14" s="27"/>
      <c r="M14" s="27"/>
      <c r="N14" s="84"/>
      <c r="O14" s="27"/>
      <c r="P14" s="79">
        <v>0.33333333333333331</v>
      </c>
      <c r="Q14" s="173">
        <v>0.375</v>
      </c>
      <c r="R14" s="50"/>
      <c r="S14" s="48">
        <v>4.1666666666666664E-2</v>
      </c>
      <c r="T14" s="27"/>
      <c r="U14" s="49"/>
      <c r="V14" s="51"/>
      <c r="W14" s="49"/>
      <c r="X14" s="80"/>
      <c r="Y14" s="80"/>
      <c r="Z14" s="85"/>
      <c r="AA14" s="80"/>
      <c r="AB14" s="170"/>
      <c r="AC14" s="170"/>
      <c r="AD14" s="171"/>
      <c r="AE14" s="172"/>
      <c r="AF14" s="80"/>
      <c r="AG14" s="81"/>
    </row>
    <row r="15" spans="1:33" ht="27.75" customHeight="1" thickBot="1" x14ac:dyDescent="0.3">
      <c r="A15" s="18"/>
      <c r="B15" s="19"/>
      <c r="C15" s="19"/>
      <c r="D15" s="86">
        <v>0.41666666666666669</v>
      </c>
      <c r="E15" s="86">
        <v>0.5</v>
      </c>
      <c r="F15" s="87"/>
      <c r="G15" s="88"/>
      <c r="H15" s="31">
        <v>0.375</v>
      </c>
      <c r="I15" s="28">
        <v>0.47916666666666669</v>
      </c>
      <c r="J15" s="52"/>
      <c r="K15" s="28">
        <f>I15-H15</f>
        <v>0.10416666666666669</v>
      </c>
      <c r="L15" s="49">
        <v>0.54166666666666663</v>
      </c>
      <c r="M15" s="28">
        <v>0.58333333333333337</v>
      </c>
      <c r="N15" s="174"/>
      <c r="O15" s="175">
        <v>4.1666666666666664E-2</v>
      </c>
      <c r="P15" s="89">
        <v>0.41666666666666669</v>
      </c>
      <c r="Q15" s="176">
        <v>0.45833333333333331</v>
      </c>
      <c r="R15" s="90"/>
      <c r="S15" s="91">
        <v>4.1666666666666664E-2</v>
      </c>
      <c r="T15" s="49">
        <v>0.5</v>
      </c>
      <c r="U15" s="27">
        <v>0.58333333333333337</v>
      </c>
      <c r="V15" s="84"/>
      <c r="W15" s="27">
        <f>U15-T15</f>
        <v>8.333333333333337E-2</v>
      </c>
      <c r="X15" s="80"/>
      <c r="Y15" s="80"/>
      <c r="Z15" s="85"/>
      <c r="AA15" s="80"/>
      <c r="AB15" s="177"/>
      <c r="AC15" s="177"/>
      <c r="AD15" s="171"/>
      <c r="AE15" s="172"/>
      <c r="AF15" s="80">
        <f t="shared" ref="AF15:AF23" si="2">+AA15+W15+S15+O15+K15+G15+AE15</f>
        <v>0.27083333333333337</v>
      </c>
      <c r="AG15" s="81"/>
    </row>
    <row r="16" spans="1:33" ht="30" customHeight="1" thickBot="1" x14ac:dyDescent="0.3">
      <c r="A16" s="18"/>
      <c r="B16" s="19"/>
      <c r="C16" s="19"/>
      <c r="D16" s="32"/>
      <c r="E16" s="150"/>
      <c r="F16" s="151"/>
      <c r="G16" s="32"/>
      <c r="H16" s="27"/>
      <c r="I16" s="27"/>
      <c r="J16" s="84"/>
      <c r="K16" s="27"/>
      <c r="L16" s="49">
        <v>0.58333333333333337</v>
      </c>
      <c r="M16" s="28">
        <v>0.625</v>
      </c>
      <c r="N16" s="174"/>
      <c r="O16" s="175">
        <v>4.1666666666666664E-2</v>
      </c>
      <c r="P16" s="88">
        <v>0.58333333333333337</v>
      </c>
      <c r="Q16" s="178">
        <v>0.625</v>
      </c>
      <c r="R16" s="87"/>
      <c r="S16" s="179">
        <v>4.1666666666666664E-2</v>
      </c>
      <c r="T16" s="27"/>
      <c r="U16" s="180"/>
      <c r="V16" s="92"/>
      <c r="W16" s="181"/>
      <c r="X16" s="80"/>
      <c r="Y16" s="80"/>
      <c r="Z16" s="85"/>
      <c r="AA16" s="80"/>
      <c r="AB16" s="177"/>
      <c r="AC16" s="177"/>
      <c r="AD16" s="171"/>
      <c r="AE16" s="172"/>
      <c r="AF16" s="80">
        <f t="shared" si="2"/>
        <v>8.3333333333333329E-2</v>
      </c>
      <c r="AG16" s="81"/>
    </row>
    <row r="17" spans="1:33" ht="30" customHeight="1" x14ac:dyDescent="0.25">
      <c r="A17" s="18"/>
      <c r="B17" s="19"/>
      <c r="C17" s="19"/>
      <c r="D17" s="32"/>
      <c r="E17" s="93"/>
      <c r="F17" s="151"/>
      <c r="G17" s="32"/>
      <c r="H17" s="49"/>
      <c r="I17" s="27"/>
      <c r="J17" s="84"/>
      <c r="K17" s="27"/>
      <c r="L17" s="49"/>
      <c r="M17" s="28"/>
      <c r="N17" s="174"/>
      <c r="O17" s="175"/>
      <c r="P17" s="28">
        <v>0.66666666666666663</v>
      </c>
      <c r="Q17" s="49">
        <v>0.70833333333333337</v>
      </c>
      <c r="R17" s="182"/>
      <c r="S17" s="27">
        <f>Q17-P17</f>
        <v>4.1666666666666741E-2</v>
      </c>
      <c r="T17" s="27"/>
      <c r="U17" s="94"/>
      <c r="V17" s="92"/>
      <c r="W17" s="181">
        <v>1.0416666666666666E-2</v>
      </c>
      <c r="X17" s="80"/>
      <c r="Y17" s="80"/>
      <c r="Z17" s="85"/>
      <c r="AA17" s="80"/>
      <c r="AB17" s="177"/>
      <c r="AC17" s="177"/>
      <c r="AD17" s="171"/>
      <c r="AE17" s="172"/>
      <c r="AF17" s="80"/>
      <c r="AG17" s="81"/>
    </row>
    <row r="18" spans="1:33" x14ac:dyDescent="0.25">
      <c r="A18" s="18"/>
      <c r="B18" s="19"/>
      <c r="C18" s="19"/>
      <c r="D18" s="32"/>
      <c r="E18" s="39"/>
      <c r="F18" s="151"/>
      <c r="G18" s="32"/>
      <c r="H18" s="49">
        <v>0.5</v>
      </c>
      <c r="I18" s="27">
        <v>0.58333333333333337</v>
      </c>
      <c r="J18" s="84"/>
      <c r="K18" s="27">
        <f>I18-H18</f>
        <v>8.333333333333337E-2</v>
      </c>
      <c r="L18" s="49"/>
      <c r="M18" s="28"/>
      <c r="N18" s="50"/>
      <c r="O18" s="28"/>
      <c r="P18" s="27"/>
      <c r="Q18" s="49"/>
      <c r="R18" s="13"/>
      <c r="S18" s="14"/>
      <c r="T18" s="27">
        <v>0.58333333333333337</v>
      </c>
      <c r="U18" s="49">
        <v>0.625</v>
      </c>
      <c r="V18" s="47"/>
      <c r="W18" s="49">
        <v>4.1666666666666664E-2</v>
      </c>
      <c r="X18" s="80"/>
      <c r="Y18" s="80"/>
      <c r="Z18" s="85"/>
      <c r="AA18" s="80"/>
      <c r="AB18" s="177"/>
      <c r="AC18" s="177"/>
      <c r="AD18" s="171"/>
      <c r="AE18" s="172"/>
      <c r="AF18" s="80">
        <f t="shared" si="2"/>
        <v>0.12500000000000003</v>
      </c>
      <c r="AG18" s="81"/>
    </row>
    <row r="19" spans="1:33" x14ac:dyDescent="0.25">
      <c r="A19" s="18"/>
      <c r="B19" s="19"/>
      <c r="C19" s="19"/>
      <c r="D19" s="27"/>
      <c r="E19" s="31"/>
      <c r="F19" s="183"/>
      <c r="G19" s="26"/>
      <c r="H19" s="27"/>
      <c r="I19" s="49"/>
      <c r="J19" s="50"/>
      <c r="K19" s="27"/>
      <c r="L19" s="49"/>
      <c r="M19" s="28"/>
      <c r="N19" s="52"/>
      <c r="O19" s="28"/>
      <c r="P19" s="28"/>
      <c r="Q19" s="49"/>
      <c r="R19" s="182"/>
      <c r="S19" s="27"/>
      <c r="T19" s="27"/>
      <c r="U19" s="49"/>
      <c r="V19" s="92"/>
      <c r="W19" s="181">
        <v>1.0416666666666666E-2</v>
      </c>
      <c r="X19" s="80"/>
      <c r="Y19" s="80"/>
      <c r="Z19" s="85"/>
      <c r="AA19" s="80"/>
      <c r="AB19" s="177"/>
      <c r="AC19" s="177"/>
      <c r="AD19" s="171"/>
      <c r="AE19" s="172"/>
      <c r="AF19" s="80"/>
      <c r="AG19" s="81"/>
    </row>
    <row r="20" spans="1:33" x14ac:dyDescent="0.25">
      <c r="A20" s="18"/>
      <c r="B20" s="19"/>
      <c r="C20" s="19"/>
      <c r="D20" s="95"/>
      <c r="E20" s="45"/>
      <c r="F20" s="47"/>
      <c r="G20" s="48"/>
      <c r="H20" s="27">
        <v>0.58333333333333337</v>
      </c>
      <c r="I20" s="49">
        <v>0.625</v>
      </c>
      <c r="J20" s="50"/>
      <c r="K20" s="27">
        <f>I20-H20</f>
        <v>4.166666666666663E-2</v>
      </c>
      <c r="L20" s="49"/>
      <c r="M20" s="28"/>
      <c r="N20" s="52"/>
      <c r="O20" s="28"/>
      <c r="P20" s="79"/>
      <c r="Q20" s="173"/>
      <c r="R20" s="47"/>
      <c r="S20" s="48"/>
      <c r="T20" s="27">
        <v>0.63541666666666663</v>
      </c>
      <c r="U20" s="49">
        <v>0.67708333333333337</v>
      </c>
      <c r="V20" s="50"/>
      <c r="W20" s="49">
        <f>U20-T20</f>
        <v>4.1666666666666741E-2</v>
      </c>
      <c r="X20" s="80"/>
      <c r="Y20" s="80"/>
      <c r="Z20" s="85"/>
      <c r="AA20" s="80"/>
      <c r="AB20" s="177"/>
      <c r="AC20" s="177"/>
      <c r="AD20" s="171"/>
      <c r="AE20" s="172"/>
      <c r="AF20" s="80">
        <f t="shared" si="2"/>
        <v>8.333333333333337E-2</v>
      </c>
      <c r="AG20" s="81"/>
    </row>
    <row r="21" spans="1:33" x14ac:dyDescent="0.25">
      <c r="A21" s="18"/>
      <c r="B21" s="19"/>
      <c r="C21" s="19"/>
      <c r="D21" s="27"/>
      <c r="E21" s="49"/>
      <c r="F21" s="51"/>
      <c r="G21" s="28"/>
      <c r="H21" s="27"/>
      <c r="I21" s="49"/>
      <c r="J21" s="50"/>
      <c r="K21" s="27"/>
      <c r="L21" s="31">
        <v>0.70833333333333337</v>
      </c>
      <c r="M21" s="49">
        <v>0.79166666666666663</v>
      </c>
      <c r="N21" s="52"/>
      <c r="O21" s="28">
        <v>8.3333333333333329E-2</v>
      </c>
      <c r="P21" s="49">
        <v>0.5</v>
      </c>
      <c r="Q21" s="27">
        <v>0.58333333333333337</v>
      </c>
      <c r="R21" s="84"/>
      <c r="S21" s="27">
        <f>Q21-P21</f>
        <v>8.333333333333337E-2</v>
      </c>
      <c r="T21" s="27"/>
      <c r="U21" s="49"/>
      <c r="V21" s="50"/>
      <c r="W21" s="49"/>
      <c r="X21" s="80"/>
      <c r="Y21" s="80"/>
      <c r="Z21" s="85"/>
      <c r="AA21" s="80"/>
      <c r="AB21" s="177"/>
      <c r="AC21" s="177"/>
      <c r="AD21" s="171"/>
      <c r="AE21" s="172"/>
      <c r="AF21" s="80">
        <f t="shared" si="2"/>
        <v>0.16666666666666669</v>
      </c>
      <c r="AG21" s="81"/>
    </row>
    <row r="22" spans="1:33" ht="16.5" thickBot="1" x14ac:dyDescent="0.3">
      <c r="A22" s="18"/>
      <c r="B22" s="19"/>
      <c r="C22" s="19"/>
      <c r="D22" s="27">
        <v>0.70833333333333337</v>
      </c>
      <c r="E22" s="27">
        <v>0.79166666666666663</v>
      </c>
      <c r="F22" s="51"/>
      <c r="G22" s="27">
        <f>E22-D22</f>
        <v>8.3333333333333259E-2</v>
      </c>
      <c r="H22" s="27">
        <v>0.70833333333333337</v>
      </c>
      <c r="I22" s="49">
        <v>0.79166666666666663</v>
      </c>
      <c r="J22" s="51"/>
      <c r="K22" s="49">
        <f>I22-H22</f>
        <v>8.3333333333333259E-2</v>
      </c>
      <c r="L22" s="27">
        <v>0.79166666666666663</v>
      </c>
      <c r="M22" s="49">
        <v>0.83333333333333337</v>
      </c>
      <c r="N22" s="54"/>
      <c r="O22" s="49">
        <f>M22-L22</f>
        <v>4.1666666666666741E-2</v>
      </c>
      <c r="P22" s="27">
        <v>0.70833333333333337</v>
      </c>
      <c r="Q22" s="49">
        <v>0.79166666666666663</v>
      </c>
      <c r="R22" s="51"/>
      <c r="S22" s="49">
        <f>Q22-P22</f>
        <v>8.3333333333333259E-2</v>
      </c>
      <c r="T22" s="27">
        <v>0.70833333333333337</v>
      </c>
      <c r="U22" s="49">
        <v>0.79166666666666663</v>
      </c>
      <c r="V22" s="51"/>
      <c r="W22" s="49">
        <f>U22-T22</f>
        <v>8.3333333333333259E-2</v>
      </c>
      <c r="X22" s="80"/>
      <c r="Y22" s="80"/>
      <c r="Z22" s="85"/>
      <c r="AA22" s="80"/>
      <c r="AB22" s="177"/>
      <c r="AC22" s="177"/>
      <c r="AD22" s="171"/>
      <c r="AE22" s="172"/>
      <c r="AF22" s="80"/>
      <c r="AG22" s="81"/>
    </row>
    <row r="23" spans="1:33" ht="16.5" thickBot="1" x14ac:dyDescent="0.3">
      <c r="A23" s="18"/>
      <c r="B23" s="19"/>
      <c r="C23" s="19"/>
      <c r="D23" s="49">
        <v>0.8125</v>
      </c>
      <c r="E23" s="28">
        <v>0.85416666666666663</v>
      </c>
      <c r="F23" s="29"/>
      <c r="G23" s="28">
        <f>E23-D23</f>
        <v>4.166666666666663E-2</v>
      </c>
      <c r="H23" s="80"/>
      <c r="I23" s="80"/>
      <c r="J23" s="51"/>
      <c r="K23" s="80"/>
      <c r="L23" s="53">
        <v>0.83333333333333337</v>
      </c>
      <c r="M23" s="49">
        <v>0.85416666666666663</v>
      </c>
      <c r="N23" s="50"/>
      <c r="O23" s="49">
        <f>M23-L23</f>
        <v>2.0833333333333259E-2</v>
      </c>
      <c r="P23" s="80"/>
      <c r="Q23" s="80"/>
      <c r="R23" s="51"/>
      <c r="S23" s="80"/>
      <c r="T23" s="27"/>
      <c r="U23" s="49"/>
      <c r="V23" s="50"/>
      <c r="W23" s="49"/>
      <c r="X23" s="184"/>
      <c r="Y23" s="184"/>
      <c r="Z23" s="185"/>
      <c r="AA23" s="184"/>
      <c r="AB23" s="186"/>
      <c r="AC23" s="186"/>
      <c r="AD23" s="186"/>
      <c r="AE23" s="187"/>
      <c r="AF23" s="184">
        <f t="shared" si="2"/>
        <v>6.2499999999999889E-2</v>
      </c>
      <c r="AG23" s="96"/>
    </row>
    <row r="24" spans="1:33" ht="16.5" thickBot="1" x14ac:dyDescent="0.3">
      <c r="A24" s="62"/>
      <c r="B24" s="63"/>
      <c r="C24" s="64"/>
      <c r="D24" s="97"/>
      <c r="E24" s="97"/>
      <c r="F24" s="98"/>
      <c r="G24" s="99">
        <f>SUM(G12:G22)</f>
        <v>0.18749999999999992</v>
      </c>
      <c r="H24" s="100"/>
      <c r="I24" s="101"/>
      <c r="J24" s="102"/>
      <c r="K24" s="101">
        <f>SUM(K12:K23)</f>
        <v>0.35416666666666663</v>
      </c>
      <c r="L24" s="97"/>
      <c r="M24" s="103"/>
      <c r="N24" s="104"/>
      <c r="O24" s="99">
        <f>SUM(O12:O23)</f>
        <v>0.31249999999999994</v>
      </c>
      <c r="P24" s="105"/>
      <c r="Q24" s="106"/>
      <c r="R24" s="107"/>
      <c r="S24" s="99">
        <f>SUM(S12:S22)</f>
        <v>0.39583333333333337</v>
      </c>
      <c r="T24" s="97"/>
      <c r="U24" s="103"/>
      <c r="V24" s="104"/>
      <c r="W24" s="99">
        <f>SUM(W12:W23)</f>
        <v>0.35416666666666663</v>
      </c>
      <c r="X24" s="108"/>
      <c r="Y24" s="108"/>
      <c r="Z24" s="109"/>
      <c r="AA24" s="188">
        <f>SUM(AA12:AA23)</f>
        <v>0</v>
      </c>
      <c r="AB24" s="189"/>
      <c r="AC24" s="189"/>
      <c r="AD24" s="189"/>
      <c r="AE24" s="190">
        <f>SUM(AE12:AE23)</f>
        <v>0</v>
      </c>
      <c r="AF24" s="96">
        <f>AA24+W24+S24+O24++K24+G24</f>
        <v>1.6041666666666665</v>
      </c>
      <c r="AG24" s="191"/>
    </row>
    <row r="25" spans="1:33" ht="18" customHeight="1" x14ac:dyDescent="0.25">
      <c r="A25" s="73" t="s">
        <v>14</v>
      </c>
      <c r="B25" s="8" t="s">
        <v>27</v>
      </c>
      <c r="C25" s="8"/>
      <c r="D25" s="17"/>
      <c r="E25" s="37"/>
      <c r="F25" s="192"/>
      <c r="G25" s="9"/>
      <c r="H25" s="74"/>
      <c r="I25" s="160"/>
      <c r="J25" s="13"/>
      <c r="K25" s="14"/>
      <c r="L25" s="26"/>
      <c r="M25" s="167"/>
      <c r="N25" s="75"/>
      <c r="O25" s="167"/>
      <c r="P25" s="11"/>
      <c r="Q25" s="12"/>
      <c r="R25" s="13"/>
      <c r="S25" s="14"/>
      <c r="T25" s="74"/>
      <c r="U25" s="167"/>
      <c r="V25" s="75"/>
      <c r="W25" s="167"/>
      <c r="X25" s="9">
        <v>0.20833333333333334</v>
      </c>
      <c r="Y25" s="37">
        <v>0.52083333333333337</v>
      </c>
      <c r="Z25" s="38"/>
      <c r="AA25" s="9">
        <f t="shared" ref="AA25" si="3">Y25-X25</f>
        <v>0.3125</v>
      </c>
      <c r="AB25" s="193"/>
      <c r="AC25" s="193"/>
      <c r="AD25" s="194"/>
      <c r="AE25" s="193"/>
      <c r="AF25" s="9">
        <f>+AA25+W25+S25+O25+K25+G25+AE25</f>
        <v>0.3125</v>
      </c>
      <c r="AG25" s="9">
        <v>1.4583333333333333</v>
      </c>
    </row>
    <row r="26" spans="1:33" ht="30" customHeight="1" x14ac:dyDescent="0.25">
      <c r="A26" s="18"/>
      <c r="B26" s="19"/>
      <c r="C26" s="19"/>
      <c r="D26" s="11">
        <v>0.27083333333333331</v>
      </c>
      <c r="E26" s="11">
        <v>0.375</v>
      </c>
      <c r="F26" s="24"/>
      <c r="G26" s="20">
        <v>0.10416666666666667</v>
      </c>
      <c r="H26" s="34"/>
      <c r="I26" s="35"/>
      <c r="J26" s="36"/>
      <c r="K26" s="34"/>
      <c r="L26" s="49"/>
      <c r="M26" s="28"/>
      <c r="N26" s="195"/>
      <c r="O26" s="33"/>
      <c r="P26" s="27"/>
      <c r="Q26" s="49"/>
      <c r="R26" s="182"/>
      <c r="S26" s="28">
        <f>Q26-P26</f>
        <v>0</v>
      </c>
      <c r="T26" s="28"/>
      <c r="U26" s="28"/>
      <c r="V26" s="29"/>
      <c r="W26" s="27"/>
      <c r="X26" s="27">
        <v>0.54166666666666663</v>
      </c>
      <c r="Y26" s="27">
        <v>0.64583333333333337</v>
      </c>
      <c r="Z26" s="43"/>
      <c r="AA26" s="27">
        <v>0.10416666666666667</v>
      </c>
      <c r="AB26" s="193"/>
      <c r="AC26" s="193"/>
      <c r="AD26" s="194"/>
      <c r="AE26" s="193"/>
      <c r="AF26" s="27"/>
      <c r="AG26" s="27"/>
    </row>
    <row r="27" spans="1:33" ht="28.5" customHeight="1" x14ac:dyDescent="0.25">
      <c r="A27" s="18"/>
      <c r="B27" s="19"/>
      <c r="C27" s="19"/>
      <c r="D27" s="32">
        <v>0.375</v>
      </c>
      <c r="E27" s="150">
        <v>0.54166666666666663</v>
      </c>
      <c r="F27" s="151"/>
      <c r="G27" s="32">
        <f>E27-D27</f>
        <v>0.16666666666666663</v>
      </c>
      <c r="H27" s="32">
        <v>0.375</v>
      </c>
      <c r="I27" s="150">
        <v>0.54166666666666663</v>
      </c>
      <c r="J27" s="151"/>
      <c r="K27" s="32">
        <f>I27-H27</f>
        <v>0.16666666666666663</v>
      </c>
      <c r="L27" s="32">
        <v>0.375</v>
      </c>
      <c r="M27" s="150">
        <v>0.54166666666666663</v>
      </c>
      <c r="N27" s="151"/>
      <c r="O27" s="32">
        <f>M27-L27</f>
        <v>0.16666666666666663</v>
      </c>
      <c r="P27" s="20">
        <v>0.27083333333333331</v>
      </c>
      <c r="Q27" s="20">
        <v>0.375</v>
      </c>
      <c r="R27" s="21"/>
      <c r="S27" s="20">
        <v>0.10416666666666667</v>
      </c>
      <c r="T27" s="27"/>
      <c r="U27" s="49"/>
      <c r="V27" s="92"/>
      <c r="W27" s="181"/>
      <c r="X27" s="27"/>
      <c r="Y27" s="27"/>
      <c r="Z27" s="43"/>
      <c r="AA27" s="27"/>
      <c r="AB27" s="193"/>
      <c r="AC27" s="193"/>
      <c r="AD27" s="194"/>
      <c r="AE27" s="193"/>
      <c r="AF27" s="27"/>
      <c r="AG27" s="27"/>
    </row>
    <row r="28" spans="1:33" ht="31.5" customHeight="1" x14ac:dyDescent="0.25">
      <c r="A28" s="18"/>
      <c r="B28" s="19"/>
      <c r="C28" s="19"/>
      <c r="D28" s="32">
        <v>0.58333333333333337</v>
      </c>
      <c r="E28" s="39">
        <v>0.75</v>
      </c>
      <c r="F28" s="151"/>
      <c r="G28" s="32">
        <f>E28-D28</f>
        <v>0.16666666666666663</v>
      </c>
      <c r="H28" s="32">
        <v>0.58333333333333337</v>
      </c>
      <c r="I28" s="39">
        <v>0.75</v>
      </c>
      <c r="J28" s="151"/>
      <c r="K28" s="32">
        <f>I28-H28</f>
        <v>0.16666666666666663</v>
      </c>
      <c r="L28" s="32">
        <v>0.58333333333333337</v>
      </c>
      <c r="M28" s="39">
        <v>0.75</v>
      </c>
      <c r="N28" s="151"/>
      <c r="O28" s="32">
        <f>M28-L28</f>
        <v>0.16666666666666663</v>
      </c>
      <c r="P28" s="32">
        <v>0.375</v>
      </c>
      <c r="Q28" s="150">
        <v>0.54166666666666663</v>
      </c>
      <c r="R28" s="151"/>
      <c r="S28" s="33">
        <v>0.16666666666666666</v>
      </c>
      <c r="T28" s="27"/>
      <c r="U28" s="49"/>
      <c r="V28" s="50"/>
      <c r="W28" s="49"/>
      <c r="X28" s="27"/>
      <c r="Y28" s="27"/>
      <c r="Z28" s="196"/>
      <c r="AA28" s="27"/>
      <c r="AB28" s="197"/>
      <c r="AC28" s="197"/>
      <c r="AD28" s="194"/>
      <c r="AE28" s="193"/>
      <c r="AF28" s="27">
        <f t="shared" ref="AF28:AF32" si="4">+AA28+W28+S28+O28+K28+G28+AE28</f>
        <v>0.66666666666666652</v>
      </c>
      <c r="AG28" s="27"/>
    </row>
    <row r="29" spans="1:33" ht="29.25" customHeight="1" x14ac:dyDescent="0.25">
      <c r="A29" s="18"/>
      <c r="B29" s="19"/>
      <c r="C29" s="19"/>
      <c r="D29" s="26"/>
      <c r="E29" s="167"/>
      <c r="F29" s="198"/>
      <c r="G29" s="167"/>
      <c r="H29" s="11"/>
      <c r="I29" s="12"/>
      <c r="J29" s="153"/>
      <c r="K29" s="110"/>
      <c r="L29" s="49"/>
      <c r="M29" s="28"/>
      <c r="N29" s="153"/>
      <c r="O29" s="28"/>
      <c r="P29" s="32">
        <v>0.58333333333333337</v>
      </c>
      <c r="Q29" s="39">
        <v>0.75</v>
      </c>
      <c r="R29" s="151"/>
      <c r="S29" s="33">
        <v>0.16666666666666666</v>
      </c>
      <c r="T29" s="27"/>
      <c r="U29" s="49"/>
      <c r="V29" s="47"/>
      <c r="W29" s="49"/>
      <c r="X29" s="27"/>
      <c r="Y29" s="27"/>
      <c r="Z29" s="50"/>
      <c r="AA29" s="49"/>
      <c r="AB29" s="197"/>
      <c r="AC29" s="197"/>
      <c r="AD29" s="194"/>
      <c r="AE29" s="193"/>
      <c r="AF29" s="27">
        <f t="shared" si="4"/>
        <v>0.16666666666666666</v>
      </c>
      <c r="AG29" s="27"/>
    </row>
    <row r="30" spans="1:33" ht="33" customHeight="1" x14ac:dyDescent="0.25">
      <c r="A30" s="18"/>
      <c r="B30" s="19"/>
      <c r="C30" s="19"/>
      <c r="D30" s="95"/>
      <c r="E30" s="95"/>
      <c r="F30" s="199"/>
      <c r="G30" s="27"/>
      <c r="H30" s="27"/>
      <c r="I30" s="49"/>
      <c r="J30" s="50"/>
      <c r="K30" s="28"/>
      <c r="L30" s="34"/>
      <c r="M30" s="94"/>
      <c r="N30" s="111"/>
      <c r="O30" s="94"/>
      <c r="P30" s="27"/>
      <c r="Q30" s="49"/>
      <c r="R30" s="153"/>
      <c r="S30" s="28"/>
      <c r="T30" s="34"/>
      <c r="U30" s="94"/>
      <c r="V30" s="200"/>
      <c r="W30" s="94"/>
      <c r="X30" s="27"/>
      <c r="Y30" s="27"/>
      <c r="Z30" s="50"/>
      <c r="AA30" s="49"/>
      <c r="AB30" s="197"/>
      <c r="AC30" s="197"/>
      <c r="AD30" s="194"/>
      <c r="AE30" s="193"/>
      <c r="AF30" s="27">
        <f t="shared" si="4"/>
        <v>0</v>
      </c>
      <c r="AG30" s="27"/>
    </row>
    <row r="31" spans="1:33" ht="29.25" customHeight="1" thickBot="1" x14ac:dyDescent="0.3">
      <c r="A31" s="18"/>
      <c r="B31" s="19"/>
      <c r="C31" s="19"/>
      <c r="D31" s="201"/>
      <c r="E31" s="201"/>
      <c r="F31" s="202"/>
      <c r="G31" s="201"/>
      <c r="H31" s="11"/>
      <c r="I31" s="12"/>
      <c r="J31" s="50"/>
      <c r="K31" s="203"/>
      <c r="L31" s="27">
        <v>0.77083333333333337</v>
      </c>
      <c r="M31" s="49">
        <v>0.8125</v>
      </c>
      <c r="N31" s="50"/>
      <c r="O31" s="49">
        <f>M31-L31</f>
        <v>4.166666666666663E-2</v>
      </c>
      <c r="P31" s="11"/>
      <c r="Q31" s="12"/>
      <c r="R31" s="29"/>
      <c r="S31" s="110"/>
      <c r="T31" s="27"/>
      <c r="U31" s="49"/>
      <c r="V31" s="50"/>
      <c r="W31" s="49"/>
      <c r="X31" s="27"/>
      <c r="Y31" s="27"/>
      <c r="Z31" s="50"/>
      <c r="AA31" s="49"/>
      <c r="AB31" s="194"/>
      <c r="AC31" s="194"/>
      <c r="AD31" s="194"/>
      <c r="AE31" s="194"/>
      <c r="AF31" s="27">
        <f t="shared" si="4"/>
        <v>4.166666666666663E-2</v>
      </c>
      <c r="AG31" s="27"/>
    </row>
    <row r="32" spans="1:33" ht="16.5" thickBot="1" x14ac:dyDescent="0.3">
      <c r="A32" s="204"/>
      <c r="B32" s="205"/>
      <c r="C32" s="205"/>
      <c r="D32" s="49"/>
      <c r="E32" s="28"/>
      <c r="F32" s="29"/>
      <c r="G32" s="28"/>
      <c r="H32" s="80">
        <v>0.79166666666666663</v>
      </c>
      <c r="I32" s="80">
        <v>0.83333333333333337</v>
      </c>
      <c r="J32" s="51"/>
      <c r="K32" s="80">
        <f>I32-H32</f>
        <v>4.1666666666666741E-2</v>
      </c>
      <c r="L32" s="53"/>
      <c r="M32" s="49"/>
      <c r="N32" s="54"/>
      <c r="O32" s="49"/>
      <c r="P32" s="80">
        <v>0.79166666666666663</v>
      </c>
      <c r="Q32" s="80">
        <v>0.83333333333333337</v>
      </c>
      <c r="R32" s="51"/>
      <c r="S32" s="80">
        <f>Q32-P32</f>
        <v>4.1666666666666741E-2</v>
      </c>
      <c r="T32" s="80">
        <v>0.83333333333333337</v>
      </c>
      <c r="U32" s="80">
        <v>0.875</v>
      </c>
      <c r="V32" s="51"/>
      <c r="W32" s="80">
        <f>U32-T32</f>
        <v>4.166666666666663E-2</v>
      </c>
      <c r="X32" s="70"/>
      <c r="Y32" s="70"/>
      <c r="Z32" s="206"/>
      <c r="AA32" s="69">
        <f>SUM(AA25:AA28)</f>
        <v>0.41666666666666669</v>
      </c>
      <c r="AB32" s="207"/>
      <c r="AC32" s="207"/>
      <c r="AD32" s="207"/>
      <c r="AE32" s="208">
        <f>SUM(AE25:AE31)</f>
        <v>0</v>
      </c>
      <c r="AF32" s="53">
        <f t="shared" si="4"/>
        <v>0.54166666666666674</v>
      </c>
      <c r="AG32" s="70"/>
    </row>
    <row r="33" spans="1:33" ht="16.5" thickBot="1" x14ac:dyDescent="0.3">
      <c r="A33" s="62"/>
      <c r="B33" s="63"/>
      <c r="C33" s="64"/>
      <c r="D33" s="209"/>
      <c r="E33" s="210"/>
      <c r="F33" s="211"/>
      <c r="G33" s="99">
        <f>SUM(G25:G32)</f>
        <v>0.43749999999999994</v>
      </c>
      <c r="H33" s="97"/>
      <c r="I33" s="103"/>
      <c r="J33" s="212"/>
      <c r="K33" s="99">
        <f>SUM(K25:K32)</f>
        <v>0.375</v>
      </c>
      <c r="L33" s="97"/>
      <c r="M33" s="103"/>
      <c r="N33" s="212"/>
      <c r="O33" s="99">
        <f>SUM(O25:O32)</f>
        <v>0.37499999999999989</v>
      </c>
      <c r="P33" s="97"/>
      <c r="Q33" s="103"/>
      <c r="R33" s="212"/>
      <c r="S33" s="99">
        <f>SUM(S25:S32)</f>
        <v>0.47916666666666674</v>
      </c>
      <c r="T33" s="97"/>
      <c r="U33" s="103"/>
      <c r="V33" s="212"/>
      <c r="W33" s="99">
        <f>SUM(W25:W32)</f>
        <v>4.166666666666663E-2</v>
      </c>
      <c r="X33" s="213"/>
      <c r="Y33" s="213"/>
      <c r="Z33" s="214"/>
      <c r="AA33" s="215">
        <f>SUM(AA25:AA31)</f>
        <v>0.41666666666666669</v>
      </c>
      <c r="AB33" s="99"/>
      <c r="AC33" s="99"/>
      <c r="AD33" s="99"/>
      <c r="AE33" s="216">
        <f>SUM(AE25:AE31)</f>
        <v>0</v>
      </c>
      <c r="AF33" s="59">
        <f>AA33+W33+S33+O33+K33+G33</f>
        <v>2.125</v>
      </c>
      <c r="AG33" s="68"/>
    </row>
    <row r="34" spans="1:33" ht="16.5" thickBot="1" x14ac:dyDescent="0.3">
      <c r="A34" s="73"/>
      <c r="B34" s="8"/>
      <c r="C34" s="8"/>
      <c r="D34" s="217">
        <v>0.27083333333333331</v>
      </c>
      <c r="E34" s="218">
        <v>0.3125</v>
      </c>
      <c r="F34" s="219"/>
      <c r="G34" s="9">
        <v>4.1666666666666664E-2</v>
      </c>
      <c r="H34" s="220"/>
      <c r="I34" s="221"/>
      <c r="J34" s="222"/>
      <c r="K34" s="223"/>
      <c r="L34" s="9">
        <v>0.27083333333333331</v>
      </c>
      <c r="M34" s="37">
        <v>0.3125</v>
      </c>
      <c r="N34" s="219"/>
      <c r="O34" s="9">
        <v>4.1666666666666664E-2</v>
      </c>
      <c r="P34" s="221"/>
      <c r="Q34" s="221"/>
      <c r="R34" s="222"/>
      <c r="S34" s="215"/>
      <c r="T34" s="9">
        <v>0.25</v>
      </c>
      <c r="U34" s="15">
        <v>0.3125</v>
      </c>
      <c r="V34" s="76"/>
      <c r="W34" s="15">
        <f>U34-T34</f>
        <v>6.25E-2</v>
      </c>
      <c r="X34" s="224"/>
      <c r="Y34" s="188"/>
      <c r="Z34" s="225"/>
      <c r="AA34" s="224"/>
      <c r="AB34" s="224"/>
      <c r="AC34" s="224"/>
      <c r="AD34" s="224"/>
      <c r="AE34" s="224"/>
      <c r="AF34" s="226"/>
      <c r="AG34" s="224"/>
    </row>
    <row r="35" spans="1:33" ht="16.5" thickBot="1" x14ac:dyDescent="0.3">
      <c r="A35" s="18" t="s">
        <v>15</v>
      </c>
      <c r="B35" s="19" t="s">
        <v>28</v>
      </c>
      <c r="C35" s="19"/>
      <c r="D35" s="27">
        <v>0.3125</v>
      </c>
      <c r="E35" s="28">
        <v>0.39583333333333331</v>
      </c>
      <c r="F35" s="29"/>
      <c r="G35" s="27">
        <f>E35-D35</f>
        <v>8.3333333333333315E-2</v>
      </c>
      <c r="H35" s="27">
        <v>0.3125</v>
      </c>
      <c r="I35" s="28">
        <v>0.39583333333333331</v>
      </c>
      <c r="J35" s="29"/>
      <c r="K35" s="27">
        <f t="shared" ref="K35" si="5">I35-H35</f>
        <v>8.3333333333333315E-2</v>
      </c>
      <c r="L35" s="27">
        <v>0.3125</v>
      </c>
      <c r="M35" s="28">
        <v>0.39583333333333331</v>
      </c>
      <c r="N35" s="29"/>
      <c r="O35" s="27">
        <f t="shared" ref="O35" si="6">M35-L35</f>
        <v>8.3333333333333315E-2</v>
      </c>
      <c r="P35" s="27">
        <v>0.3125</v>
      </c>
      <c r="Q35" s="28">
        <v>0.39583333333333331</v>
      </c>
      <c r="R35" s="29"/>
      <c r="S35" s="28">
        <f t="shared" ref="S35" si="7">Q35-P35</f>
        <v>8.3333333333333315E-2</v>
      </c>
      <c r="T35" s="27">
        <v>0.3125</v>
      </c>
      <c r="U35" s="49">
        <v>0.39583333333333331</v>
      </c>
      <c r="V35" s="50"/>
      <c r="W35" s="49">
        <f t="shared" ref="W35" si="8">U35-T35</f>
        <v>8.3333333333333315E-2</v>
      </c>
      <c r="X35" s="80"/>
      <c r="Y35" s="112"/>
      <c r="Z35" s="561"/>
      <c r="AA35" s="80"/>
      <c r="AB35" s="80"/>
      <c r="AC35" s="80"/>
      <c r="AD35" s="80"/>
      <c r="AE35" s="80"/>
      <c r="AF35" s="226">
        <f>+AA35+W35+S35+O35+K35+G35+AE35</f>
        <v>0.41666666666666657</v>
      </c>
      <c r="AG35" s="80">
        <v>0.875</v>
      </c>
    </row>
    <row r="36" spans="1:33" ht="16.5" thickBot="1" x14ac:dyDescent="0.3">
      <c r="A36" s="18"/>
      <c r="B36" s="19"/>
      <c r="C36" s="19"/>
      <c r="D36" s="27"/>
      <c r="E36" s="28"/>
      <c r="F36" s="227"/>
      <c r="G36" s="27"/>
      <c r="H36" s="49"/>
      <c r="I36" s="28"/>
      <c r="J36" s="227"/>
      <c r="K36" s="27"/>
      <c r="L36" s="28"/>
      <c r="M36" s="28"/>
      <c r="N36" s="227"/>
      <c r="O36" s="27"/>
      <c r="P36" s="28"/>
      <c r="Q36" s="28"/>
      <c r="R36" s="227"/>
      <c r="S36" s="28"/>
      <c r="T36" s="27"/>
      <c r="U36" s="49"/>
      <c r="V36" s="50"/>
      <c r="W36" s="49"/>
      <c r="X36" s="80"/>
      <c r="Y36" s="112"/>
      <c r="Z36" s="561"/>
      <c r="AA36" s="80"/>
      <c r="AB36" s="80"/>
      <c r="AC36" s="80"/>
      <c r="AD36" s="80"/>
      <c r="AE36" s="80"/>
      <c r="AF36" s="226">
        <f>+AA36+W36+S36+O36+K36+G36+AE36</f>
        <v>0</v>
      </c>
      <c r="AG36" s="80"/>
    </row>
    <row r="37" spans="1:33" ht="16.5" thickBot="1" x14ac:dyDescent="0.3">
      <c r="A37" s="562"/>
      <c r="B37" s="563"/>
      <c r="C37" s="563"/>
      <c r="D37" s="11"/>
      <c r="E37" s="11"/>
      <c r="F37" s="50"/>
      <c r="G37" s="11"/>
      <c r="H37" s="11"/>
      <c r="I37" s="11"/>
      <c r="J37" s="50"/>
      <c r="K37" s="11"/>
      <c r="L37" s="11"/>
      <c r="M37" s="11"/>
      <c r="N37" s="50"/>
      <c r="O37" s="11"/>
      <c r="P37" s="11"/>
      <c r="Q37" s="11"/>
      <c r="R37" s="50"/>
      <c r="S37" s="110"/>
      <c r="T37" s="27">
        <v>0.70833333333333337</v>
      </c>
      <c r="U37" s="49">
        <v>0.77083333333333337</v>
      </c>
      <c r="V37" s="50"/>
      <c r="W37" s="49">
        <f t="shared" ref="W37:W38" si="9">U37-T37</f>
        <v>6.25E-2</v>
      </c>
      <c r="X37" s="80"/>
      <c r="Y37" s="112"/>
      <c r="Z37" s="228"/>
      <c r="AA37" s="80"/>
      <c r="AB37" s="80"/>
      <c r="AC37" s="80"/>
      <c r="AD37" s="80"/>
      <c r="AE37" s="80"/>
      <c r="AF37" s="226">
        <f>+AA37+W145+S37+O37+K37+G37+AE37</f>
        <v>0</v>
      </c>
      <c r="AG37" s="80"/>
    </row>
    <row r="38" spans="1:33" ht="16.5" thickBot="1" x14ac:dyDescent="0.3">
      <c r="A38" s="18"/>
      <c r="B38" s="19"/>
      <c r="C38" s="19"/>
      <c r="D38" s="53">
        <v>0.70833333333333337</v>
      </c>
      <c r="E38" s="58">
        <v>0.77083333333333337</v>
      </c>
      <c r="F38" s="60"/>
      <c r="G38" s="53">
        <f>E38-D38</f>
        <v>6.25E-2</v>
      </c>
      <c r="H38" s="53">
        <v>0.70833333333333337</v>
      </c>
      <c r="I38" s="58">
        <v>0.77083333333333337</v>
      </c>
      <c r="J38" s="60"/>
      <c r="K38" s="53">
        <f t="shared" ref="K38" si="10">I38-H38</f>
        <v>6.25E-2</v>
      </c>
      <c r="L38" s="53">
        <v>0.70833333333333337</v>
      </c>
      <c r="M38" s="58">
        <v>0.77083333333333337</v>
      </c>
      <c r="N38" s="60"/>
      <c r="O38" s="53">
        <f t="shared" ref="O38" si="11">M38-L38</f>
        <v>6.25E-2</v>
      </c>
      <c r="P38" s="53">
        <v>0.70833333333333337</v>
      </c>
      <c r="Q38" s="58">
        <v>0.77083333333333337</v>
      </c>
      <c r="R38" s="60"/>
      <c r="S38" s="58">
        <f t="shared" ref="S38" si="12">Q38-P38</f>
        <v>6.25E-2</v>
      </c>
      <c r="T38" s="27">
        <v>0.77083333333333337</v>
      </c>
      <c r="U38" s="49">
        <v>0.8125</v>
      </c>
      <c r="V38" s="50"/>
      <c r="W38" s="49">
        <f t="shared" si="9"/>
        <v>4.166666666666663E-2</v>
      </c>
      <c r="X38" s="80"/>
      <c r="Y38" s="229"/>
      <c r="Z38" s="230"/>
      <c r="AA38" s="184"/>
      <c r="AB38" s="184"/>
      <c r="AC38" s="184"/>
      <c r="AD38" s="184"/>
      <c r="AE38" s="184"/>
      <c r="AF38" s="226">
        <f>+AA38+W38+S38+O38+K38+G38+AE38</f>
        <v>0.29166666666666663</v>
      </c>
      <c r="AG38" s="184"/>
    </row>
    <row r="39" spans="1:33" ht="16.5" thickBot="1" x14ac:dyDescent="0.3">
      <c r="A39" s="62"/>
      <c r="B39" s="63"/>
      <c r="C39" s="64"/>
      <c r="D39" s="97"/>
      <c r="E39" s="99"/>
      <c r="F39" s="104"/>
      <c r="G39" s="99">
        <f>SUM(G34:G38)</f>
        <v>0.18749999999999997</v>
      </c>
      <c r="H39" s="66"/>
      <c r="I39" s="66"/>
      <c r="J39" s="67"/>
      <c r="K39" s="68">
        <f>SUM(K35:K38)</f>
        <v>0.14583333333333331</v>
      </c>
      <c r="L39" s="69"/>
      <c r="M39" s="69"/>
      <c r="N39" s="67"/>
      <c r="O39" s="70">
        <f>SUM(O34:O38)</f>
        <v>0.18749999999999997</v>
      </c>
      <c r="P39" s="69"/>
      <c r="Q39" s="69"/>
      <c r="R39" s="67"/>
      <c r="S39" s="70">
        <f>SUM(S35:S38)</f>
        <v>0.14583333333333331</v>
      </c>
      <c r="T39" s="97"/>
      <c r="U39" s="103"/>
      <c r="V39" s="104"/>
      <c r="W39" s="99">
        <f>SUM(W34:W38)</f>
        <v>0.24999999999999994</v>
      </c>
      <c r="X39" s="231"/>
      <c r="Y39" s="232"/>
      <c r="Z39" s="233"/>
      <c r="AA39" s="234">
        <f>SUM(AA35:AA36)</f>
        <v>0</v>
      </c>
      <c r="AB39" s="235"/>
      <c r="AC39" s="235"/>
      <c r="AD39" s="235"/>
      <c r="AE39" s="236">
        <f>SUM(AE35:AE38)</f>
        <v>0</v>
      </c>
      <c r="AF39" s="237">
        <f>W39+S39+O39+K39+G39</f>
        <v>0.91666666666666652</v>
      </c>
      <c r="AG39" s="238"/>
    </row>
    <row r="40" spans="1:33" ht="16.5" thickBot="1" x14ac:dyDescent="0.3">
      <c r="A40" s="18" t="s">
        <v>14</v>
      </c>
      <c r="B40" s="19" t="s">
        <v>29</v>
      </c>
      <c r="C40" s="113"/>
      <c r="D40" s="17"/>
      <c r="E40" s="37"/>
      <c r="F40" s="76"/>
      <c r="G40" s="15"/>
      <c r="H40" s="37">
        <v>0.25</v>
      </c>
      <c r="I40" s="9">
        <v>0.51041666666666663</v>
      </c>
      <c r="J40" s="10"/>
      <c r="K40" s="9">
        <f>I40-H40</f>
        <v>0.26041666666666663</v>
      </c>
      <c r="L40" s="37">
        <v>0.25</v>
      </c>
      <c r="M40" s="9">
        <v>0.51041666666666663</v>
      </c>
      <c r="N40" s="10"/>
      <c r="O40" s="9">
        <f t="shared" ref="O40" si="13">M40-L40</f>
        <v>0.26041666666666663</v>
      </c>
      <c r="P40" s="37">
        <v>0.25</v>
      </c>
      <c r="Q40" s="9">
        <v>0.51041666666666663</v>
      </c>
      <c r="R40" s="10"/>
      <c r="S40" s="9">
        <f t="shared" ref="S40" si="14">Q40-P40</f>
        <v>0.26041666666666663</v>
      </c>
      <c r="T40" s="37">
        <v>0.25</v>
      </c>
      <c r="U40" s="9">
        <v>0.51041666666666663</v>
      </c>
      <c r="V40" s="10"/>
      <c r="W40" s="9">
        <f t="shared" ref="W40" si="15">U40-T40</f>
        <v>0.26041666666666663</v>
      </c>
      <c r="X40" s="9">
        <v>0.20833333333333334</v>
      </c>
      <c r="Y40" s="37">
        <v>0.52083333333333337</v>
      </c>
      <c r="Z40" s="38"/>
      <c r="AA40" s="9">
        <f t="shared" ref="AA40" si="16">Y40-X40</f>
        <v>0.3125</v>
      </c>
      <c r="AB40" s="239"/>
      <c r="AC40" s="240"/>
      <c r="AD40" s="241"/>
      <c r="AE40" s="240"/>
      <c r="AF40" s="9">
        <f>+AA40+W40+S40+O40+K40+G40+AE40</f>
        <v>1.3541666666666665</v>
      </c>
      <c r="AG40" s="9">
        <v>1.4583333333333333</v>
      </c>
    </row>
    <row r="41" spans="1:33" ht="16.5" thickBot="1" x14ac:dyDescent="0.3">
      <c r="A41" s="242"/>
      <c r="B41" s="19"/>
      <c r="C41" s="113"/>
      <c r="D41" s="31"/>
      <c r="E41" s="28"/>
      <c r="F41" s="51"/>
      <c r="G41" s="49"/>
      <c r="H41" s="28"/>
      <c r="I41" s="27"/>
      <c r="J41" s="84"/>
      <c r="K41" s="27"/>
      <c r="L41" s="28"/>
      <c r="M41" s="27"/>
      <c r="N41" s="84"/>
      <c r="O41" s="27"/>
      <c r="P41" s="28"/>
      <c r="Q41" s="27"/>
      <c r="R41" s="84"/>
      <c r="S41" s="27"/>
      <c r="T41" s="28"/>
      <c r="U41" s="27"/>
      <c r="V41" s="84"/>
      <c r="W41" s="28"/>
      <c r="X41" s="27">
        <v>0.54166666666666663</v>
      </c>
      <c r="Y41" s="27">
        <v>0.64583333333333337</v>
      </c>
      <c r="Z41" s="43"/>
      <c r="AA41" s="27">
        <v>0.10416666666666667</v>
      </c>
      <c r="AB41" s="243"/>
      <c r="AC41" s="197"/>
      <c r="AD41" s="194"/>
      <c r="AE41" s="193"/>
      <c r="AF41" s="9">
        <f>+AA41+W41+S41+O41+K41+G41+AE41</f>
        <v>0.10416666666666667</v>
      </c>
      <c r="AG41" s="27"/>
    </row>
    <row r="42" spans="1:33" ht="16.5" thickBot="1" x14ac:dyDescent="0.3">
      <c r="A42" s="18"/>
      <c r="B42" s="19"/>
      <c r="C42" s="113"/>
      <c r="D42" s="31"/>
      <c r="E42" s="28"/>
      <c r="F42" s="51"/>
      <c r="G42" s="49"/>
      <c r="H42" s="28"/>
      <c r="I42" s="27"/>
      <c r="J42" s="244"/>
      <c r="K42" s="27"/>
      <c r="L42" s="28"/>
      <c r="M42" s="27"/>
      <c r="N42" s="244"/>
      <c r="O42" s="27"/>
      <c r="P42" s="28"/>
      <c r="Q42" s="27"/>
      <c r="R42" s="244"/>
      <c r="S42" s="27"/>
      <c r="T42" s="28"/>
      <c r="U42" s="27"/>
      <c r="V42" s="244"/>
      <c r="W42" s="28"/>
      <c r="X42" s="28"/>
      <c r="Y42" s="28"/>
      <c r="Z42" s="30"/>
      <c r="AA42" s="27"/>
      <c r="AB42" s="243"/>
      <c r="AC42" s="197"/>
      <c r="AD42" s="194"/>
      <c r="AE42" s="193"/>
      <c r="AF42" s="9">
        <f>+AA42+W42+S42+O42+K42+G42+AE42</f>
        <v>0</v>
      </c>
      <c r="AG42" s="27"/>
    </row>
    <row r="43" spans="1:33" ht="16.5" thickBot="1" x14ac:dyDescent="0.3">
      <c r="A43" s="18"/>
      <c r="B43" s="19"/>
      <c r="C43" s="113"/>
      <c r="D43" s="61"/>
      <c r="E43" s="58"/>
      <c r="F43" s="54"/>
      <c r="G43" s="59"/>
      <c r="H43" s="58"/>
      <c r="I43" s="53"/>
      <c r="J43" s="245"/>
      <c r="K43" s="53"/>
      <c r="L43" s="58"/>
      <c r="M43" s="53"/>
      <c r="N43" s="245"/>
      <c r="O43" s="53"/>
      <c r="P43" s="58"/>
      <c r="Q43" s="53"/>
      <c r="R43" s="245"/>
      <c r="S43" s="53"/>
      <c r="T43" s="58"/>
      <c r="U43" s="53"/>
      <c r="V43" s="245"/>
      <c r="W43" s="58"/>
      <c r="X43" s="58"/>
      <c r="Y43" s="58"/>
      <c r="Z43" s="60"/>
      <c r="AA43" s="53"/>
      <c r="AB43" s="246"/>
      <c r="AC43" s="247"/>
      <c r="AD43" s="247"/>
      <c r="AE43" s="247"/>
      <c r="AF43" s="9">
        <f>+AA43+W43+S43+O43+K43+G43+AE43</f>
        <v>0</v>
      </c>
      <c r="AG43" s="53"/>
    </row>
    <row r="44" spans="1:33" ht="16.5" thickBot="1" x14ac:dyDescent="0.3">
      <c r="A44" s="62"/>
      <c r="B44" s="63"/>
      <c r="C44" s="64"/>
      <c r="D44" s="215"/>
      <c r="E44" s="213"/>
      <c r="F44" s="248"/>
      <c r="G44" s="223">
        <f>SUM(G40:G43)</f>
        <v>0</v>
      </c>
      <c r="H44" s="69"/>
      <c r="I44" s="69"/>
      <c r="J44" s="50"/>
      <c r="K44" s="68">
        <f>SUM(K40:K43)</f>
        <v>0.26041666666666663</v>
      </c>
      <c r="L44" s="66"/>
      <c r="M44" s="66"/>
      <c r="N44" s="50"/>
      <c r="O44" s="68">
        <f>SUM(O40:O43)</f>
        <v>0.26041666666666663</v>
      </c>
      <c r="P44" s="69"/>
      <c r="Q44" s="69"/>
      <c r="R44" s="54"/>
      <c r="S44" s="68">
        <f>SUM(S40:S43)</f>
        <v>0.26041666666666663</v>
      </c>
      <c r="T44" s="66"/>
      <c r="U44" s="66"/>
      <c r="V44" s="54"/>
      <c r="W44" s="68">
        <f>SUM(W40:W43)</f>
        <v>0.26041666666666663</v>
      </c>
      <c r="X44" s="69"/>
      <c r="Y44" s="69"/>
      <c r="Z44" s="249"/>
      <c r="AA44" s="70">
        <f>SUM(AA40:AA43)</f>
        <v>0.41666666666666669</v>
      </c>
      <c r="AB44" s="210"/>
      <c r="AC44" s="210"/>
      <c r="AD44" s="210"/>
      <c r="AE44" s="250">
        <f>SUM(AE40:AE43)</f>
        <v>0</v>
      </c>
      <c r="AF44" s="251">
        <f>SUM(AF40:AF43)</f>
        <v>1.4583333333333333</v>
      </c>
      <c r="AG44" s="252"/>
    </row>
    <row r="45" spans="1:33" ht="16.5" thickBot="1" x14ac:dyDescent="0.3">
      <c r="A45" s="18" t="s">
        <v>15</v>
      </c>
      <c r="B45" s="19" t="s">
        <v>30</v>
      </c>
      <c r="C45" s="19"/>
      <c r="D45" s="253">
        <v>0.25</v>
      </c>
      <c r="E45" s="253">
        <v>0.38541666666666669</v>
      </c>
      <c r="F45" s="254"/>
      <c r="G45" s="253">
        <f>E45-D45</f>
        <v>0.13541666666666669</v>
      </c>
      <c r="H45" s="253">
        <v>0.25</v>
      </c>
      <c r="I45" s="253">
        <v>0.38541666666666669</v>
      </c>
      <c r="J45" s="254"/>
      <c r="K45" s="253">
        <f t="shared" ref="K45" si="17">I45-H45</f>
        <v>0.13541666666666669</v>
      </c>
      <c r="L45" s="253">
        <v>0.25</v>
      </c>
      <c r="M45" s="253">
        <v>0.38541666666666669</v>
      </c>
      <c r="N45" s="254"/>
      <c r="O45" s="253">
        <f t="shared" ref="O45" si="18">M45-L45</f>
        <v>0.13541666666666669</v>
      </c>
      <c r="P45" s="253">
        <v>0.25</v>
      </c>
      <c r="Q45" s="253">
        <v>0.38541666666666669</v>
      </c>
      <c r="R45" s="254"/>
      <c r="S45" s="253">
        <f t="shared" ref="S45" si="19">Q45-P45</f>
        <v>0.13541666666666669</v>
      </c>
      <c r="T45" s="253">
        <v>0.25</v>
      </c>
      <c r="U45" s="253">
        <v>0.38541666666666669</v>
      </c>
      <c r="V45" s="254"/>
      <c r="W45" s="253">
        <f t="shared" ref="W45" si="20">U45-T45</f>
        <v>0.13541666666666669</v>
      </c>
      <c r="X45" s="255"/>
      <c r="Y45" s="256"/>
      <c r="Z45" s="564"/>
      <c r="AA45" s="255"/>
      <c r="AB45" s="163"/>
      <c r="AC45" s="163"/>
      <c r="AD45" s="164"/>
      <c r="AE45" s="163"/>
      <c r="AF45" s="77">
        <f>+AA45+W45+S45+O45+K45+G45+AE45</f>
        <v>0.67708333333333348</v>
      </c>
      <c r="AG45" s="77">
        <v>1.3541666666666667</v>
      </c>
    </row>
    <row r="46" spans="1:33" ht="16.5" thickBot="1" x14ac:dyDescent="0.3">
      <c r="A46" s="18"/>
      <c r="B46" s="19"/>
      <c r="C46" s="19"/>
      <c r="D46" s="27">
        <v>0.38541666666666669</v>
      </c>
      <c r="E46" s="27">
        <v>0.48958333333333331</v>
      </c>
      <c r="F46" s="51"/>
      <c r="G46" s="27">
        <f>E46-D46</f>
        <v>0.10416666666666663</v>
      </c>
      <c r="H46" s="257">
        <v>0.38541666666666669</v>
      </c>
      <c r="I46" s="258">
        <v>0.44791666666666669</v>
      </c>
      <c r="J46" s="259"/>
      <c r="K46" s="260">
        <f>I46-H46</f>
        <v>6.25E-2</v>
      </c>
      <c r="L46" s="48">
        <v>0.58333333333333337</v>
      </c>
      <c r="M46" s="48">
        <v>0.64583333333333337</v>
      </c>
      <c r="N46" s="261"/>
      <c r="O46" s="79"/>
      <c r="P46" s="31"/>
      <c r="Q46" s="28"/>
      <c r="R46" s="52"/>
      <c r="S46" s="28"/>
      <c r="T46" s="262">
        <v>0.38541666666666669</v>
      </c>
      <c r="U46" s="263">
        <v>0.42708333333333331</v>
      </c>
      <c r="V46" s="264"/>
      <c r="W46" s="263">
        <v>4.1666666666666664E-2</v>
      </c>
      <c r="X46" s="265"/>
      <c r="Y46" s="266"/>
      <c r="Z46" s="565"/>
      <c r="AA46" s="265"/>
      <c r="AB46" s="177"/>
      <c r="AC46" s="177"/>
      <c r="AD46" s="171"/>
      <c r="AE46" s="170"/>
      <c r="AF46" s="77">
        <f>+AA46+W46+S46+O46+K46+G46+AE46</f>
        <v>0.20833333333333329</v>
      </c>
      <c r="AG46" s="80"/>
    </row>
    <row r="47" spans="1:33" ht="31.5" customHeight="1" thickBot="1" x14ac:dyDescent="0.3">
      <c r="A47" s="18"/>
      <c r="B47" s="19"/>
      <c r="C47" s="19"/>
      <c r="D47" s="11"/>
      <c r="E47" s="11"/>
      <c r="F47" s="44"/>
      <c r="G47" s="11"/>
      <c r="H47" s="31"/>
      <c r="I47" s="28"/>
      <c r="J47" s="259"/>
      <c r="K47" s="49"/>
      <c r="L47" s="27"/>
      <c r="M47" s="27"/>
      <c r="N47" s="50"/>
      <c r="O47" s="27"/>
      <c r="P47" s="31">
        <v>0.38541666666666669</v>
      </c>
      <c r="Q47" s="28">
        <v>0.4375</v>
      </c>
      <c r="R47" s="52"/>
      <c r="S47" s="28">
        <f>Q47-P47</f>
        <v>5.2083333333333315E-2</v>
      </c>
      <c r="T47" s="258">
        <v>0.58333333333333337</v>
      </c>
      <c r="U47" s="267">
        <v>0.64583333333333337</v>
      </c>
      <c r="V47" s="268"/>
      <c r="W47" s="267">
        <f>U47-T47</f>
        <v>6.25E-2</v>
      </c>
      <c r="X47" s="81"/>
      <c r="Y47" s="80"/>
      <c r="Z47" s="85"/>
      <c r="AA47" s="80"/>
      <c r="AB47" s="177"/>
      <c r="AC47" s="177"/>
      <c r="AD47" s="171"/>
      <c r="AE47" s="170"/>
      <c r="AF47" s="77">
        <f>+AA47+W47+S47+O47+K47+G47+AE47</f>
        <v>0.11458333333333331</v>
      </c>
      <c r="AG47" s="80"/>
    </row>
    <row r="48" spans="1:33" ht="16.5" thickBot="1" x14ac:dyDescent="0.3">
      <c r="A48" s="18"/>
      <c r="B48" s="19"/>
      <c r="C48" s="19"/>
      <c r="D48" s="27">
        <v>0.70833333333333337</v>
      </c>
      <c r="E48" s="27">
        <v>0.75</v>
      </c>
      <c r="F48" s="50"/>
      <c r="G48" s="27">
        <f>E48-D48</f>
        <v>4.166666666666663E-2</v>
      </c>
      <c r="H48" s="114">
        <v>0.70833333333333337</v>
      </c>
      <c r="I48" s="110">
        <v>0.75</v>
      </c>
      <c r="J48" s="269"/>
      <c r="K48" s="12">
        <f>I48-H48</f>
        <v>4.166666666666663E-2</v>
      </c>
      <c r="L48" s="27">
        <v>0.70833333333333337</v>
      </c>
      <c r="M48" s="27">
        <v>0.75</v>
      </c>
      <c r="N48" s="50"/>
      <c r="O48" s="27">
        <f>M48-L48</f>
        <v>4.166666666666663E-2</v>
      </c>
      <c r="P48" s="114">
        <v>0.70833333333333337</v>
      </c>
      <c r="Q48" s="110">
        <v>0.75</v>
      </c>
      <c r="R48" s="269"/>
      <c r="S48" s="12">
        <f>Q48-P48</f>
        <v>4.166666666666663E-2</v>
      </c>
      <c r="T48" s="27">
        <v>0.66666666666666663</v>
      </c>
      <c r="U48" s="27">
        <v>0.72916666666666663</v>
      </c>
      <c r="V48" s="50"/>
      <c r="W48" s="27">
        <f>U48-T48</f>
        <v>6.25E-2</v>
      </c>
      <c r="X48" s="81"/>
      <c r="Y48" s="80"/>
      <c r="Z48" s="85"/>
      <c r="AA48" s="80"/>
      <c r="AB48" s="177"/>
      <c r="AC48" s="177"/>
      <c r="AD48" s="171"/>
      <c r="AE48" s="170"/>
      <c r="AF48" s="77"/>
      <c r="AG48" s="80"/>
    </row>
    <row r="49" spans="1:33" ht="16.5" thickBot="1" x14ac:dyDescent="0.3">
      <c r="A49" s="18"/>
      <c r="B49" s="19"/>
      <c r="C49" s="19"/>
      <c r="D49" s="270">
        <v>0.75</v>
      </c>
      <c r="E49" s="270">
        <v>0.79166666666666663</v>
      </c>
      <c r="F49" s="57"/>
      <c r="G49" s="270">
        <f>E49-D49</f>
        <v>4.166666666666663E-2</v>
      </c>
      <c r="H49" s="114">
        <v>0.77083333333333337</v>
      </c>
      <c r="I49" s="110">
        <v>0.78125</v>
      </c>
      <c r="J49" s="54"/>
      <c r="K49" s="271">
        <f>I49-H49</f>
        <v>1.041666666666663E-2</v>
      </c>
      <c r="L49" s="270">
        <v>0.75</v>
      </c>
      <c r="M49" s="270">
        <v>0.79166666666666663</v>
      </c>
      <c r="N49" s="57"/>
      <c r="O49" s="270">
        <f>M49-L49</f>
        <v>4.166666666666663E-2</v>
      </c>
      <c r="P49" s="114">
        <v>0.77083333333333337</v>
      </c>
      <c r="Q49" s="110">
        <v>0.78125</v>
      </c>
      <c r="R49" s="54"/>
      <c r="S49" s="271">
        <f>Q49-P49</f>
        <v>1.041666666666663E-2</v>
      </c>
      <c r="T49" s="270">
        <v>0.72916666666666663</v>
      </c>
      <c r="U49" s="270">
        <v>0.77083333333333337</v>
      </c>
      <c r="V49" s="57"/>
      <c r="W49" s="270">
        <f>U49-T49</f>
        <v>4.1666666666666741E-2</v>
      </c>
      <c r="X49" s="96"/>
      <c r="Y49" s="184"/>
      <c r="Z49" s="185"/>
      <c r="AA49" s="184"/>
      <c r="AB49" s="186"/>
      <c r="AC49" s="186"/>
      <c r="AD49" s="186"/>
      <c r="AE49" s="186"/>
      <c r="AF49" s="77">
        <f>+AA49+W49+S49+O49+K49+G49+AE49</f>
        <v>0.14583333333333326</v>
      </c>
      <c r="AG49" s="184"/>
    </row>
    <row r="50" spans="1:33" ht="16.5" thickBot="1" x14ac:dyDescent="0.3">
      <c r="A50" s="62"/>
      <c r="B50" s="63"/>
      <c r="C50" s="64"/>
      <c r="D50" s="272"/>
      <c r="E50" s="69"/>
      <c r="F50" s="249"/>
      <c r="G50" s="70">
        <f>SUM(G45:G49)</f>
        <v>0.32291666666666657</v>
      </c>
      <c r="H50" s="273"/>
      <c r="I50" s="273"/>
      <c r="J50" s="274"/>
      <c r="K50" s="275">
        <f>SUM(K45:K49)</f>
        <v>0.24999999999999994</v>
      </c>
      <c r="L50" s="69"/>
      <c r="M50" s="69"/>
      <c r="N50" s="249"/>
      <c r="O50" s="70">
        <f>SUM(O45:O49)</f>
        <v>0.21874999999999994</v>
      </c>
      <c r="P50" s="106"/>
      <c r="Q50" s="106"/>
      <c r="R50" s="276"/>
      <c r="S50" s="277">
        <f>SUM(S45:S49)</f>
        <v>0.23958333333333326</v>
      </c>
      <c r="T50" s="278"/>
      <c r="U50" s="278"/>
      <c r="V50" s="276"/>
      <c r="W50" s="277">
        <f>SUM(W45:W49)</f>
        <v>0.34375000000000011</v>
      </c>
      <c r="X50" s="106"/>
      <c r="Y50" s="106"/>
      <c r="Z50" s="279"/>
      <c r="AA50" s="115">
        <f>SUM(AA45:AA49)</f>
        <v>0</v>
      </c>
      <c r="AB50" s="235"/>
      <c r="AC50" s="235"/>
      <c r="AD50" s="235"/>
      <c r="AE50" s="236">
        <f>SUM(AE45:AE49)</f>
        <v>0</v>
      </c>
      <c r="AF50" s="237">
        <f>W50+S50+O50+K50+G50</f>
        <v>1.3749999999999998</v>
      </c>
      <c r="AG50" s="231"/>
    </row>
    <row r="51" spans="1:33" x14ac:dyDescent="0.25">
      <c r="A51" s="73" t="s">
        <v>15</v>
      </c>
      <c r="B51" s="19" t="s">
        <v>31</v>
      </c>
      <c r="C51" s="280"/>
      <c r="D51" s="217"/>
      <c r="E51" s="281"/>
      <c r="F51" s="282"/>
      <c r="G51" s="281"/>
      <c r="H51" s="281"/>
      <c r="I51" s="281"/>
      <c r="J51" s="282"/>
      <c r="K51" s="281"/>
      <c r="L51" s="217"/>
      <c r="M51" s="281"/>
      <c r="N51" s="282"/>
      <c r="O51" s="281"/>
      <c r="P51" s="281"/>
      <c r="Q51" s="281"/>
      <c r="R51" s="282"/>
      <c r="S51" s="281"/>
      <c r="T51" s="217"/>
      <c r="U51" s="281"/>
      <c r="V51" s="282"/>
      <c r="W51" s="281"/>
      <c r="X51" s="9"/>
      <c r="Y51" s="9"/>
      <c r="Z51" s="566"/>
      <c r="AA51" s="9"/>
      <c r="AB51" s="240"/>
      <c r="AC51" s="240"/>
      <c r="AD51" s="241"/>
      <c r="AE51" s="240"/>
      <c r="AF51" s="27">
        <f t="shared" ref="AF51:AF86" si="21">+AA51+W51+S51+O51+K51+G51+AE51</f>
        <v>0</v>
      </c>
      <c r="AG51" s="9">
        <v>0.26041666666666669</v>
      </c>
    </row>
    <row r="52" spans="1:33" x14ac:dyDescent="0.25">
      <c r="A52" s="18"/>
      <c r="B52" s="19"/>
      <c r="C52" s="113"/>
      <c r="D52" s="35"/>
      <c r="E52" s="34"/>
      <c r="F52" s="111"/>
      <c r="G52" s="34"/>
      <c r="H52" s="35"/>
      <c r="I52" s="34"/>
      <c r="J52" s="111"/>
      <c r="K52" s="34"/>
      <c r="L52" s="34"/>
      <c r="M52" s="34"/>
      <c r="N52" s="111"/>
      <c r="O52" s="34"/>
      <c r="P52" s="34"/>
      <c r="Q52" s="34"/>
      <c r="R52" s="111"/>
      <c r="S52" s="34"/>
      <c r="T52" s="34"/>
      <c r="U52" s="34"/>
      <c r="V52" s="111"/>
      <c r="W52" s="34"/>
      <c r="X52" s="27"/>
      <c r="Y52" s="27"/>
      <c r="Z52" s="567"/>
      <c r="AA52" s="27"/>
      <c r="AB52" s="197"/>
      <c r="AC52" s="197"/>
      <c r="AD52" s="194"/>
      <c r="AE52" s="193"/>
      <c r="AF52" s="27">
        <f t="shared" si="21"/>
        <v>0</v>
      </c>
      <c r="AG52" s="27"/>
    </row>
    <row r="53" spans="1:33" x14ac:dyDescent="0.25">
      <c r="A53" s="18"/>
      <c r="B53" s="19"/>
      <c r="C53" s="113"/>
      <c r="D53" s="283">
        <v>0.69791666666666663</v>
      </c>
      <c r="E53" s="40">
        <v>0.75</v>
      </c>
      <c r="F53" s="111"/>
      <c r="G53" s="40">
        <f>E53-D53</f>
        <v>5.208333333333337E-2</v>
      </c>
      <c r="H53" s="283">
        <v>0.69791666666666663</v>
      </c>
      <c r="I53" s="40">
        <v>0.75</v>
      </c>
      <c r="J53" s="111"/>
      <c r="K53" s="40">
        <f>I53-H53</f>
        <v>5.208333333333337E-2</v>
      </c>
      <c r="L53" s="283">
        <v>0.69791666666666663</v>
      </c>
      <c r="M53" s="40">
        <v>0.75</v>
      </c>
      <c r="N53" s="111"/>
      <c r="O53" s="40"/>
      <c r="P53" s="283">
        <v>0.69791666666666663</v>
      </c>
      <c r="Q53" s="40">
        <v>0.75</v>
      </c>
      <c r="R53" s="111"/>
      <c r="S53" s="40"/>
      <c r="T53" s="283">
        <v>0.69791666666666663</v>
      </c>
      <c r="U53" s="40">
        <v>0.75</v>
      </c>
      <c r="V53" s="111"/>
      <c r="W53" s="40"/>
      <c r="X53" s="27"/>
      <c r="Y53" s="27"/>
      <c r="Z53" s="50"/>
      <c r="AA53" s="27"/>
      <c r="AB53" s="197"/>
      <c r="AC53" s="197"/>
      <c r="AD53" s="194"/>
      <c r="AE53" s="193"/>
      <c r="AF53" s="27">
        <f t="shared" si="21"/>
        <v>0.10416666666666674</v>
      </c>
      <c r="AG53" s="27"/>
    </row>
    <row r="54" spans="1:33" ht="16.5" thickBot="1" x14ac:dyDescent="0.3">
      <c r="A54" s="18"/>
      <c r="B54" s="19"/>
      <c r="C54" s="113"/>
      <c r="D54" s="35"/>
      <c r="E54" s="34"/>
      <c r="F54" s="111"/>
      <c r="G54" s="34"/>
      <c r="H54" s="35"/>
      <c r="I54" s="34"/>
      <c r="J54" s="111"/>
      <c r="K54" s="34"/>
      <c r="L54" s="35"/>
      <c r="M54" s="34"/>
      <c r="N54" s="111"/>
      <c r="O54" s="34"/>
      <c r="P54" s="35"/>
      <c r="Q54" s="34"/>
      <c r="R54" s="111"/>
      <c r="S54" s="34"/>
      <c r="T54" s="35"/>
      <c r="U54" s="34"/>
      <c r="V54" s="111"/>
      <c r="W54" s="34"/>
      <c r="X54" s="53"/>
      <c r="Y54" s="53"/>
      <c r="Z54" s="54"/>
      <c r="AA54" s="53"/>
      <c r="AB54" s="247"/>
      <c r="AC54" s="247"/>
      <c r="AD54" s="247"/>
      <c r="AE54" s="247"/>
      <c r="AF54" s="27">
        <f t="shared" si="21"/>
        <v>0</v>
      </c>
      <c r="AG54" s="53"/>
    </row>
    <row r="55" spans="1:33" ht="16.5" thickBot="1" x14ac:dyDescent="0.3">
      <c r="A55" s="62"/>
      <c r="B55" s="63"/>
      <c r="C55" s="64"/>
      <c r="D55" s="284"/>
      <c r="E55" s="284"/>
      <c r="F55" s="285"/>
      <c r="G55" s="286">
        <f>SUM(G51:G54)</f>
        <v>5.208333333333337E-2</v>
      </c>
      <c r="H55" s="284"/>
      <c r="I55" s="284"/>
      <c r="J55" s="285"/>
      <c r="K55" s="286">
        <f>SUM(K51:K54)</f>
        <v>5.208333333333337E-2</v>
      </c>
      <c r="L55" s="284"/>
      <c r="M55" s="284"/>
      <c r="N55" s="285"/>
      <c r="O55" s="286">
        <f>SUM(O51:O54)</f>
        <v>0</v>
      </c>
      <c r="P55" s="284"/>
      <c r="Q55" s="284"/>
      <c r="R55" s="285"/>
      <c r="S55" s="286">
        <f>SUM(S51:S54)</f>
        <v>0</v>
      </c>
      <c r="T55" s="284"/>
      <c r="U55" s="284"/>
      <c r="V55" s="285"/>
      <c r="W55" s="286">
        <f>SUM(W51:W54)</f>
        <v>0</v>
      </c>
      <c r="X55" s="103"/>
      <c r="Y55" s="103"/>
      <c r="Z55" s="104"/>
      <c r="AA55" s="99">
        <f>SUM(AA51:AA52)</f>
        <v>0</v>
      </c>
      <c r="AB55" s="220"/>
      <c r="AC55" s="210"/>
      <c r="AD55" s="210"/>
      <c r="AE55" s="287">
        <f>SUM(AE51:AE54)</f>
        <v>0</v>
      </c>
      <c r="AF55" s="251">
        <f>SUM(AF51:AF54)</f>
        <v>0.10416666666666674</v>
      </c>
      <c r="AG55" s="288"/>
    </row>
    <row r="56" spans="1:33" x14ac:dyDescent="0.25">
      <c r="A56" s="73" t="s">
        <v>15</v>
      </c>
      <c r="B56" s="19" t="s">
        <v>32</v>
      </c>
      <c r="C56" s="8"/>
      <c r="D56" s="9"/>
      <c r="E56" s="9"/>
      <c r="F56" s="10"/>
      <c r="G56" s="9"/>
      <c r="H56" s="281"/>
      <c r="I56" s="281"/>
      <c r="J56" s="289"/>
      <c r="K56" s="281"/>
      <c r="L56" s="9"/>
      <c r="M56" s="9"/>
      <c r="N56" s="10"/>
      <c r="O56" s="9"/>
      <c r="P56" s="281"/>
      <c r="Q56" s="281"/>
      <c r="R56" s="289"/>
      <c r="S56" s="281"/>
      <c r="T56" s="281"/>
      <c r="U56" s="281"/>
      <c r="V56" s="289"/>
      <c r="W56" s="281"/>
      <c r="X56" s="281"/>
      <c r="Y56" s="281"/>
      <c r="Z56" s="558"/>
      <c r="AA56" s="290"/>
      <c r="AB56" s="9"/>
      <c r="AC56" s="9"/>
      <c r="AD56" s="37"/>
      <c r="AE56" s="163"/>
      <c r="AF56" s="116">
        <f t="shared" si="21"/>
        <v>0</v>
      </c>
      <c r="AG56" s="77">
        <v>0.72916666666666663</v>
      </c>
    </row>
    <row r="57" spans="1:33" ht="15" customHeight="1" x14ac:dyDescent="0.25">
      <c r="A57" s="18"/>
      <c r="B57" s="19"/>
      <c r="C57" s="19"/>
      <c r="D57" s="27"/>
      <c r="E57" s="27"/>
      <c r="F57" s="84"/>
      <c r="G57" s="27"/>
      <c r="H57" s="34"/>
      <c r="I57" s="34"/>
      <c r="J57" s="36"/>
      <c r="K57" s="34"/>
      <c r="L57" s="27"/>
      <c r="M57" s="27"/>
      <c r="N57" s="84"/>
      <c r="O57" s="27"/>
      <c r="P57" s="34"/>
      <c r="Q57" s="34"/>
      <c r="R57" s="36"/>
      <c r="S57" s="34"/>
      <c r="T57" s="34"/>
      <c r="U57" s="34"/>
      <c r="V57" s="36"/>
      <c r="W57" s="34"/>
      <c r="X57" s="34"/>
      <c r="Y57" s="34"/>
      <c r="Z57" s="559"/>
      <c r="AA57" s="94"/>
      <c r="AB57" s="27"/>
      <c r="AC57" s="27"/>
      <c r="AD57" s="28"/>
      <c r="AE57" s="170"/>
      <c r="AF57" s="116">
        <f t="shared" si="21"/>
        <v>0</v>
      </c>
      <c r="AG57" s="80"/>
    </row>
    <row r="58" spans="1:33" hidden="1" x14ac:dyDescent="0.25">
      <c r="A58" s="18"/>
      <c r="B58" s="19"/>
      <c r="C58" s="19"/>
      <c r="D58" s="27"/>
      <c r="E58" s="27"/>
      <c r="F58" s="84"/>
      <c r="G58" s="27"/>
      <c r="H58" s="34"/>
      <c r="I58" s="34"/>
      <c r="J58" s="36"/>
      <c r="K58" s="34"/>
      <c r="L58" s="27"/>
      <c r="M58" s="27"/>
      <c r="N58" s="84"/>
      <c r="O58" s="27"/>
      <c r="P58" s="34"/>
      <c r="Q58" s="34"/>
      <c r="R58" s="36"/>
      <c r="S58" s="34"/>
      <c r="T58" s="34"/>
      <c r="U58" s="34"/>
      <c r="V58" s="36"/>
      <c r="W58" s="34"/>
      <c r="X58" s="34"/>
      <c r="Y58" s="34"/>
      <c r="Z58" s="111"/>
      <c r="AA58" s="94"/>
      <c r="AB58" s="80"/>
      <c r="AC58" s="80"/>
      <c r="AD58" s="112"/>
      <c r="AE58" s="170"/>
      <c r="AF58" s="116">
        <f t="shared" si="21"/>
        <v>0</v>
      </c>
      <c r="AG58" s="80"/>
    </row>
    <row r="59" spans="1:33" ht="16.5" thickBot="1" x14ac:dyDescent="0.3">
      <c r="A59" s="204"/>
      <c r="B59" s="205"/>
      <c r="C59" s="205"/>
      <c r="D59" s="291">
        <v>0.66666666666666663</v>
      </c>
      <c r="E59" s="292">
        <v>0.8125</v>
      </c>
      <c r="F59" s="245"/>
      <c r="G59" s="53">
        <f>E59-D59</f>
        <v>0.14583333333333337</v>
      </c>
      <c r="H59" s="291">
        <v>0.66666666666666663</v>
      </c>
      <c r="I59" s="292">
        <v>0.8125</v>
      </c>
      <c r="J59" s="245"/>
      <c r="K59" s="53">
        <f>I59-H59</f>
        <v>0.14583333333333337</v>
      </c>
      <c r="L59" s="291">
        <v>0.66666666666666663</v>
      </c>
      <c r="M59" s="292">
        <v>0.8125</v>
      </c>
      <c r="N59" s="245"/>
      <c r="O59" s="53">
        <f>M59-L59</f>
        <v>0.14583333333333337</v>
      </c>
      <c r="P59" s="291">
        <v>0.66666666666666663</v>
      </c>
      <c r="Q59" s="292">
        <v>0.8125</v>
      </c>
      <c r="R59" s="245"/>
      <c r="S59" s="53">
        <f>Q59-P59</f>
        <v>0.14583333333333337</v>
      </c>
      <c r="T59" s="291">
        <v>0.66666666666666663</v>
      </c>
      <c r="U59" s="292">
        <v>0.8125</v>
      </c>
      <c r="V59" s="245"/>
      <c r="W59" s="53">
        <f>U59-T59</f>
        <v>0.14583333333333337</v>
      </c>
      <c r="X59" s="277"/>
      <c r="Y59" s="277"/>
      <c r="Z59" s="293"/>
      <c r="AA59" s="278">
        <f>SUM(AA56:AA57)</f>
        <v>0</v>
      </c>
      <c r="AB59" s="294"/>
      <c r="AC59" s="294"/>
      <c r="AD59" s="295"/>
      <c r="AE59" s="296">
        <f>SUM(AE56:AE58)</f>
        <v>0</v>
      </c>
      <c r="AF59" s="116">
        <f t="shared" si="21"/>
        <v>0.72916666666666685</v>
      </c>
      <c r="AG59" s="277"/>
    </row>
    <row r="60" spans="1:33" ht="16.5" thickBot="1" x14ac:dyDescent="0.3">
      <c r="A60" s="18"/>
      <c r="B60" s="19"/>
      <c r="C60" s="113"/>
      <c r="D60" s="207"/>
      <c r="E60" s="207"/>
      <c r="F60" s="297"/>
      <c r="G60" s="68">
        <f>SUM(G59)</f>
        <v>0.14583333333333337</v>
      </c>
      <c r="H60" s="298"/>
      <c r="I60" s="298"/>
      <c r="J60" s="299"/>
      <c r="K60" s="234">
        <f>SUM(K59)</f>
        <v>0.14583333333333337</v>
      </c>
      <c r="L60" s="207"/>
      <c r="M60" s="207"/>
      <c r="N60" s="297"/>
      <c r="O60" s="68">
        <f>SUM(O59)</f>
        <v>0.14583333333333337</v>
      </c>
      <c r="P60" s="298"/>
      <c r="Q60" s="298"/>
      <c r="R60" s="299"/>
      <c r="S60" s="234">
        <f>SUM(S59)</f>
        <v>0.14583333333333337</v>
      </c>
      <c r="T60" s="298"/>
      <c r="U60" s="298"/>
      <c r="V60" s="299"/>
      <c r="W60" s="234">
        <f>SUM(W59)</f>
        <v>0.14583333333333337</v>
      </c>
      <c r="X60" s="278"/>
      <c r="Y60" s="278"/>
      <c r="Z60" s="300"/>
      <c r="AA60" s="277">
        <f>SUM(AA56:AA58)</f>
        <v>0</v>
      </c>
      <c r="AB60" s="278"/>
      <c r="AC60" s="106"/>
      <c r="AD60" s="106"/>
      <c r="AE60" s="301">
        <f>SUM(AE56:AE58)</f>
        <v>0</v>
      </c>
      <c r="AF60" s="237">
        <f>W60+S60+O60+K60+G60</f>
        <v>0.72916666666666685</v>
      </c>
      <c r="AG60" s="238"/>
    </row>
    <row r="61" spans="1:33" x14ac:dyDescent="0.25">
      <c r="A61" s="73"/>
      <c r="B61" s="8"/>
      <c r="C61" s="8"/>
      <c r="D61" s="9"/>
      <c r="E61" s="9"/>
      <c r="F61" s="302"/>
      <c r="G61" s="17"/>
      <c r="H61" s="9">
        <v>0.66666666666666663</v>
      </c>
      <c r="I61" s="15">
        <v>0.70833333333333337</v>
      </c>
      <c r="J61" s="76"/>
      <c r="K61" s="17">
        <f>I61-H61</f>
        <v>4.1666666666666741E-2</v>
      </c>
      <c r="L61" s="15"/>
      <c r="M61" s="9"/>
      <c r="N61" s="302"/>
      <c r="O61" s="15"/>
      <c r="P61" s="37">
        <v>0.58333333333333337</v>
      </c>
      <c r="Q61" s="37">
        <v>0.6875</v>
      </c>
      <c r="R61" s="303"/>
      <c r="S61" s="9"/>
      <c r="T61" s="9"/>
      <c r="U61" s="9"/>
      <c r="V61" s="304"/>
      <c r="W61" s="217"/>
      <c r="X61" s="9"/>
      <c r="Y61" s="9"/>
      <c r="Z61" s="558"/>
      <c r="AA61" s="77"/>
      <c r="AB61" s="9"/>
      <c r="AC61" s="9"/>
      <c r="AD61" s="9"/>
      <c r="AE61" s="163"/>
      <c r="AF61" s="80">
        <f t="shared" si="21"/>
        <v>4.1666666666666741E-2</v>
      </c>
      <c r="AG61" s="77">
        <v>8.3333333333333329E-2</v>
      </c>
    </row>
    <row r="62" spans="1:33" ht="45" x14ac:dyDescent="0.25">
      <c r="A62" s="18"/>
      <c r="B62" s="19"/>
      <c r="C62" s="19"/>
      <c r="D62" s="27"/>
      <c r="E62" s="27"/>
      <c r="F62" s="305"/>
      <c r="G62" s="31"/>
      <c r="H62" s="27"/>
      <c r="I62" s="49"/>
      <c r="J62" s="51"/>
      <c r="K62" s="31"/>
      <c r="L62" s="28"/>
      <c r="M62" s="27"/>
      <c r="N62" s="305"/>
      <c r="O62" s="49"/>
      <c r="P62" s="28">
        <v>0.6875</v>
      </c>
      <c r="Q62" s="28">
        <v>0.72916666666666663</v>
      </c>
      <c r="R62" s="29"/>
      <c r="S62" s="68">
        <f>Q62-P62</f>
        <v>4.166666666666663E-2</v>
      </c>
      <c r="T62" s="27"/>
      <c r="U62" s="27"/>
      <c r="V62" s="117"/>
      <c r="W62" s="81">
        <f>U62-T62</f>
        <v>0</v>
      </c>
      <c r="X62" s="27"/>
      <c r="Y62" s="27"/>
      <c r="Z62" s="559"/>
      <c r="AA62" s="80"/>
      <c r="AB62" s="27"/>
      <c r="AC62" s="27"/>
      <c r="AD62" s="27"/>
      <c r="AE62" s="170"/>
      <c r="AF62" s="80">
        <f t="shared" si="21"/>
        <v>4.166666666666663E-2</v>
      </c>
      <c r="AG62" s="306" t="s">
        <v>17</v>
      </c>
    </row>
    <row r="63" spans="1:33" ht="16.5" thickBot="1" x14ac:dyDescent="0.3">
      <c r="A63" s="18"/>
      <c r="B63" s="19"/>
      <c r="C63" s="19"/>
      <c r="D63" s="53"/>
      <c r="E63" s="53"/>
      <c r="F63" s="305"/>
      <c r="G63" s="31"/>
      <c r="H63" s="307"/>
      <c r="I63" s="94"/>
      <c r="J63" s="54"/>
      <c r="K63" s="35"/>
      <c r="L63" s="28"/>
      <c r="M63" s="53"/>
      <c r="N63" s="305"/>
      <c r="O63" s="49"/>
      <c r="P63" s="229"/>
      <c r="Q63" s="229"/>
      <c r="R63" s="60"/>
      <c r="S63" s="277"/>
      <c r="T63" s="184"/>
      <c r="U63" s="184"/>
      <c r="V63" s="308"/>
      <c r="W63" s="81"/>
      <c r="X63" s="184"/>
      <c r="Y63" s="184"/>
      <c r="Z63" s="309"/>
      <c r="AA63" s="80"/>
      <c r="AB63" s="184"/>
      <c r="AC63" s="184"/>
      <c r="AD63" s="184"/>
      <c r="AE63" s="310"/>
      <c r="AF63" s="80"/>
      <c r="AG63" s="311"/>
    </row>
    <row r="64" spans="1:33" ht="16.5" thickBot="1" x14ac:dyDescent="0.3">
      <c r="A64" s="62"/>
      <c r="B64" s="63"/>
      <c r="C64" s="63"/>
      <c r="D64" s="70"/>
      <c r="E64" s="103"/>
      <c r="F64" s="98"/>
      <c r="G64" s="252">
        <f>SUM(G61:G62)</f>
        <v>0</v>
      </c>
      <c r="H64" s="312"/>
      <c r="I64" s="313"/>
      <c r="J64" s="314"/>
      <c r="K64" s="315">
        <f>SUM(K61:K62)</f>
        <v>4.1666666666666741E-2</v>
      </c>
      <c r="L64" s="215"/>
      <c r="M64" s="213"/>
      <c r="N64" s="98"/>
      <c r="O64" s="99">
        <f>SUM(O61:O62)</f>
        <v>0</v>
      </c>
      <c r="P64" s="278"/>
      <c r="Q64" s="278"/>
      <c r="R64" s="316"/>
      <c r="S64" s="277">
        <f>SUM(S61:S63)</f>
        <v>4.166666666666663E-2</v>
      </c>
      <c r="T64" s="232"/>
      <c r="U64" s="232"/>
      <c r="V64" s="233"/>
      <c r="W64" s="224">
        <f>SUM(W61:W62)</f>
        <v>0</v>
      </c>
      <c r="X64" s="106"/>
      <c r="Y64" s="106"/>
      <c r="Z64" s="279"/>
      <c r="AA64" s="115">
        <f>SUM(AA61:AA62)</f>
        <v>0</v>
      </c>
      <c r="AB64" s="235"/>
      <c r="AC64" s="235"/>
      <c r="AD64" s="235"/>
      <c r="AE64" s="236">
        <f>SUM(AE61:AE62)</f>
        <v>0</v>
      </c>
      <c r="AF64" s="237">
        <f>SUM(AF61:AF62)</f>
        <v>8.333333333333337E-2</v>
      </c>
      <c r="AG64" s="231"/>
    </row>
    <row r="65" spans="1:33" x14ac:dyDescent="0.25">
      <c r="A65" s="18" t="s">
        <v>14</v>
      </c>
      <c r="B65" s="19" t="s">
        <v>33</v>
      </c>
      <c r="C65" s="113"/>
      <c r="D65" s="27"/>
      <c r="E65" s="27"/>
      <c r="F65" s="305"/>
      <c r="G65" s="15"/>
      <c r="H65" s="317">
        <v>0.58333333333333337</v>
      </c>
      <c r="I65" s="318">
        <v>0.6875</v>
      </c>
      <c r="J65" s="289"/>
      <c r="K65" s="318">
        <f>I65-H65</f>
        <v>0.10416666666666663</v>
      </c>
      <c r="L65" s="17"/>
      <c r="M65" s="17"/>
      <c r="N65" s="302"/>
      <c r="O65" s="9"/>
      <c r="P65" s="217"/>
      <c r="Q65" s="217"/>
      <c r="R65" s="219"/>
      <c r="S65" s="281"/>
      <c r="T65" s="290"/>
      <c r="U65" s="281"/>
      <c r="V65" s="289"/>
      <c r="W65" s="281"/>
      <c r="X65" s="217"/>
      <c r="Y65" s="281"/>
      <c r="Z65" s="558"/>
      <c r="AA65" s="166">
        <f>Y65-X65</f>
        <v>0</v>
      </c>
      <c r="AB65" s="163"/>
      <c r="AC65" s="163"/>
      <c r="AD65" s="164"/>
      <c r="AE65" s="163"/>
      <c r="AF65" s="80">
        <f t="shared" si="21"/>
        <v>0.10416666666666663</v>
      </c>
      <c r="AG65" s="77">
        <v>0.14583333333333334</v>
      </c>
    </row>
    <row r="66" spans="1:33" x14ac:dyDescent="0.25">
      <c r="A66" s="18"/>
      <c r="B66" s="19"/>
      <c r="C66" s="113"/>
      <c r="D66" s="27"/>
      <c r="E66" s="27"/>
      <c r="F66" s="319"/>
      <c r="G66" s="49"/>
      <c r="H66" s="320"/>
      <c r="I66" s="321"/>
      <c r="J66" s="84"/>
      <c r="K66" s="11"/>
      <c r="L66" s="31"/>
      <c r="M66" s="31"/>
      <c r="N66" s="319"/>
      <c r="O66" s="27"/>
      <c r="P66" s="35"/>
      <c r="Q66" s="35"/>
      <c r="R66" s="118"/>
      <c r="S66" s="34"/>
      <c r="T66" s="94"/>
      <c r="U66" s="34"/>
      <c r="V66" s="36"/>
      <c r="W66" s="34"/>
      <c r="X66" s="35"/>
      <c r="Y66" s="34"/>
      <c r="Z66" s="559"/>
      <c r="AA66" s="81">
        <f>Y66-X66</f>
        <v>0</v>
      </c>
      <c r="AB66" s="177"/>
      <c r="AC66" s="177"/>
      <c r="AD66" s="171"/>
      <c r="AE66" s="170"/>
      <c r="AF66" s="80">
        <f t="shared" si="21"/>
        <v>0</v>
      </c>
      <c r="AG66" s="80"/>
    </row>
    <row r="67" spans="1:33" x14ac:dyDescent="0.25">
      <c r="A67" s="18"/>
      <c r="B67" s="19"/>
      <c r="C67" s="113"/>
      <c r="D67" s="27"/>
      <c r="E67" s="27"/>
      <c r="F67" s="319"/>
      <c r="G67" s="49"/>
      <c r="H67" s="320">
        <v>0.70833333333333337</v>
      </c>
      <c r="I67" s="322">
        <v>0.75</v>
      </c>
      <c r="J67" s="84"/>
      <c r="K67" s="40">
        <f>I67-H67</f>
        <v>4.166666666666663E-2</v>
      </c>
      <c r="L67" s="31"/>
      <c r="M67" s="31"/>
      <c r="N67" s="319"/>
      <c r="O67" s="27"/>
      <c r="P67" s="35"/>
      <c r="Q67" s="35"/>
      <c r="R67" s="118"/>
      <c r="S67" s="34"/>
      <c r="T67" s="94"/>
      <c r="U67" s="34"/>
      <c r="V67" s="36"/>
      <c r="W67" s="34"/>
      <c r="X67" s="35"/>
      <c r="Y67" s="34"/>
      <c r="Z67" s="111"/>
      <c r="AA67" s="80"/>
      <c r="AB67" s="177"/>
      <c r="AC67" s="177"/>
      <c r="AD67" s="171"/>
      <c r="AE67" s="170"/>
      <c r="AF67" s="80">
        <f t="shared" si="21"/>
        <v>4.166666666666663E-2</v>
      </c>
      <c r="AG67" s="80"/>
    </row>
    <row r="68" spans="1:33" ht="16.5" thickBot="1" x14ac:dyDescent="0.3">
      <c r="A68" s="18"/>
      <c r="B68" s="19"/>
      <c r="C68" s="113"/>
      <c r="D68" s="53"/>
      <c r="E68" s="53"/>
      <c r="F68" s="154"/>
      <c r="G68" s="59"/>
      <c r="H68" s="323"/>
      <c r="I68" s="307"/>
      <c r="J68" s="324"/>
      <c r="K68" s="307"/>
      <c r="L68" s="61"/>
      <c r="M68" s="61"/>
      <c r="N68" s="154"/>
      <c r="O68" s="53"/>
      <c r="P68" s="325"/>
      <c r="Q68" s="325"/>
      <c r="R68" s="326"/>
      <c r="S68" s="307"/>
      <c r="T68" s="327"/>
      <c r="U68" s="307"/>
      <c r="V68" s="328"/>
      <c r="W68" s="307"/>
      <c r="X68" s="96"/>
      <c r="Y68" s="184"/>
      <c r="Z68" s="185"/>
      <c r="AA68" s="184"/>
      <c r="AB68" s="186"/>
      <c r="AC68" s="186"/>
      <c r="AD68" s="186"/>
      <c r="AE68" s="186"/>
      <c r="AF68" s="80">
        <f t="shared" si="21"/>
        <v>0</v>
      </c>
      <c r="AG68" s="184"/>
    </row>
    <row r="69" spans="1:33" ht="16.5" thickBot="1" x14ac:dyDescent="0.3">
      <c r="A69" s="62"/>
      <c r="B69" s="63"/>
      <c r="C69" s="64"/>
      <c r="D69" s="97"/>
      <c r="E69" s="103"/>
      <c r="F69" s="104"/>
      <c r="G69" s="223">
        <f>SUM(G65:G68)</f>
        <v>0</v>
      </c>
      <c r="H69" s="329"/>
      <c r="I69" s="329"/>
      <c r="J69" s="274"/>
      <c r="K69" s="330">
        <f>SUM(K65:K68)</f>
        <v>0.14583333333333326</v>
      </c>
      <c r="L69" s="69"/>
      <c r="M69" s="69"/>
      <c r="N69" s="249"/>
      <c r="O69" s="99">
        <f>SUM(O65:O68)</f>
        <v>0</v>
      </c>
      <c r="P69" s="106"/>
      <c r="Q69" s="106"/>
      <c r="R69" s="276"/>
      <c r="S69" s="234">
        <f>SUM(S65:S68)</f>
        <v>0</v>
      </c>
      <c r="T69" s="278"/>
      <c r="U69" s="278"/>
      <c r="V69" s="276"/>
      <c r="W69" s="277">
        <f>SUM(W65:W68)</f>
        <v>0</v>
      </c>
      <c r="X69" s="106"/>
      <c r="Y69" s="106"/>
      <c r="Z69" s="279"/>
      <c r="AA69" s="115">
        <f>SUM(AA65:AA68)</f>
        <v>0</v>
      </c>
      <c r="AB69" s="235"/>
      <c r="AC69" s="235"/>
      <c r="AD69" s="235"/>
      <c r="AE69" s="236">
        <f>SUM(AE65:AE68)</f>
        <v>0</v>
      </c>
      <c r="AF69" s="237">
        <f>SUM(AF65:AF68)</f>
        <v>0.14583333333333326</v>
      </c>
      <c r="AG69" s="231"/>
    </row>
    <row r="70" spans="1:33" s="348" customFormat="1" ht="16.5" thickBot="1" x14ac:dyDescent="0.3">
      <c r="A70" s="331" t="s">
        <v>15</v>
      </c>
      <c r="B70" s="19" t="s">
        <v>34</v>
      </c>
      <c r="C70" s="332"/>
      <c r="D70" s="333"/>
      <c r="E70" s="334"/>
      <c r="F70" s="335"/>
      <c r="G70" s="334"/>
      <c r="H70" s="334"/>
      <c r="I70" s="334"/>
      <c r="J70" s="335"/>
      <c r="K70" s="334"/>
      <c r="L70" s="336"/>
      <c r="M70" s="333"/>
      <c r="N70" s="337"/>
      <c r="O70" s="334"/>
      <c r="P70" s="338"/>
      <c r="Q70" s="339"/>
      <c r="R70" s="340"/>
      <c r="S70" s="341"/>
      <c r="T70" s="338"/>
      <c r="U70" s="339"/>
      <c r="V70" s="342"/>
      <c r="W70" s="338"/>
      <c r="X70" s="341"/>
      <c r="Y70" s="341"/>
      <c r="Z70" s="343"/>
      <c r="AA70" s="338"/>
      <c r="AB70" s="344"/>
      <c r="AC70" s="344"/>
      <c r="AD70" s="345"/>
      <c r="AE70" s="344"/>
      <c r="AF70" s="346">
        <f t="shared" si="21"/>
        <v>0</v>
      </c>
      <c r="AG70" s="347">
        <v>4.1666666666666664E-2</v>
      </c>
    </row>
    <row r="71" spans="1:33" s="348" customFormat="1" ht="16.5" thickBot="1" x14ac:dyDescent="0.3">
      <c r="A71" s="331"/>
      <c r="B71" s="332"/>
      <c r="C71" s="332"/>
      <c r="D71" s="349"/>
      <c r="E71" s="350"/>
      <c r="F71" s="351"/>
      <c r="G71" s="350"/>
      <c r="H71" s="350"/>
      <c r="I71" s="349"/>
      <c r="J71" s="351"/>
      <c r="K71" s="352"/>
      <c r="L71" s="353"/>
      <c r="M71" s="353"/>
      <c r="N71" s="354"/>
      <c r="O71" s="355"/>
      <c r="P71" s="356"/>
      <c r="Q71" s="356"/>
      <c r="R71" s="357"/>
      <c r="S71" s="358"/>
      <c r="T71" s="356"/>
      <c r="U71" s="356"/>
      <c r="V71" s="359"/>
      <c r="W71" s="360"/>
      <c r="X71" s="361"/>
      <c r="Y71" s="361"/>
      <c r="Z71" s="362"/>
      <c r="AA71" s="361"/>
      <c r="AB71" s="363"/>
      <c r="AC71" s="363"/>
      <c r="AD71" s="363"/>
      <c r="AE71" s="363"/>
      <c r="AF71" s="346">
        <f t="shared" si="21"/>
        <v>0</v>
      </c>
      <c r="AG71" s="361"/>
    </row>
    <row r="72" spans="1:33" s="348" customFormat="1" ht="16.5" thickBot="1" x14ac:dyDescent="0.3">
      <c r="A72" s="364"/>
      <c r="B72" s="365"/>
      <c r="C72" s="365"/>
      <c r="D72" s="366"/>
      <c r="E72" s="355"/>
      <c r="F72" s="367"/>
      <c r="G72" s="355">
        <f>SUM(G70:G71)</f>
        <v>0</v>
      </c>
      <c r="H72" s="355"/>
      <c r="I72" s="355"/>
      <c r="J72" s="368"/>
      <c r="K72" s="355">
        <f>SUM(K70:K71)</f>
        <v>0</v>
      </c>
      <c r="L72" s="369"/>
      <c r="M72" s="369"/>
      <c r="N72" s="367"/>
      <c r="O72" s="370">
        <f>SUM(O70:O71)</f>
        <v>0</v>
      </c>
      <c r="P72" s="371"/>
      <c r="Q72" s="371"/>
      <c r="R72" s="372"/>
      <c r="S72" s="358">
        <f>SUM(S70:S71)</f>
        <v>0</v>
      </c>
      <c r="T72" s="371"/>
      <c r="U72" s="371"/>
      <c r="V72" s="372"/>
      <c r="W72" s="373">
        <f>SUM(W70:W71)</f>
        <v>0</v>
      </c>
      <c r="X72" s="371"/>
      <c r="Y72" s="371"/>
      <c r="Z72" s="374"/>
      <c r="AA72" s="373">
        <f>SUM(AA70:AA71)</f>
        <v>0</v>
      </c>
      <c r="AB72" s="375"/>
      <c r="AC72" s="375"/>
      <c r="AD72" s="375"/>
      <c r="AE72" s="376">
        <f>SUM(AE70:AE71)</f>
        <v>0</v>
      </c>
      <c r="AF72" s="377">
        <f t="shared" si="21"/>
        <v>0</v>
      </c>
      <c r="AG72" s="378"/>
    </row>
    <row r="73" spans="1:33" x14ac:dyDescent="0.25">
      <c r="A73" s="73" t="s">
        <v>15</v>
      </c>
      <c r="B73" s="19" t="s">
        <v>35</v>
      </c>
      <c r="C73" s="280"/>
      <c r="D73" s="28"/>
      <c r="E73" s="27"/>
      <c r="F73" s="302"/>
      <c r="G73" s="17"/>
      <c r="H73" s="217"/>
      <c r="I73" s="218"/>
      <c r="J73" s="282"/>
      <c r="K73" s="217"/>
      <c r="L73" s="17"/>
      <c r="M73" s="37"/>
      <c r="N73" s="76"/>
      <c r="O73" s="17"/>
      <c r="P73" s="17"/>
      <c r="Q73" s="37"/>
      <c r="R73" s="76"/>
      <c r="S73" s="17"/>
      <c r="T73" s="17"/>
      <c r="U73" s="37"/>
      <c r="V73" s="76"/>
      <c r="W73" s="17"/>
      <c r="X73" s="77"/>
      <c r="Y73" s="77"/>
      <c r="Z73" s="379"/>
      <c r="AA73" s="77"/>
      <c r="AB73" s="163"/>
      <c r="AC73" s="163"/>
      <c r="AD73" s="164"/>
      <c r="AE73" s="163"/>
      <c r="AF73" s="80">
        <f t="shared" si="21"/>
        <v>0</v>
      </c>
      <c r="AG73" s="77">
        <v>4.1666666666666664E-2</v>
      </c>
    </row>
    <row r="74" spans="1:33" ht="16.5" thickBot="1" x14ac:dyDescent="0.3">
      <c r="A74" s="18"/>
      <c r="B74" s="19"/>
      <c r="C74" s="113"/>
      <c r="D74" s="58"/>
      <c r="E74" s="53"/>
      <c r="F74" s="380"/>
      <c r="G74" s="61"/>
      <c r="H74" s="381"/>
      <c r="I74" s="382"/>
      <c r="J74" s="383"/>
      <c r="K74" s="381"/>
      <c r="L74" s="61"/>
      <c r="M74" s="58"/>
      <c r="N74" s="384"/>
      <c r="O74" s="61"/>
      <c r="P74" s="61">
        <v>0.5</v>
      </c>
      <c r="Q74" s="58">
        <v>0.54166666666666663</v>
      </c>
      <c r="R74" s="384"/>
      <c r="S74" s="61">
        <v>4.1666666666666664E-2</v>
      </c>
      <c r="T74" s="61"/>
      <c r="U74" s="58"/>
      <c r="V74" s="384"/>
      <c r="W74" s="31"/>
      <c r="X74" s="80"/>
      <c r="Y74" s="80"/>
      <c r="Z74" s="85"/>
      <c r="AA74" s="80"/>
      <c r="AB74" s="177"/>
      <c r="AC74" s="177"/>
      <c r="AD74" s="171"/>
      <c r="AE74" s="170"/>
      <c r="AF74" s="80">
        <f t="shared" si="21"/>
        <v>4.1666666666666664E-2</v>
      </c>
      <c r="AG74" s="80"/>
    </row>
    <row r="75" spans="1:33" ht="16.5" thickBot="1" x14ac:dyDescent="0.3">
      <c r="A75" s="62" t="s">
        <v>18</v>
      </c>
      <c r="B75" s="63"/>
      <c r="C75" s="64"/>
      <c r="D75" s="66"/>
      <c r="E75" s="66"/>
      <c r="F75" s="67"/>
      <c r="G75" s="68">
        <f>SUM(G73:G74)</f>
        <v>0</v>
      </c>
      <c r="H75" s="385"/>
      <c r="I75" s="385"/>
      <c r="J75" s="386"/>
      <c r="K75" s="330">
        <f>SUM(K73:K74)</f>
        <v>0</v>
      </c>
      <c r="L75" s="66"/>
      <c r="M75" s="66"/>
      <c r="N75" s="67"/>
      <c r="O75" s="68">
        <f>SUM(O73:O74)</f>
        <v>0</v>
      </c>
      <c r="P75" s="66"/>
      <c r="Q75" s="66"/>
      <c r="R75" s="67"/>
      <c r="S75" s="68">
        <f>SUM(S73:S74)</f>
        <v>4.1666666666666664E-2</v>
      </c>
      <c r="T75" s="66"/>
      <c r="U75" s="66"/>
      <c r="V75" s="67"/>
      <c r="W75" s="223">
        <f>SUM(W73:W74)</f>
        <v>0</v>
      </c>
      <c r="X75" s="108"/>
      <c r="Y75" s="108"/>
      <c r="Z75" s="109"/>
      <c r="AA75" s="224">
        <f>SUM(AA73:AA74)</f>
        <v>0</v>
      </c>
      <c r="AB75" s="235"/>
      <c r="AC75" s="235"/>
      <c r="AD75" s="235"/>
      <c r="AE75" s="236">
        <f>SUM(AE73:AE74)</f>
        <v>0</v>
      </c>
      <c r="AF75" s="237">
        <f>SUM(AF73:AF74)</f>
        <v>4.1666666666666664E-2</v>
      </c>
      <c r="AG75" s="231"/>
    </row>
    <row r="76" spans="1:33" x14ac:dyDescent="0.25">
      <c r="A76" s="73" t="s">
        <v>15</v>
      </c>
      <c r="B76" s="19" t="s">
        <v>36</v>
      </c>
      <c r="C76" s="280"/>
      <c r="D76" s="9">
        <v>0.70833333333333337</v>
      </c>
      <c r="E76" s="17">
        <v>0.79166666666666663</v>
      </c>
      <c r="F76" s="10"/>
      <c r="G76" s="37">
        <f>E76-D76</f>
        <v>8.3333333333333259E-2</v>
      </c>
      <c r="H76" s="9"/>
      <c r="I76" s="9"/>
      <c r="J76" s="304"/>
      <c r="K76" s="9"/>
      <c r="L76" s="17"/>
      <c r="M76" s="9"/>
      <c r="N76" s="10"/>
      <c r="O76" s="37"/>
      <c r="P76" s="9"/>
      <c r="Q76" s="9"/>
      <c r="R76" s="76"/>
      <c r="S76" s="9"/>
      <c r="T76" s="9">
        <v>0.58333333333333337</v>
      </c>
      <c r="U76" s="15">
        <v>0.6875</v>
      </c>
      <c r="V76" s="192"/>
      <c r="W76" s="9">
        <f>U76-T76</f>
        <v>0.10416666666666663</v>
      </c>
      <c r="X76" s="9"/>
      <c r="Y76" s="9"/>
      <c r="Z76" s="566"/>
      <c r="AA76" s="17"/>
      <c r="AB76" s="239"/>
      <c r="AC76" s="240"/>
      <c r="AD76" s="241"/>
      <c r="AE76" s="240"/>
      <c r="AF76" s="27">
        <f t="shared" si="21"/>
        <v>0.18749999999999989</v>
      </c>
      <c r="AG76" s="17">
        <v>0.35416666666666669</v>
      </c>
    </row>
    <row r="77" spans="1:33" ht="15" customHeight="1" x14ac:dyDescent="0.25">
      <c r="A77" s="18"/>
      <c r="B77" s="19"/>
      <c r="C77" s="113"/>
      <c r="D77" s="27">
        <v>0.79166666666666663</v>
      </c>
      <c r="E77" s="31">
        <v>0.83333333333333337</v>
      </c>
      <c r="F77" s="84"/>
      <c r="G77" s="28">
        <f>E77-D77</f>
        <v>4.1666666666666741E-2</v>
      </c>
      <c r="H77" s="27">
        <v>0.79166666666666663</v>
      </c>
      <c r="I77" s="31">
        <v>0.83333333333333337</v>
      </c>
      <c r="J77" s="84"/>
      <c r="K77" s="28">
        <f>I77-H77</f>
        <v>4.1666666666666741E-2</v>
      </c>
      <c r="L77" s="31">
        <v>0.79166666666666663</v>
      </c>
      <c r="M77" s="31">
        <v>0.83333333333333337</v>
      </c>
      <c r="N77" s="84"/>
      <c r="O77" s="27">
        <f>M77-L77</f>
        <v>4.1666666666666741E-2</v>
      </c>
      <c r="P77" s="27">
        <v>0.75</v>
      </c>
      <c r="Q77" s="31">
        <v>0.79166666666666663</v>
      </c>
      <c r="R77" s="84"/>
      <c r="S77" s="28">
        <f>Q77-P77</f>
        <v>4.166666666666663E-2</v>
      </c>
      <c r="T77" s="27">
        <v>0.79166666666666663</v>
      </c>
      <c r="U77" s="31">
        <v>0.83333333333333337</v>
      </c>
      <c r="V77" s="84"/>
      <c r="W77" s="28">
        <f>U77-T77</f>
        <v>4.1666666666666741E-2</v>
      </c>
      <c r="X77" s="27"/>
      <c r="Y77" s="27"/>
      <c r="Z77" s="567"/>
      <c r="AA77" s="31"/>
      <c r="AB77" s="243"/>
      <c r="AC77" s="197"/>
      <c r="AD77" s="194"/>
      <c r="AE77" s="193"/>
      <c r="AF77" s="27">
        <f t="shared" si="21"/>
        <v>0.20833333333333359</v>
      </c>
      <c r="AG77" s="31"/>
    </row>
    <row r="78" spans="1:33" hidden="1" x14ac:dyDescent="0.25">
      <c r="A78" s="18"/>
      <c r="B78" s="19"/>
      <c r="C78" s="113"/>
      <c r="D78" s="27"/>
      <c r="E78" s="31"/>
      <c r="F78" s="84"/>
      <c r="G78" s="28"/>
      <c r="H78" s="27"/>
      <c r="I78" s="27"/>
      <c r="J78" s="117"/>
      <c r="K78" s="27"/>
      <c r="L78" s="31"/>
      <c r="M78" s="27"/>
      <c r="N78" s="84"/>
      <c r="O78" s="28"/>
      <c r="P78" s="27"/>
      <c r="Q78" s="27"/>
      <c r="R78" s="51"/>
      <c r="S78" s="27"/>
      <c r="T78" s="27"/>
      <c r="U78" s="49"/>
      <c r="V78" s="52"/>
      <c r="W78" s="27"/>
      <c r="X78" s="27"/>
      <c r="Y78" s="27"/>
      <c r="Z78" s="50"/>
      <c r="AA78" s="31"/>
      <c r="AB78" s="243"/>
      <c r="AC78" s="197"/>
      <c r="AD78" s="194"/>
      <c r="AE78" s="193"/>
      <c r="AF78" s="27">
        <f t="shared" si="21"/>
        <v>0</v>
      </c>
      <c r="AG78" s="31"/>
    </row>
    <row r="79" spans="1:33" ht="17.100000000000001" customHeight="1" thickBot="1" x14ac:dyDescent="0.3">
      <c r="A79" s="62"/>
      <c r="B79" s="63"/>
      <c r="C79" s="64"/>
      <c r="D79" s="53"/>
      <c r="E79" s="61"/>
      <c r="F79" s="387"/>
      <c r="G79" s="58"/>
      <c r="H79" s="53"/>
      <c r="I79" s="53"/>
      <c r="J79" s="388"/>
      <c r="K79" s="53"/>
      <c r="L79" s="61"/>
      <c r="M79" s="53"/>
      <c r="N79" s="387"/>
      <c r="O79" s="58"/>
      <c r="P79" s="389">
        <v>0.79166666666666663</v>
      </c>
      <c r="Q79" s="389">
        <v>0.875</v>
      </c>
      <c r="R79" s="390"/>
      <c r="S79" s="58">
        <f>Q79-P79</f>
        <v>8.333333333333337E-2</v>
      </c>
      <c r="T79" s="53"/>
      <c r="U79" s="53"/>
      <c r="V79" s="391"/>
      <c r="W79" s="58"/>
      <c r="X79" s="53"/>
      <c r="Y79" s="53"/>
      <c r="Z79" s="54"/>
      <c r="AA79" s="61"/>
      <c r="AB79" s="246"/>
      <c r="AC79" s="247"/>
      <c r="AD79" s="247"/>
      <c r="AE79" s="247"/>
      <c r="AF79" s="27">
        <f t="shared" si="21"/>
        <v>8.333333333333337E-2</v>
      </c>
      <c r="AG79" s="61"/>
    </row>
    <row r="80" spans="1:33" ht="16.5" thickBot="1" x14ac:dyDescent="0.3">
      <c r="A80" s="18"/>
      <c r="B80" s="19"/>
      <c r="C80" s="113"/>
      <c r="D80" s="392"/>
      <c r="E80" s="392"/>
      <c r="F80" s="297"/>
      <c r="G80" s="70">
        <f>SUM(G76:G77)</f>
        <v>0.125</v>
      </c>
      <c r="H80" s="69"/>
      <c r="I80" s="69"/>
      <c r="J80" s="393"/>
      <c r="K80" s="68"/>
      <c r="L80" s="66"/>
      <c r="M80" s="66"/>
      <c r="N80" s="393"/>
      <c r="O80" s="68">
        <f>SUM(O77)</f>
        <v>4.1666666666666741E-2</v>
      </c>
      <c r="P80" s="66"/>
      <c r="Q80" s="66"/>
      <c r="R80" s="393"/>
      <c r="S80" s="68">
        <f>SUM(S76:S79)</f>
        <v>0.125</v>
      </c>
      <c r="T80" s="66"/>
      <c r="U80" s="66"/>
      <c r="V80" s="393"/>
      <c r="W80" s="70">
        <f>SUM(W76:W79)</f>
        <v>0.14583333333333337</v>
      </c>
      <c r="X80" s="69"/>
      <c r="Y80" s="69"/>
      <c r="Z80" s="394"/>
      <c r="AA80" s="70">
        <f>SUM(AA76:AA79)</f>
        <v>0</v>
      </c>
      <c r="AB80" s="69"/>
      <c r="AC80" s="69"/>
      <c r="AD80" s="69"/>
      <c r="AE80" s="395">
        <f>SUM(AE76:AE79)</f>
        <v>0</v>
      </c>
      <c r="AF80" s="251">
        <f>SUM(AF76:AF79)</f>
        <v>0.47916666666666685</v>
      </c>
      <c r="AG80" s="252"/>
    </row>
    <row r="81" spans="1:33" ht="16.5" thickBot="1" x14ac:dyDescent="0.3">
      <c r="A81" s="18" t="s">
        <v>15</v>
      </c>
      <c r="B81" s="19" t="s">
        <v>37</v>
      </c>
      <c r="C81" s="113"/>
      <c r="D81" s="17"/>
      <c r="E81" s="37"/>
      <c r="F81" s="76"/>
      <c r="G81" s="17"/>
      <c r="H81" s="217"/>
      <c r="I81" s="218"/>
      <c r="J81" s="282"/>
      <c r="K81" s="217"/>
      <c r="L81" s="17"/>
      <c r="M81" s="37"/>
      <c r="N81" s="76"/>
      <c r="O81" s="17"/>
      <c r="P81" s="396">
        <v>0.41666666666666669</v>
      </c>
      <c r="Q81" s="397">
        <v>0.45833333333333331</v>
      </c>
      <c r="R81" s="398"/>
      <c r="S81" s="396">
        <f>Q81-P81</f>
        <v>4.166666666666663E-2</v>
      </c>
      <c r="T81" s="9"/>
      <c r="U81" s="37"/>
      <c r="V81" s="76"/>
      <c r="W81" s="17"/>
      <c r="X81" s="77"/>
      <c r="Y81" s="77"/>
      <c r="Z81" s="399"/>
      <c r="AA81" s="77"/>
      <c r="AB81" s="163"/>
      <c r="AC81" s="163"/>
      <c r="AD81" s="164"/>
      <c r="AE81" s="163"/>
      <c r="AF81" s="80">
        <f t="shared" si="21"/>
        <v>4.166666666666663E-2</v>
      </c>
      <c r="AG81" s="77">
        <v>0.72916666666666663</v>
      </c>
    </row>
    <row r="82" spans="1:33" x14ac:dyDescent="0.25">
      <c r="A82" s="18"/>
      <c r="B82" s="19"/>
      <c r="C82" s="113"/>
      <c r="D82" s="31"/>
      <c r="E82" s="28"/>
      <c r="F82" s="50"/>
      <c r="G82" s="31"/>
      <c r="H82" s="35"/>
      <c r="I82" s="91"/>
      <c r="J82" s="111"/>
      <c r="K82" s="35"/>
      <c r="L82" s="31"/>
      <c r="M82" s="28"/>
      <c r="N82" s="50"/>
      <c r="O82" s="31"/>
      <c r="P82" s="400"/>
      <c r="Q82" s="401"/>
      <c r="R82" s="402"/>
      <c r="S82" s="400"/>
      <c r="T82" s="27"/>
      <c r="U82" s="28"/>
      <c r="V82" s="50"/>
      <c r="W82" s="31"/>
      <c r="X82" s="80"/>
      <c r="Y82" s="80"/>
      <c r="Z82" s="85"/>
      <c r="AA82" s="80"/>
      <c r="AB82" s="177"/>
      <c r="AC82" s="177"/>
      <c r="AD82" s="171"/>
      <c r="AE82" s="170"/>
      <c r="AF82" s="80">
        <f t="shared" si="21"/>
        <v>0</v>
      </c>
      <c r="AG82" s="80"/>
    </row>
    <row r="83" spans="1:33" ht="16.5" thickBot="1" x14ac:dyDescent="0.3">
      <c r="A83" s="18"/>
      <c r="B83" s="19"/>
      <c r="C83" s="113"/>
      <c r="D83" s="31"/>
      <c r="E83" s="28"/>
      <c r="F83" s="54"/>
      <c r="G83" s="31"/>
      <c r="H83" s="35"/>
      <c r="I83" s="91"/>
      <c r="J83" s="403"/>
      <c r="K83" s="325"/>
      <c r="L83" s="61"/>
      <c r="M83" s="58"/>
      <c r="N83" s="54"/>
      <c r="O83" s="61"/>
      <c r="P83" s="404"/>
      <c r="Q83" s="405"/>
      <c r="R83" s="406"/>
      <c r="S83" s="404"/>
      <c r="T83" s="53"/>
      <c r="U83" s="58"/>
      <c r="V83" s="54"/>
      <c r="W83" s="31"/>
      <c r="X83" s="184"/>
      <c r="Y83" s="184"/>
      <c r="Z83" s="185"/>
      <c r="AA83" s="184"/>
      <c r="AB83" s="186"/>
      <c r="AC83" s="186"/>
      <c r="AD83" s="186"/>
      <c r="AE83" s="186"/>
      <c r="AF83" s="80">
        <f t="shared" si="21"/>
        <v>0</v>
      </c>
      <c r="AG83" s="184"/>
    </row>
    <row r="84" spans="1:33" ht="17.100000000000001" customHeight="1" thickBot="1" x14ac:dyDescent="0.3">
      <c r="A84" s="62"/>
      <c r="B84" s="63"/>
      <c r="C84" s="64"/>
      <c r="D84" s="568"/>
      <c r="E84" s="569"/>
      <c r="F84" s="98"/>
      <c r="G84" s="99">
        <f>SUM(G81:G83)</f>
        <v>0</v>
      </c>
      <c r="H84" s="273"/>
      <c r="I84" s="273"/>
      <c r="J84" s="407"/>
      <c r="K84" s="101">
        <f>SUM(K81:K83)</f>
        <v>0</v>
      </c>
      <c r="L84" s="103"/>
      <c r="M84" s="103"/>
      <c r="N84" s="67"/>
      <c r="O84" s="99">
        <f>SUM(O81:O83)</f>
        <v>0</v>
      </c>
      <c r="P84" s="103"/>
      <c r="Q84" s="103"/>
      <c r="R84" s="67"/>
      <c r="S84" s="99">
        <f>SUM(S81:S83)</f>
        <v>4.166666666666663E-2</v>
      </c>
      <c r="T84" s="103"/>
      <c r="U84" s="103"/>
      <c r="V84" s="67"/>
      <c r="W84" s="99">
        <f>SUM(W81:W83)</f>
        <v>0</v>
      </c>
      <c r="X84" s="106"/>
      <c r="Y84" s="106"/>
      <c r="Z84" s="279"/>
      <c r="AA84" s="115">
        <f>SUM(AA81:AA81)</f>
        <v>0</v>
      </c>
      <c r="AB84" s="235"/>
      <c r="AC84" s="235"/>
      <c r="AD84" s="235"/>
      <c r="AE84" s="236">
        <f>SUM(AE81:AE83)</f>
        <v>0</v>
      </c>
      <c r="AF84" s="237">
        <f t="shared" si="21"/>
        <v>4.166666666666663E-2</v>
      </c>
      <c r="AG84" s="231"/>
    </row>
    <row r="85" spans="1:33" ht="36" customHeight="1" thickBot="1" x14ac:dyDescent="0.3">
      <c r="A85" s="18" t="s">
        <v>14</v>
      </c>
      <c r="B85" s="19" t="s">
        <v>38</v>
      </c>
      <c r="C85" s="19"/>
      <c r="D85" s="408"/>
      <c r="E85" s="409"/>
      <c r="F85" s="410"/>
      <c r="G85" s="411"/>
      <c r="H85" s="412">
        <v>0.39583333333333331</v>
      </c>
      <c r="I85" s="413">
        <v>0.47916666666666669</v>
      </c>
      <c r="J85" s="414"/>
      <c r="K85" s="412"/>
      <c r="L85" s="411"/>
      <c r="M85" s="415"/>
      <c r="N85" s="416"/>
      <c r="O85" s="411"/>
      <c r="P85" s="417"/>
      <c r="Q85" s="418"/>
      <c r="R85" s="419"/>
      <c r="S85" s="325"/>
      <c r="T85" s="61">
        <v>0.375</v>
      </c>
      <c r="U85" s="58">
        <v>0.41666666666666669</v>
      </c>
      <c r="V85" s="416"/>
      <c r="W85" s="411"/>
      <c r="X85" s="180"/>
      <c r="Y85" s="180"/>
      <c r="Z85" s="420"/>
      <c r="AA85" s="217"/>
      <c r="AB85" s="163"/>
      <c r="AC85" s="163"/>
      <c r="AD85" s="164"/>
      <c r="AE85" s="163"/>
      <c r="AF85" s="80">
        <f t="shared" si="21"/>
        <v>0</v>
      </c>
      <c r="AG85" s="421" t="s">
        <v>19</v>
      </c>
    </row>
    <row r="86" spans="1:33" ht="16.5" thickBot="1" x14ac:dyDescent="0.3">
      <c r="A86" s="62"/>
      <c r="B86" s="63"/>
      <c r="C86" s="64"/>
      <c r="D86" s="61"/>
      <c r="E86" s="69"/>
      <c r="F86" s="67"/>
      <c r="G86" s="68">
        <f>SUM(G85:G85)</f>
        <v>0</v>
      </c>
      <c r="H86" s="329"/>
      <c r="I86" s="329"/>
      <c r="J86" s="274"/>
      <c r="K86" s="330">
        <f>SUM(K85:K85)</f>
        <v>0</v>
      </c>
      <c r="L86" s="66"/>
      <c r="M86" s="66"/>
      <c r="N86" s="67"/>
      <c r="O86" s="68">
        <f>SUM(O85:O85)</f>
        <v>0</v>
      </c>
      <c r="P86" s="278"/>
      <c r="Q86" s="278"/>
      <c r="R86" s="276"/>
      <c r="S86" s="115">
        <f>SUM(S85:S85)</f>
        <v>0</v>
      </c>
      <c r="T86" s="108"/>
      <c r="U86" s="422"/>
      <c r="V86" s="233"/>
      <c r="W86" s="234">
        <f>SUM(W85:W85)</f>
        <v>0</v>
      </c>
      <c r="X86" s="278"/>
      <c r="Y86" s="278"/>
      <c r="Z86" s="276"/>
      <c r="AA86" s="115">
        <f>SUM(AA85:AA85)</f>
        <v>0</v>
      </c>
      <c r="AB86" s="235"/>
      <c r="AC86" s="235"/>
      <c r="AD86" s="235"/>
      <c r="AE86" s="236">
        <f>SUM(AE85:AE85)</f>
        <v>0</v>
      </c>
      <c r="AF86" s="237">
        <f t="shared" si="21"/>
        <v>0</v>
      </c>
      <c r="AG86" s="231"/>
    </row>
    <row r="87" spans="1:33" ht="16.5" thickBot="1" x14ac:dyDescent="0.3">
      <c r="A87" s="73" t="s">
        <v>14</v>
      </c>
      <c r="B87" s="19" t="s">
        <v>39</v>
      </c>
      <c r="C87" s="280"/>
      <c r="D87" s="217"/>
      <c r="E87" s="218"/>
      <c r="F87" s="219"/>
      <c r="G87" s="9"/>
      <c r="H87" s="32"/>
      <c r="I87" s="150"/>
      <c r="J87" s="151"/>
      <c r="K87" s="32"/>
      <c r="L87" s="217"/>
      <c r="M87" s="218"/>
      <c r="N87" s="219"/>
      <c r="O87" s="9"/>
      <c r="P87" s="22"/>
      <c r="Q87" s="23"/>
      <c r="R87" s="423"/>
      <c r="S87" s="23"/>
      <c r="T87" s="218"/>
      <c r="U87" s="218"/>
      <c r="V87" s="219"/>
      <c r="W87" s="9"/>
      <c r="X87" s="15">
        <v>0.20833333333333334</v>
      </c>
      <c r="Y87" s="9">
        <v>0.52083333333333337</v>
      </c>
      <c r="Z87" s="16"/>
      <c r="AA87" s="9">
        <f>Y87-X87</f>
        <v>0.3125</v>
      </c>
      <c r="AB87" s="424"/>
      <c r="AC87" s="425"/>
      <c r="AD87" s="241"/>
      <c r="AE87" s="240"/>
      <c r="AF87" s="9">
        <f>+AA87+W87+S87+O87+K87+G87+AE87</f>
        <v>0.3125</v>
      </c>
      <c r="AG87" s="9">
        <v>1.4583333333333333</v>
      </c>
    </row>
    <row r="88" spans="1:33" ht="27.75" customHeight="1" x14ac:dyDescent="0.25">
      <c r="A88" s="18"/>
      <c r="B88" s="19"/>
      <c r="C88" s="113"/>
      <c r="D88" s="31">
        <v>0.34375</v>
      </c>
      <c r="E88" s="31">
        <v>0.38541666666666669</v>
      </c>
      <c r="F88" s="84"/>
      <c r="G88" s="27">
        <f>E88-D88</f>
        <v>4.1666666666666685E-2</v>
      </c>
      <c r="H88" s="49">
        <v>0.5</v>
      </c>
      <c r="I88" s="27">
        <v>0.58333333333333337</v>
      </c>
      <c r="J88" s="84"/>
      <c r="K88" s="27">
        <f>I88-H88</f>
        <v>8.333333333333337E-2</v>
      </c>
      <c r="L88" s="22"/>
      <c r="M88" s="23"/>
      <c r="N88" s="423"/>
      <c r="O88" s="23"/>
      <c r="P88" s="114"/>
      <c r="Q88" s="11"/>
      <c r="R88" s="182"/>
      <c r="S88" s="110"/>
      <c r="T88" s="28">
        <v>0.34375</v>
      </c>
      <c r="U88" s="28">
        <v>0.55208333333333337</v>
      </c>
      <c r="V88" s="29"/>
      <c r="W88" s="27">
        <f>U88-T88</f>
        <v>0.20833333333333337</v>
      </c>
      <c r="X88" s="49">
        <v>0.54166666666666663</v>
      </c>
      <c r="Y88" s="27">
        <v>0.64583333333333337</v>
      </c>
      <c r="Z88" s="16"/>
      <c r="AA88" s="27">
        <v>0.10416666666666667</v>
      </c>
      <c r="AB88" s="27"/>
      <c r="AC88" s="31"/>
      <c r="AD88" s="194"/>
      <c r="AE88" s="193"/>
      <c r="AF88" s="27">
        <f>+AA88+W88+S88+O88+K88+G88+AE88</f>
        <v>0.43750000000000011</v>
      </c>
      <c r="AG88" s="27"/>
    </row>
    <row r="89" spans="1:33" x14ac:dyDescent="0.25">
      <c r="A89" s="18"/>
      <c r="B89" s="19"/>
      <c r="C89" s="113"/>
      <c r="D89" s="11"/>
      <c r="E89" s="11"/>
      <c r="F89" s="227"/>
      <c r="G89" s="11"/>
      <c r="H89" s="27"/>
      <c r="I89" s="31"/>
      <c r="J89" s="84"/>
      <c r="K89" s="27"/>
      <c r="L89" s="49"/>
      <c r="M89" s="28"/>
      <c r="N89" s="182"/>
      <c r="O89" s="27"/>
      <c r="P89" s="114"/>
      <c r="Q89" s="11"/>
      <c r="R89" s="426"/>
      <c r="S89" s="110"/>
      <c r="T89" s="22"/>
      <c r="U89" s="23"/>
      <c r="V89" s="423"/>
      <c r="W89" s="23"/>
      <c r="X89" s="114"/>
      <c r="Y89" s="11"/>
      <c r="Z89" s="427"/>
      <c r="AA89" s="27"/>
      <c r="AB89" s="27"/>
      <c r="AC89" s="31"/>
      <c r="AD89" s="194"/>
      <c r="AE89" s="193"/>
      <c r="AF89" s="27">
        <f>SUM(AF61:AF62)</f>
        <v>8.333333333333337E-2</v>
      </c>
      <c r="AG89" s="27"/>
    </row>
    <row r="90" spans="1:33" x14ac:dyDescent="0.25">
      <c r="A90" s="18"/>
      <c r="B90" s="19"/>
      <c r="C90" s="113"/>
      <c r="D90" s="11">
        <v>0.70833333333333337</v>
      </c>
      <c r="E90" s="11">
        <v>0.75</v>
      </c>
      <c r="F90" s="227"/>
      <c r="G90" s="11">
        <f>E90-D90</f>
        <v>4.166666666666663E-2</v>
      </c>
      <c r="H90" s="27"/>
      <c r="I90" s="28"/>
      <c r="J90" s="84"/>
      <c r="K90" s="27"/>
      <c r="L90" s="12">
        <v>0.70833333333333337</v>
      </c>
      <c r="M90" s="110">
        <v>0.75</v>
      </c>
      <c r="N90" s="29"/>
      <c r="O90" s="11">
        <f>M90-L90</f>
        <v>4.166666666666663E-2</v>
      </c>
      <c r="P90" s="114"/>
      <c r="Q90" s="11"/>
      <c r="R90" s="29"/>
      <c r="S90" s="110"/>
      <c r="T90" s="110"/>
      <c r="U90" s="110"/>
      <c r="V90" s="29"/>
      <c r="W90" s="11"/>
      <c r="X90" s="114"/>
      <c r="Y90" s="11"/>
      <c r="Z90" s="227"/>
      <c r="AA90" s="27"/>
      <c r="AB90" s="27"/>
      <c r="AC90" s="31"/>
      <c r="AD90" s="194"/>
      <c r="AE90" s="193"/>
      <c r="AF90" s="27"/>
      <c r="AG90" s="27"/>
    </row>
    <row r="91" spans="1:33" ht="16.5" thickBot="1" x14ac:dyDescent="0.3">
      <c r="A91" s="18"/>
      <c r="B91" s="19"/>
      <c r="C91" s="113"/>
      <c r="D91" s="11">
        <v>0.75</v>
      </c>
      <c r="E91" s="11">
        <v>0.83333333333333337</v>
      </c>
      <c r="F91" s="227"/>
      <c r="G91" s="428">
        <f>E91-D91</f>
        <v>8.333333333333337E-2</v>
      </c>
      <c r="H91" s="11">
        <v>0.75</v>
      </c>
      <c r="I91" s="11">
        <v>0.83333333333333337</v>
      </c>
      <c r="J91" s="227"/>
      <c r="K91" s="428">
        <f>I91-H91</f>
        <v>8.333333333333337E-2</v>
      </c>
      <c r="L91" s="271">
        <v>0.75</v>
      </c>
      <c r="M91" s="203">
        <v>0.83333333333333337</v>
      </c>
      <c r="N91" s="60"/>
      <c r="O91" s="428">
        <f>M91-L91</f>
        <v>8.333333333333337E-2</v>
      </c>
      <c r="P91" s="114">
        <v>0.75</v>
      </c>
      <c r="Q91" s="11">
        <v>0.83333333333333337</v>
      </c>
      <c r="R91" s="227"/>
      <c r="S91" s="203">
        <f>Q91-P91</f>
        <v>8.333333333333337E-2</v>
      </c>
      <c r="T91" s="203">
        <v>0.75</v>
      </c>
      <c r="U91" s="203">
        <v>0.83333333333333337</v>
      </c>
      <c r="V91" s="60"/>
      <c r="W91" s="428">
        <f>U91-T91</f>
        <v>8.333333333333337E-2</v>
      </c>
      <c r="X91" s="114"/>
      <c r="Y91" s="11"/>
      <c r="Z91" s="227"/>
      <c r="AA91" s="27"/>
      <c r="AB91" s="53"/>
      <c r="AC91" s="61"/>
      <c r="AD91" s="247"/>
      <c r="AE91" s="247"/>
      <c r="AF91" s="53">
        <f>+AA91+W91+S91+O91+K91+G91+AE91</f>
        <v>0.41666666666666685</v>
      </c>
      <c r="AG91" s="53"/>
    </row>
    <row r="92" spans="1:33" ht="16.5" thickBot="1" x14ac:dyDescent="0.3">
      <c r="A92" s="62"/>
      <c r="B92" s="63"/>
      <c r="C92" s="64"/>
      <c r="D92" s="103"/>
      <c r="E92" s="103"/>
      <c r="F92" s="248"/>
      <c r="G92" s="70">
        <f>SUM(G87:G91)</f>
        <v>0.16666666666666669</v>
      </c>
      <c r="H92" s="103"/>
      <c r="I92" s="103"/>
      <c r="J92" s="248"/>
      <c r="K92" s="70">
        <f>SUM(K87:K91)</f>
        <v>0.16666666666666674</v>
      </c>
      <c r="L92" s="69"/>
      <c r="M92" s="69"/>
      <c r="N92" s="67"/>
      <c r="O92" s="70">
        <f>SUM(O87:O91)</f>
        <v>0.125</v>
      </c>
      <c r="P92" s="103"/>
      <c r="Q92" s="103"/>
      <c r="R92" s="248"/>
      <c r="S92" s="70">
        <f>SUM(S87:S91)</f>
        <v>8.333333333333337E-2</v>
      </c>
      <c r="T92" s="69"/>
      <c r="U92" s="69"/>
      <c r="V92" s="67"/>
      <c r="W92" s="70">
        <f>SUM(W87:W91)</f>
        <v>0.29166666666666674</v>
      </c>
      <c r="X92" s="97"/>
      <c r="Y92" s="103"/>
      <c r="Z92" s="104"/>
      <c r="AA92" s="99">
        <f>SUM(AA87:AA88)</f>
        <v>0.41666666666666669</v>
      </c>
      <c r="AB92" s="210"/>
      <c r="AC92" s="210"/>
      <c r="AD92" s="210"/>
      <c r="AE92" s="250">
        <f>SUM(AE87:AE91)</f>
        <v>0</v>
      </c>
      <c r="AF92" s="251">
        <f>AA92+W92+S92+O92+K92+G92</f>
        <v>1.2500000000000002</v>
      </c>
      <c r="AG92" s="252"/>
    </row>
    <row r="93" spans="1:33" x14ac:dyDescent="0.25">
      <c r="A93" s="73" t="s">
        <v>15</v>
      </c>
      <c r="B93" s="19" t="s">
        <v>40</v>
      </c>
      <c r="C93" s="280"/>
      <c r="D93" s="9"/>
      <c r="E93" s="17"/>
      <c r="F93" s="10"/>
      <c r="G93" s="9"/>
      <c r="H93" s="217"/>
      <c r="I93" s="217"/>
      <c r="J93" s="289"/>
      <c r="K93" s="281"/>
      <c r="L93" s="17"/>
      <c r="M93" s="9"/>
      <c r="N93" s="10"/>
      <c r="O93" s="37"/>
      <c r="P93" s="281"/>
      <c r="Q93" s="281"/>
      <c r="R93" s="282"/>
      <c r="S93" s="281"/>
      <c r="T93" s="217"/>
      <c r="U93" s="290"/>
      <c r="V93" s="219"/>
      <c r="W93" s="281"/>
      <c r="X93" s="281"/>
      <c r="Y93" s="281"/>
      <c r="Z93" s="399"/>
      <c r="AA93" s="217"/>
      <c r="AB93" s="429"/>
      <c r="AC93" s="430"/>
      <c r="AD93" s="164"/>
      <c r="AE93" s="431"/>
      <c r="AF93" s="77">
        <f>+AA93+W93+S93+O93+K93+G93+AE93</f>
        <v>0</v>
      </c>
      <c r="AG93" s="166">
        <v>0.16666666666666666</v>
      </c>
    </row>
    <row r="94" spans="1:33" hidden="1" x14ac:dyDescent="0.25">
      <c r="A94" s="18"/>
      <c r="B94" s="19"/>
      <c r="C94" s="113"/>
      <c r="D94" s="27"/>
      <c r="E94" s="31"/>
      <c r="F94" s="84"/>
      <c r="G94" s="27"/>
      <c r="H94" s="119"/>
      <c r="I94" s="119"/>
      <c r="J94" s="120"/>
      <c r="K94" s="121"/>
      <c r="L94" s="31"/>
      <c r="M94" s="27"/>
      <c r="N94" s="84"/>
      <c r="O94" s="28"/>
      <c r="P94" s="80"/>
      <c r="Q94" s="80"/>
      <c r="R94" s="122"/>
      <c r="S94" s="80"/>
      <c r="T94" s="81"/>
      <c r="U94" s="116"/>
      <c r="V94" s="123"/>
      <c r="W94" s="80"/>
      <c r="X94" s="80"/>
      <c r="Y94" s="80"/>
      <c r="Z94" s="85"/>
      <c r="AA94" s="81"/>
      <c r="AB94" s="34"/>
      <c r="AC94" s="94"/>
      <c r="AD94" s="171"/>
      <c r="AE94" s="310"/>
      <c r="AF94" s="80"/>
      <c r="AG94" s="81"/>
    </row>
    <row r="95" spans="1:33" ht="18" customHeight="1" thickBot="1" x14ac:dyDescent="0.3">
      <c r="A95" s="18"/>
      <c r="B95" s="19"/>
      <c r="C95" s="113"/>
      <c r="D95" s="27"/>
      <c r="E95" s="31"/>
      <c r="F95" s="432"/>
      <c r="G95" s="27"/>
      <c r="H95" s="31">
        <v>0.58333333333333337</v>
      </c>
      <c r="I95" s="31">
        <v>0.66666666666666663</v>
      </c>
      <c r="J95" s="570"/>
      <c r="K95" s="27">
        <f>I95-H95</f>
        <v>8.3333333333333259E-2</v>
      </c>
      <c r="L95" s="31"/>
      <c r="M95" s="27"/>
      <c r="N95" s="432"/>
      <c r="O95" s="28"/>
      <c r="P95" s="34"/>
      <c r="Q95" s="34"/>
      <c r="R95" s="433"/>
      <c r="S95" s="34"/>
      <c r="T95" s="31">
        <v>0.58333333333333337</v>
      </c>
      <c r="U95" s="31">
        <v>0.66666666666666663</v>
      </c>
      <c r="V95" s="570"/>
      <c r="W95" s="28">
        <f>U95-T95</f>
        <v>8.3333333333333259E-2</v>
      </c>
      <c r="X95" s="80"/>
      <c r="Y95" s="80"/>
      <c r="Z95" s="85"/>
      <c r="AA95" s="81"/>
      <c r="AB95" s="34"/>
      <c r="AC95" s="94"/>
      <c r="AD95" s="171"/>
      <c r="AE95" s="434"/>
      <c r="AF95" s="80">
        <f>+AA95+W95+S95+O95+K95+G95+AE95</f>
        <v>0.16666666666666652</v>
      </c>
      <c r="AG95" s="96"/>
    </row>
    <row r="96" spans="1:33" ht="16.5" thickBot="1" x14ac:dyDescent="0.3">
      <c r="A96" s="435"/>
      <c r="B96" s="436"/>
      <c r="C96" s="437"/>
      <c r="D96" s="438"/>
      <c r="E96" s="439"/>
      <c r="F96" s="440"/>
      <c r="G96" s="70"/>
      <c r="H96" s="72"/>
      <c r="I96" s="72"/>
      <c r="J96" s="571"/>
      <c r="K96" s="70"/>
      <c r="L96" s="72"/>
      <c r="M96" s="70"/>
      <c r="N96" s="249"/>
      <c r="O96" s="272"/>
      <c r="P96" s="441"/>
      <c r="Q96" s="441"/>
      <c r="R96" s="403"/>
      <c r="S96" s="441"/>
      <c r="T96" s="72"/>
      <c r="U96" s="69"/>
      <c r="V96" s="571"/>
      <c r="W96" s="70"/>
      <c r="X96" s="277"/>
      <c r="Y96" s="277"/>
      <c r="Z96" s="293"/>
      <c r="AA96" s="238">
        <f>SUM(AA93:AA93)</f>
        <v>0</v>
      </c>
      <c r="AB96" s="307"/>
      <c r="AC96" s="327"/>
      <c r="AD96" s="294"/>
      <c r="AE96" s="236">
        <f>SUM(AE93:AE95)</f>
        <v>0</v>
      </c>
      <c r="AF96" s="184">
        <f>SUM(AF93:AF95)</f>
        <v>0.16666666666666652</v>
      </c>
      <c r="AG96" s="231"/>
    </row>
    <row r="97" spans="1:33" ht="16.5" thickBot="1" x14ac:dyDescent="0.3">
      <c r="A97" s="18"/>
      <c r="B97" s="19"/>
      <c r="C97" s="113"/>
      <c r="D97" s="209"/>
      <c r="E97" s="210"/>
      <c r="F97" s="211"/>
      <c r="G97" s="99">
        <f>SUM(G93:G95)</f>
        <v>0</v>
      </c>
      <c r="H97" s="273"/>
      <c r="I97" s="273"/>
      <c r="J97" s="442"/>
      <c r="K97" s="101">
        <f>SUM(K93:K95)</f>
        <v>8.3333333333333259E-2</v>
      </c>
      <c r="L97" s="103"/>
      <c r="M97" s="103"/>
      <c r="N97" s="212"/>
      <c r="O97" s="99">
        <f>SUM(O93:O95)</f>
        <v>0</v>
      </c>
      <c r="P97" s="106"/>
      <c r="Q97" s="106"/>
      <c r="R97" s="443"/>
      <c r="S97" s="115">
        <f>SUM(S93:S95)</f>
        <v>0</v>
      </c>
      <c r="T97" s="106"/>
      <c r="U97" s="106"/>
      <c r="V97" s="444"/>
      <c r="W97" s="277">
        <f>SUM(W93:W96)</f>
        <v>8.3333333333333259E-2</v>
      </c>
      <c r="X97" s="278"/>
      <c r="Y97" s="278"/>
      <c r="Z97" s="300"/>
      <c r="AA97" s="277">
        <f>SUM(AA93:AA95)</f>
        <v>0</v>
      </c>
      <c r="AB97" s="106"/>
      <c r="AC97" s="106"/>
      <c r="AD97" s="278"/>
      <c r="AE97" s="236">
        <f>SUM(AE93:AE95)</f>
        <v>0</v>
      </c>
      <c r="AF97" s="184">
        <f>SUM(AF93:AF95)</f>
        <v>0.16666666666666652</v>
      </c>
      <c r="AG97" s="231"/>
    </row>
    <row r="98" spans="1:33" x14ac:dyDescent="0.25">
      <c r="A98" s="331" t="s">
        <v>15</v>
      </c>
      <c r="B98" s="19" t="s">
        <v>41</v>
      </c>
      <c r="C98" s="332"/>
      <c r="D98" s="445"/>
      <c r="E98" s="446"/>
      <c r="F98" s="354"/>
      <c r="G98" s="447"/>
      <c r="H98" s="447"/>
      <c r="I98" s="448"/>
      <c r="J98" s="449"/>
      <c r="K98" s="447"/>
      <c r="L98" s="447"/>
      <c r="M98" s="448"/>
      <c r="N98" s="449"/>
      <c r="O98" s="447"/>
      <c r="P98" s="447"/>
      <c r="Q98" s="450"/>
      <c r="R98" s="451"/>
      <c r="S98" s="452"/>
      <c r="T98" s="452"/>
      <c r="U98" s="450"/>
      <c r="V98" s="451"/>
      <c r="W98" s="452"/>
      <c r="X98" s="452"/>
      <c r="Y98" s="346"/>
      <c r="Z98" s="453"/>
      <c r="AA98" s="346"/>
      <c r="AB98" s="346"/>
      <c r="AC98" s="452"/>
      <c r="AD98" s="346"/>
      <c r="AE98" s="452"/>
      <c r="AF98" s="347">
        <f>+AA98+W98+S98+O98+K98+G98+AE98</f>
        <v>0</v>
      </c>
      <c r="AG98" s="347">
        <v>0.78125</v>
      </c>
    </row>
    <row r="99" spans="1:33" x14ac:dyDescent="0.25">
      <c r="A99" s="331"/>
      <c r="B99" s="332"/>
      <c r="C99" s="332"/>
      <c r="D99" s="445"/>
      <c r="E99" s="446"/>
      <c r="F99" s="454"/>
      <c r="G99" s="447"/>
      <c r="H99" s="447"/>
      <c r="I99" s="448"/>
      <c r="J99" s="454"/>
      <c r="K99" s="447"/>
      <c r="L99" s="447"/>
      <c r="M99" s="448"/>
      <c r="N99" s="454"/>
      <c r="O99" s="447"/>
      <c r="P99" s="447"/>
      <c r="Q99" s="450"/>
      <c r="R99" s="455"/>
      <c r="S99" s="452"/>
      <c r="T99" s="452"/>
      <c r="U99" s="450"/>
      <c r="V99" s="455"/>
      <c r="W99" s="452"/>
      <c r="X99" s="452"/>
      <c r="Y99" s="450"/>
      <c r="Z99" s="456"/>
      <c r="AA99" s="452"/>
      <c r="AB99" s="346"/>
      <c r="AC99" s="452"/>
      <c r="AD99" s="346"/>
      <c r="AE99" s="452"/>
      <c r="AF99" s="346">
        <f>+AA99+W99+S99+O99+K99+G99+AE99</f>
        <v>0</v>
      </c>
      <c r="AG99" s="346"/>
    </row>
    <row r="100" spans="1:33" ht="16.5" thickBot="1" x14ac:dyDescent="0.3">
      <c r="A100" s="331"/>
      <c r="B100" s="332"/>
      <c r="C100" s="332"/>
      <c r="D100" s="457"/>
      <c r="E100" s="458"/>
      <c r="F100" s="459"/>
      <c r="G100" s="460"/>
      <c r="H100" s="460"/>
      <c r="I100" s="461"/>
      <c r="J100" s="462"/>
      <c r="K100" s="460"/>
      <c r="L100" s="460"/>
      <c r="M100" s="461"/>
      <c r="N100" s="462"/>
      <c r="O100" s="460"/>
      <c r="P100" s="460"/>
      <c r="Q100" s="463"/>
      <c r="R100" s="464"/>
      <c r="S100" s="465"/>
      <c r="T100" s="465"/>
      <c r="U100" s="463"/>
      <c r="V100" s="464"/>
      <c r="W100" s="465"/>
      <c r="X100" s="465"/>
      <c r="Y100" s="361"/>
      <c r="Z100" s="466"/>
      <c r="AA100" s="361"/>
      <c r="AB100" s="361"/>
      <c r="AC100" s="465"/>
      <c r="AD100" s="361"/>
      <c r="AE100" s="465"/>
      <c r="AF100" s="361">
        <f>+AA100+W100+S100+O100+K100+G100+AE100</f>
        <v>0</v>
      </c>
      <c r="AG100" s="361"/>
    </row>
    <row r="101" spans="1:33" ht="16.5" thickBot="1" x14ac:dyDescent="0.3">
      <c r="A101" s="364"/>
      <c r="B101" s="365"/>
      <c r="C101" s="467"/>
      <c r="D101" s="352"/>
      <c r="E101" s="352"/>
      <c r="F101" s="468"/>
      <c r="G101" s="469">
        <f>SUM(G98:G100)</f>
        <v>0</v>
      </c>
      <c r="H101" s="470"/>
      <c r="I101" s="470"/>
      <c r="J101" s="468"/>
      <c r="K101" s="469">
        <f>SUM(K98:K100)</f>
        <v>0</v>
      </c>
      <c r="L101" s="470"/>
      <c r="M101" s="470"/>
      <c r="N101" s="468"/>
      <c r="O101" s="469">
        <f>SUM(O98:O100)</f>
        <v>0</v>
      </c>
      <c r="P101" s="470"/>
      <c r="Q101" s="471"/>
      <c r="R101" s="472"/>
      <c r="S101" s="473">
        <f>SUM(S98:S100)</f>
        <v>0</v>
      </c>
      <c r="T101" s="471"/>
      <c r="U101" s="471"/>
      <c r="V101" s="474"/>
      <c r="W101" s="473">
        <f>SUM(W98:W100)</f>
        <v>0</v>
      </c>
      <c r="X101" s="471"/>
      <c r="Y101" s="371"/>
      <c r="Z101" s="474"/>
      <c r="AA101" s="373">
        <f>SUM(AA98:AA99)</f>
        <v>0</v>
      </c>
      <c r="AB101" s="375"/>
      <c r="AC101" s="375"/>
      <c r="AD101" s="475"/>
      <c r="AE101" s="376">
        <f>SUM(AE98:AE100)</f>
        <v>0</v>
      </c>
      <c r="AF101" s="347">
        <f>SUM(AF98:AF100)</f>
        <v>0</v>
      </c>
      <c r="AG101" s="476"/>
    </row>
    <row r="102" spans="1:33" x14ac:dyDescent="0.25">
      <c r="A102" s="73"/>
      <c r="B102" s="8"/>
      <c r="C102" s="280"/>
      <c r="D102" s="37"/>
      <c r="E102" s="37"/>
      <c r="F102" s="192"/>
      <c r="G102" s="9"/>
      <c r="H102" s="31"/>
      <c r="I102" s="28"/>
      <c r="J102" s="52"/>
      <c r="K102" s="27"/>
      <c r="L102" s="17"/>
      <c r="M102" s="17"/>
      <c r="N102" s="10"/>
      <c r="O102" s="9"/>
      <c r="P102" s="31"/>
      <c r="Q102" s="28"/>
      <c r="R102" s="52"/>
      <c r="S102" s="48"/>
      <c r="T102" s="17"/>
      <c r="U102" s="17"/>
      <c r="V102" s="76"/>
      <c r="W102" s="9"/>
      <c r="X102" s="281"/>
      <c r="Y102" s="218"/>
      <c r="Z102" s="399"/>
      <c r="AA102" s="217"/>
      <c r="AB102" s="281"/>
      <c r="AC102" s="218"/>
      <c r="AD102" s="164"/>
      <c r="AE102" s="290"/>
      <c r="AF102" s="77"/>
      <c r="AG102" s="166"/>
    </row>
    <row r="103" spans="1:33" ht="16.5" thickBot="1" x14ac:dyDescent="0.3">
      <c r="A103" s="18"/>
      <c r="B103" s="19"/>
      <c r="C103" s="113"/>
      <c r="D103" s="53"/>
      <c r="E103" s="53"/>
      <c r="F103" s="54"/>
      <c r="G103" s="53"/>
      <c r="H103" s="31"/>
      <c r="I103" s="28"/>
      <c r="J103" s="52"/>
      <c r="K103" s="27"/>
      <c r="L103" s="31"/>
      <c r="M103" s="28"/>
      <c r="N103" s="52"/>
      <c r="O103" s="27"/>
      <c r="P103" s="31"/>
      <c r="Q103" s="28"/>
      <c r="R103" s="52"/>
      <c r="S103" s="27"/>
      <c r="T103" s="31"/>
      <c r="U103" s="28"/>
      <c r="V103" s="51"/>
      <c r="W103" s="53"/>
      <c r="X103" s="184"/>
      <c r="Y103" s="229"/>
      <c r="Z103" s="185"/>
      <c r="AA103" s="96"/>
      <c r="AB103" s="184"/>
      <c r="AC103" s="229"/>
      <c r="AD103" s="186"/>
      <c r="AE103" s="477"/>
      <c r="AF103" s="184"/>
      <c r="AG103" s="96"/>
    </row>
    <row r="104" spans="1:33" ht="16.5" thickBot="1" x14ac:dyDescent="0.3">
      <c r="A104" s="62"/>
      <c r="B104" s="63"/>
      <c r="C104" s="64"/>
      <c r="D104" s="97"/>
      <c r="E104" s="103"/>
      <c r="F104" s="98"/>
      <c r="G104" s="103"/>
      <c r="H104" s="100"/>
      <c r="I104" s="273"/>
      <c r="J104" s="102"/>
      <c r="K104" s="478"/>
      <c r="L104" s="103"/>
      <c r="M104" s="103"/>
      <c r="N104" s="104"/>
      <c r="O104" s="99"/>
      <c r="P104" s="106"/>
      <c r="Q104" s="106"/>
      <c r="R104" s="279"/>
      <c r="S104" s="115"/>
      <c r="T104" s="106"/>
      <c r="U104" s="106"/>
      <c r="V104" s="479"/>
      <c r="W104" s="277"/>
      <c r="X104" s="278"/>
      <c r="Y104" s="106"/>
      <c r="Z104" s="276"/>
      <c r="AA104" s="115"/>
      <c r="AB104" s="235"/>
      <c r="AC104" s="235"/>
      <c r="AD104" s="480"/>
      <c r="AE104" s="236"/>
      <c r="AF104" s="184"/>
      <c r="AG104" s="238"/>
    </row>
    <row r="105" spans="1:33" ht="17.100000000000001" customHeight="1" x14ac:dyDescent="0.25">
      <c r="A105" s="18" t="s">
        <v>15</v>
      </c>
      <c r="B105" s="19" t="s">
        <v>42</v>
      </c>
      <c r="C105" s="113"/>
      <c r="D105" s="481">
        <v>0.3125</v>
      </c>
      <c r="E105" s="48">
        <v>0.47916666666666669</v>
      </c>
      <c r="F105" s="50"/>
      <c r="G105" s="482">
        <f>E105-D105</f>
        <v>0.16666666666666669</v>
      </c>
      <c r="H105" s="481">
        <v>0.3125</v>
      </c>
      <c r="I105" s="48">
        <v>0.47916666666666669</v>
      </c>
      <c r="J105" s="50"/>
      <c r="K105" s="482">
        <f>I105-H105</f>
        <v>0.16666666666666669</v>
      </c>
      <c r="L105" s="482">
        <v>0.3125</v>
      </c>
      <c r="M105" s="483">
        <v>0.47916666666666669</v>
      </c>
      <c r="N105" s="76"/>
      <c r="O105" s="482">
        <f>M105-L105</f>
        <v>0.16666666666666669</v>
      </c>
      <c r="P105" s="482">
        <v>0.3125</v>
      </c>
      <c r="Q105" s="483">
        <v>0.47916666666666669</v>
      </c>
      <c r="R105" s="76"/>
      <c r="S105" s="482">
        <f>Q105-P105</f>
        <v>0.16666666666666669</v>
      </c>
      <c r="T105" s="482">
        <v>0.3125</v>
      </c>
      <c r="U105" s="483">
        <v>0.47916666666666669</v>
      </c>
      <c r="V105" s="76"/>
      <c r="W105" s="482">
        <f>U105-T105</f>
        <v>0.16666666666666669</v>
      </c>
      <c r="X105" s="256"/>
      <c r="Y105" s="256"/>
      <c r="Z105" s="484"/>
      <c r="AA105" s="255"/>
      <c r="AB105" s="163"/>
      <c r="AC105" s="163"/>
      <c r="AD105" s="164"/>
      <c r="AE105" s="163"/>
      <c r="AF105" s="77">
        <f>+AA105+W105+S105+O105+K105+G105+AE105</f>
        <v>0.83333333333333348</v>
      </c>
      <c r="AG105" s="77">
        <v>0.83333333333333337</v>
      </c>
    </row>
    <row r="106" spans="1:33" ht="16.5" thickBot="1" x14ac:dyDescent="0.3">
      <c r="A106" s="18"/>
      <c r="B106" s="19"/>
      <c r="C106" s="113"/>
      <c r="D106" s="61"/>
      <c r="E106" s="58"/>
      <c r="F106" s="54"/>
      <c r="G106" s="61"/>
      <c r="H106" s="61"/>
      <c r="I106" s="58"/>
      <c r="J106" s="54"/>
      <c r="K106" s="61"/>
      <c r="L106" s="61"/>
      <c r="M106" s="58"/>
      <c r="N106" s="54"/>
      <c r="O106" s="61"/>
      <c r="P106" s="61"/>
      <c r="Q106" s="58"/>
      <c r="R106" s="54"/>
      <c r="S106" s="61"/>
      <c r="T106" s="61"/>
      <c r="U106" s="58"/>
      <c r="V106" s="485"/>
      <c r="W106" s="61"/>
      <c r="X106" s="307"/>
      <c r="Y106" s="307"/>
      <c r="Z106" s="185"/>
      <c r="AA106" s="184"/>
      <c r="AB106" s="186"/>
      <c r="AC106" s="186"/>
      <c r="AD106" s="186"/>
      <c r="AE106" s="186"/>
      <c r="AF106" s="80">
        <f t="shared" ref="AF106:AF136" si="22">+AA106+W106+S106+O106+K106+G106+AE106</f>
        <v>0</v>
      </c>
      <c r="AG106" s="184"/>
    </row>
    <row r="107" spans="1:33" ht="16.5" thickBot="1" x14ac:dyDescent="0.3">
      <c r="A107" s="62"/>
      <c r="B107" s="63"/>
      <c r="C107" s="64"/>
      <c r="D107" s="97"/>
      <c r="E107" s="103"/>
      <c r="F107" s="104"/>
      <c r="G107" s="99">
        <f>SUM(G105:G106)</f>
        <v>0.16666666666666669</v>
      </c>
      <c r="H107" s="103"/>
      <c r="I107" s="103"/>
      <c r="J107" s="54"/>
      <c r="K107" s="99">
        <f>SUM(K105:K106)</f>
        <v>0.16666666666666669</v>
      </c>
      <c r="L107" s="103"/>
      <c r="M107" s="103"/>
      <c r="N107" s="249"/>
      <c r="O107" s="99">
        <f>SUM(O105:O106)</f>
        <v>0.16666666666666669</v>
      </c>
      <c r="P107" s="103"/>
      <c r="Q107" s="103"/>
      <c r="R107" s="249"/>
      <c r="S107" s="99">
        <f>SUM(S105:S106)</f>
        <v>0.16666666666666669</v>
      </c>
      <c r="T107" s="103"/>
      <c r="U107" s="103"/>
      <c r="V107" s="249"/>
      <c r="W107" s="99">
        <f>SUM(W105:W106)</f>
        <v>0.16666666666666669</v>
      </c>
      <c r="X107" s="106"/>
      <c r="Y107" s="106"/>
      <c r="Z107" s="279"/>
      <c r="AA107" s="115">
        <f>SUM(AA105:AA106)</f>
        <v>0</v>
      </c>
      <c r="AB107" s="235"/>
      <c r="AC107" s="235"/>
      <c r="AD107" s="235"/>
      <c r="AE107" s="236">
        <f>SUM(AE105:AE106)</f>
        <v>0</v>
      </c>
      <c r="AF107" s="237">
        <f t="shared" si="22"/>
        <v>0.83333333333333348</v>
      </c>
      <c r="AG107" s="231"/>
    </row>
    <row r="108" spans="1:33" ht="37.5" customHeight="1" thickBot="1" x14ac:dyDescent="0.3">
      <c r="A108" s="73" t="s">
        <v>15</v>
      </c>
      <c r="B108" s="19" t="s">
        <v>43</v>
      </c>
      <c r="C108" s="280"/>
      <c r="D108" s="486">
        <v>0.60416666666666663</v>
      </c>
      <c r="E108" s="487">
        <v>0.86458333333333337</v>
      </c>
      <c r="F108" s="196"/>
      <c r="G108" s="487">
        <f>E108-D108</f>
        <v>0.26041666666666674</v>
      </c>
      <c r="H108" s="486">
        <v>0.625</v>
      </c>
      <c r="I108" s="487">
        <v>0.86458333333333337</v>
      </c>
      <c r="J108" s="196"/>
      <c r="K108" s="487">
        <f>I108-H108</f>
        <v>0.23958333333333337</v>
      </c>
      <c r="L108" s="486">
        <v>0.625</v>
      </c>
      <c r="M108" s="487">
        <v>0.86458333333333337</v>
      </c>
      <c r="N108" s="196"/>
      <c r="O108" s="487">
        <f>M108-L108</f>
        <v>0.23958333333333337</v>
      </c>
      <c r="P108" s="486">
        <v>0.625</v>
      </c>
      <c r="Q108" s="487">
        <v>0.86458333333333337</v>
      </c>
      <c r="R108" s="196"/>
      <c r="S108" s="487">
        <f>Q108-P108</f>
        <v>0.23958333333333337</v>
      </c>
      <c r="T108" s="486">
        <v>0.625</v>
      </c>
      <c r="U108" s="487">
        <v>0.86458333333333337</v>
      </c>
      <c r="V108" s="196"/>
      <c r="W108" s="487">
        <f>U108-T108</f>
        <v>0.23958333333333337</v>
      </c>
      <c r="X108" s="77"/>
      <c r="Y108" s="77"/>
      <c r="Z108" s="399"/>
      <c r="AA108" s="77"/>
      <c r="AB108" s="163"/>
      <c r="AC108" s="163"/>
      <c r="AD108" s="164"/>
      <c r="AE108" s="163"/>
      <c r="AF108" s="80">
        <f t="shared" si="22"/>
        <v>1.2187500000000002</v>
      </c>
      <c r="AG108" s="421" t="s">
        <v>20</v>
      </c>
    </row>
    <row r="109" spans="1:33" ht="16.5" thickBot="1" x14ac:dyDescent="0.3">
      <c r="A109" s="62"/>
      <c r="B109" s="63"/>
      <c r="C109" s="64"/>
      <c r="D109" s="103"/>
      <c r="E109" s="103"/>
      <c r="F109" s="248"/>
      <c r="G109" s="99">
        <f>SUM(G108:G108)</f>
        <v>0.26041666666666674</v>
      </c>
      <c r="H109" s="103"/>
      <c r="I109" s="103"/>
      <c r="J109" s="248"/>
      <c r="K109" s="99">
        <f>SUM(K108:K108)</f>
        <v>0.23958333333333337</v>
      </c>
      <c r="L109" s="103"/>
      <c r="M109" s="103"/>
      <c r="N109" s="248"/>
      <c r="O109" s="99">
        <f>SUM(O108:O108)</f>
        <v>0.23958333333333337</v>
      </c>
      <c r="P109" s="103"/>
      <c r="Q109" s="103"/>
      <c r="R109" s="248"/>
      <c r="S109" s="99">
        <f>SUM(S108:S108)</f>
        <v>0.23958333333333337</v>
      </c>
      <c r="T109" s="103"/>
      <c r="U109" s="103"/>
      <c r="V109" s="248"/>
      <c r="W109" s="99">
        <f>SUM(W108:W108)</f>
        <v>0.23958333333333337</v>
      </c>
      <c r="X109" s="106"/>
      <c r="Y109" s="106"/>
      <c r="Z109" s="279"/>
      <c r="AA109" s="115">
        <f>SUM(AA108:AA108)</f>
        <v>0</v>
      </c>
      <c r="AB109" s="235"/>
      <c r="AC109" s="235"/>
      <c r="AD109" s="235"/>
      <c r="AE109" s="236">
        <f>SUM(AE108:AE108)</f>
        <v>0</v>
      </c>
      <c r="AF109" s="237">
        <f t="shared" si="22"/>
        <v>1.2187500000000002</v>
      </c>
      <c r="AG109" s="231"/>
    </row>
    <row r="110" spans="1:33" x14ac:dyDescent="0.25">
      <c r="A110" s="73" t="s">
        <v>15</v>
      </c>
      <c r="B110" s="19" t="s">
        <v>44</v>
      </c>
      <c r="C110" s="280"/>
      <c r="D110" s="17"/>
      <c r="E110" s="37"/>
      <c r="F110" s="76"/>
      <c r="G110" s="17"/>
      <c r="H110" s="17"/>
      <c r="I110" s="37"/>
      <c r="J110" s="76"/>
      <c r="K110" s="17"/>
      <c r="L110" s="17"/>
      <c r="M110" s="37"/>
      <c r="N110" s="76"/>
      <c r="O110" s="17"/>
      <c r="P110" s="17"/>
      <c r="Q110" s="37"/>
      <c r="R110" s="76"/>
      <c r="S110" s="17"/>
      <c r="T110" s="17">
        <v>0.375</v>
      </c>
      <c r="U110" s="37">
        <v>0.5</v>
      </c>
      <c r="V110" s="76"/>
      <c r="W110" s="17">
        <f>U110-T110</f>
        <v>0.125</v>
      </c>
      <c r="X110" s="9"/>
      <c r="Y110" s="9"/>
      <c r="Z110" s="76"/>
      <c r="AA110" s="9"/>
      <c r="AB110" s="240"/>
      <c r="AC110" s="163"/>
      <c r="AD110" s="164"/>
      <c r="AE110" s="163"/>
      <c r="AF110" s="80">
        <f t="shared" si="22"/>
        <v>0.125</v>
      </c>
      <c r="AG110" s="77">
        <v>0.97916666666666663</v>
      </c>
    </row>
    <row r="111" spans="1:33" x14ac:dyDescent="0.25">
      <c r="A111" s="18"/>
      <c r="B111" s="19"/>
      <c r="C111" s="113"/>
      <c r="D111" s="257">
        <v>0.66666666666666663</v>
      </c>
      <c r="E111" s="258">
        <v>0.77083333333333337</v>
      </c>
      <c r="F111" s="47"/>
      <c r="G111" s="257">
        <f>E111-D111</f>
        <v>0.10416666666666674</v>
      </c>
      <c r="H111" s="257">
        <v>0.66666666666666663</v>
      </c>
      <c r="I111" s="258">
        <v>0.77083333333333337</v>
      </c>
      <c r="J111" s="47"/>
      <c r="K111" s="257">
        <f>I111-H111</f>
        <v>0.10416666666666674</v>
      </c>
      <c r="L111" s="257">
        <v>0.66666666666666663</v>
      </c>
      <c r="M111" s="258">
        <v>0.77083333333333337</v>
      </c>
      <c r="N111" s="47"/>
      <c r="O111" s="257">
        <f>M111-L111</f>
        <v>0.10416666666666674</v>
      </c>
      <c r="P111" s="257">
        <v>0.66666666666666663</v>
      </c>
      <c r="Q111" s="258">
        <v>0.77083333333333337</v>
      </c>
      <c r="R111" s="47"/>
      <c r="S111" s="257">
        <f>Q111-P111</f>
        <v>0.10416666666666674</v>
      </c>
      <c r="T111" s="257">
        <v>0.64583333333333337</v>
      </c>
      <c r="U111" s="258">
        <v>0.77083333333333337</v>
      </c>
      <c r="V111" s="47"/>
      <c r="W111" s="257">
        <f>U111-T111</f>
        <v>0.125</v>
      </c>
      <c r="X111" s="27"/>
      <c r="Y111" s="27"/>
      <c r="Z111" s="50"/>
      <c r="AA111" s="27"/>
      <c r="AB111" s="197"/>
      <c r="AC111" s="177"/>
      <c r="AD111" s="171"/>
      <c r="AE111" s="170"/>
      <c r="AF111" s="80">
        <f t="shared" si="22"/>
        <v>0.54166666666666696</v>
      </c>
      <c r="AG111" s="80"/>
    </row>
    <row r="112" spans="1:33" x14ac:dyDescent="0.25">
      <c r="A112" s="18"/>
      <c r="B112" s="19"/>
      <c r="C112" s="113"/>
      <c r="D112" s="31">
        <v>0.78125</v>
      </c>
      <c r="E112" s="28">
        <v>0.84375</v>
      </c>
      <c r="F112" s="51"/>
      <c r="G112" s="31">
        <f>E112-D112</f>
        <v>6.25E-2</v>
      </c>
      <c r="H112" s="31">
        <v>0.78125</v>
      </c>
      <c r="I112" s="28">
        <v>0.84375</v>
      </c>
      <c r="J112" s="51"/>
      <c r="K112" s="31">
        <f>I112-H112</f>
        <v>6.25E-2</v>
      </c>
      <c r="L112" s="31">
        <v>0.78125</v>
      </c>
      <c r="M112" s="28">
        <v>0.84375</v>
      </c>
      <c r="N112" s="51"/>
      <c r="O112" s="31">
        <f>M112-L112</f>
        <v>6.25E-2</v>
      </c>
      <c r="P112" s="31">
        <v>0.78125</v>
      </c>
      <c r="Q112" s="28">
        <v>0.84375</v>
      </c>
      <c r="R112" s="51"/>
      <c r="S112" s="31">
        <f>Q112-P112</f>
        <v>6.25E-2</v>
      </c>
      <c r="T112" s="31">
        <v>0.78125</v>
      </c>
      <c r="U112" s="28">
        <v>0.84375</v>
      </c>
      <c r="V112" s="51"/>
      <c r="W112" s="31">
        <f>U112-T112</f>
        <v>6.25E-2</v>
      </c>
      <c r="X112" s="27"/>
      <c r="Y112" s="27"/>
      <c r="Z112" s="50"/>
      <c r="AA112" s="27"/>
      <c r="AB112" s="197"/>
      <c r="AC112" s="177"/>
      <c r="AD112" s="171"/>
      <c r="AE112" s="170"/>
      <c r="AF112" s="80">
        <f t="shared" si="22"/>
        <v>0.3125</v>
      </c>
      <c r="AG112" s="80"/>
    </row>
    <row r="113" spans="1:33" ht="16.5" thickBot="1" x14ac:dyDescent="0.3">
      <c r="A113" s="18"/>
      <c r="B113" s="19"/>
      <c r="C113" s="113"/>
      <c r="D113" s="61"/>
      <c r="E113" s="58"/>
      <c r="F113" s="54"/>
      <c r="G113" s="61"/>
      <c r="H113" s="61"/>
      <c r="I113" s="58"/>
      <c r="J113" s="54"/>
      <c r="K113" s="61"/>
      <c r="L113" s="61"/>
      <c r="M113" s="58"/>
      <c r="N113" s="54"/>
      <c r="O113" s="61"/>
      <c r="P113" s="61"/>
      <c r="Q113" s="58"/>
      <c r="R113" s="54"/>
      <c r="S113" s="61"/>
      <c r="T113" s="61"/>
      <c r="U113" s="58"/>
      <c r="V113" s="54"/>
      <c r="W113" s="61"/>
      <c r="X113" s="53"/>
      <c r="Y113" s="53"/>
      <c r="Z113" s="54"/>
      <c r="AA113" s="53"/>
      <c r="AB113" s="247"/>
      <c r="AC113" s="186"/>
      <c r="AD113" s="186"/>
      <c r="AE113" s="186"/>
      <c r="AF113" s="80">
        <f t="shared" si="22"/>
        <v>0</v>
      </c>
      <c r="AG113" s="184"/>
    </row>
    <row r="114" spans="1:33" ht="16.5" thickBot="1" x14ac:dyDescent="0.3">
      <c r="A114" s="62"/>
      <c r="B114" s="63"/>
      <c r="C114" s="64"/>
      <c r="D114" s="213"/>
      <c r="E114" s="213"/>
      <c r="F114" s="67"/>
      <c r="G114" s="215">
        <f>SUM(G110:G113)</f>
        <v>0.16666666666666674</v>
      </c>
      <c r="H114" s="97"/>
      <c r="I114" s="103"/>
      <c r="J114" s="410"/>
      <c r="K114" s="288">
        <f>SUM(K110:K113)</f>
        <v>0.16666666666666674</v>
      </c>
      <c r="L114" s="213"/>
      <c r="M114" s="213"/>
      <c r="N114" s="67"/>
      <c r="O114" s="223">
        <f>SUM(O110:O113)</f>
        <v>0.16666666666666674</v>
      </c>
      <c r="P114" s="213"/>
      <c r="Q114" s="213"/>
      <c r="R114" s="67"/>
      <c r="S114" s="223">
        <f>SUM(S110:S113)</f>
        <v>0.16666666666666674</v>
      </c>
      <c r="T114" s="213"/>
      <c r="U114" s="213"/>
      <c r="V114" s="67"/>
      <c r="W114" s="223">
        <f>SUM(W110:W113)</f>
        <v>0.3125</v>
      </c>
      <c r="X114" s="108"/>
      <c r="Y114" s="108"/>
      <c r="Z114" s="109"/>
      <c r="AA114" s="224">
        <f>SUM(AA110:AA113)</f>
        <v>0</v>
      </c>
      <c r="AB114" s="235"/>
      <c r="AC114" s="235"/>
      <c r="AD114" s="235"/>
      <c r="AE114" s="236">
        <f>SUM(AE110:AE113)</f>
        <v>0</v>
      </c>
      <c r="AF114" s="237">
        <f>SUM(AF110:AF113)</f>
        <v>0.97916666666666696</v>
      </c>
      <c r="AG114" s="191"/>
    </row>
    <row r="115" spans="1:33" x14ac:dyDescent="0.25">
      <c r="A115" s="73" t="s">
        <v>15</v>
      </c>
      <c r="B115" s="19" t="s">
        <v>45</v>
      </c>
      <c r="C115" s="8"/>
      <c r="D115" s="9"/>
      <c r="E115" s="9"/>
      <c r="F115" s="10"/>
      <c r="G115" s="9"/>
      <c r="H115" s="35"/>
      <c r="I115" s="35"/>
      <c r="J115" s="488"/>
      <c r="K115" s="218"/>
      <c r="L115" s="489">
        <v>0.58333333333333337</v>
      </c>
      <c r="M115" s="490">
        <v>0.66666666666666663</v>
      </c>
      <c r="N115" s="10"/>
      <c r="O115" s="9"/>
      <c r="P115" s="217"/>
      <c r="Q115" s="281"/>
      <c r="R115" s="282"/>
      <c r="S115" s="281"/>
      <c r="T115" s="281"/>
      <c r="U115" s="290"/>
      <c r="V115" s="219"/>
      <c r="W115" s="281"/>
      <c r="X115" s="281"/>
      <c r="Y115" s="281"/>
      <c r="Z115" s="558"/>
      <c r="AA115" s="217"/>
      <c r="AB115" s="163"/>
      <c r="AC115" s="163"/>
      <c r="AD115" s="163"/>
      <c r="AE115" s="163"/>
      <c r="AF115" s="112">
        <f t="shared" si="22"/>
        <v>0</v>
      </c>
      <c r="AG115" s="77">
        <v>0.16666666666666666</v>
      </c>
    </row>
    <row r="116" spans="1:33" ht="15" customHeight="1" x14ac:dyDescent="0.25">
      <c r="A116" s="18" t="s">
        <v>21</v>
      </c>
      <c r="B116" s="19"/>
      <c r="C116" s="19"/>
      <c r="D116" s="27"/>
      <c r="E116" s="27"/>
      <c r="F116" s="84"/>
      <c r="G116" s="27"/>
      <c r="H116" s="35">
        <v>0.5625</v>
      </c>
      <c r="I116" s="35" t="s">
        <v>22</v>
      </c>
      <c r="J116" s="36"/>
      <c r="K116" s="91"/>
      <c r="L116" s="27"/>
      <c r="M116" s="31"/>
      <c r="N116" s="84"/>
      <c r="O116" s="27"/>
      <c r="P116" s="35">
        <v>0.5625</v>
      </c>
      <c r="Q116" s="35">
        <v>0.60416666666666663</v>
      </c>
      <c r="R116" s="36"/>
      <c r="S116" s="34"/>
      <c r="T116" s="34"/>
      <c r="U116" s="94"/>
      <c r="V116" s="118"/>
      <c r="W116" s="34"/>
      <c r="X116" s="34"/>
      <c r="Y116" s="34"/>
      <c r="Z116" s="559"/>
      <c r="AA116" s="35"/>
      <c r="AB116" s="177"/>
      <c r="AC116" s="177"/>
      <c r="AD116" s="177"/>
      <c r="AE116" s="177"/>
      <c r="AF116" s="112">
        <f t="shared" si="22"/>
        <v>0</v>
      </c>
      <c r="AG116" s="80"/>
    </row>
    <row r="117" spans="1:33" hidden="1" x14ac:dyDescent="0.25">
      <c r="A117" s="18"/>
      <c r="B117" s="19"/>
      <c r="C117" s="19"/>
      <c r="D117" s="27"/>
      <c r="E117" s="27"/>
      <c r="F117" s="84"/>
      <c r="G117" s="27"/>
      <c r="H117" s="35"/>
      <c r="I117" s="35"/>
      <c r="J117" s="36"/>
      <c r="K117" s="91"/>
      <c r="L117" s="27"/>
      <c r="M117" s="31"/>
      <c r="N117" s="84"/>
      <c r="O117" s="27"/>
      <c r="P117" s="35"/>
      <c r="Q117" s="34"/>
      <c r="R117" s="124"/>
      <c r="S117" s="34"/>
      <c r="T117" s="34"/>
      <c r="U117" s="94"/>
      <c r="V117" s="118"/>
      <c r="W117" s="34"/>
      <c r="X117" s="34"/>
      <c r="Y117" s="34"/>
      <c r="Z117" s="111"/>
      <c r="AA117" s="35"/>
      <c r="AB117" s="163"/>
      <c r="AC117" s="163"/>
      <c r="AD117" s="163"/>
      <c r="AE117" s="163"/>
      <c r="AF117" s="112">
        <f t="shared" si="22"/>
        <v>0</v>
      </c>
      <c r="AG117" s="80"/>
    </row>
    <row r="118" spans="1:33" ht="16.5" thickBot="1" x14ac:dyDescent="0.3">
      <c r="A118" s="204"/>
      <c r="B118" s="205"/>
      <c r="C118" s="205"/>
      <c r="D118" s="491"/>
      <c r="E118" s="492"/>
      <c r="F118" s="440"/>
      <c r="G118" s="70"/>
      <c r="H118" s="493"/>
      <c r="I118" s="494"/>
      <c r="J118" s="328"/>
      <c r="K118" s="323"/>
      <c r="L118" s="495"/>
      <c r="M118" s="292"/>
      <c r="N118" s="245"/>
      <c r="O118" s="53"/>
      <c r="P118" s="496"/>
      <c r="Q118" s="494"/>
      <c r="R118" s="328"/>
      <c r="S118" s="307"/>
      <c r="T118" s="493"/>
      <c r="U118" s="494"/>
      <c r="V118" s="328"/>
      <c r="W118" s="307"/>
      <c r="X118" s="277"/>
      <c r="Y118" s="277"/>
      <c r="Z118" s="293"/>
      <c r="AA118" s="238">
        <f>SUM(AA115:AA116)</f>
        <v>0</v>
      </c>
      <c r="AB118" s="177"/>
      <c r="AC118" s="177"/>
      <c r="AD118" s="177"/>
      <c r="AE118" s="177"/>
      <c r="AF118" s="112">
        <f t="shared" si="22"/>
        <v>0</v>
      </c>
      <c r="AG118" s="277"/>
    </row>
    <row r="119" spans="1:33" ht="16.5" thickBot="1" x14ac:dyDescent="0.3">
      <c r="A119" s="18"/>
      <c r="B119" s="19"/>
      <c r="C119" s="113"/>
      <c r="D119" s="572"/>
      <c r="E119" s="573"/>
      <c r="F119" s="574"/>
      <c r="G119" s="68">
        <f>SUM(G118)</f>
        <v>0</v>
      </c>
      <c r="H119" s="385"/>
      <c r="I119" s="385"/>
      <c r="J119" s="497"/>
      <c r="K119" s="330">
        <f>SUM(K115:K118)</f>
        <v>0</v>
      </c>
      <c r="L119" s="66"/>
      <c r="M119" s="66"/>
      <c r="N119" s="393"/>
      <c r="O119" s="68">
        <f>SUM(O118)</f>
        <v>0</v>
      </c>
      <c r="P119" s="232"/>
      <c r="Q119" s="232"/>
      <c r="R119" s="498"/>
      <c r="S119" s="224">
        <f>SUM(S115:S118)</f>
        <v>0</v>
      </c>
      <c r="T119" s="232"/>
      <c r="U119" s="232"/>
      <c r="V119" s="498"/>
      <c r="W119" s="277">
        <f>SUM(W115:W118)</f>
        <v>0</v>
      </c>
      <c r="X119" s="278"/>
      <c r="Y119" s="278"/>
      <c r="Z119" s="300"/>
      <c r="AA119" s="277">
        <f>SUM(AA115:AA117)</f>
        <v>0</v>
      </c>
      <c r="AB119" s="106"/>
      <c r="AC119" s="106"/>
      <c r="AD119" s="106"/>
      <c r="AE119" s="236">
        <f>SUM(AE115:AE117)</f>
        <v>0</v>
      </c>
      <c r="AF119" s="237">
        <f>SUM(AF115:AF118)</f>
        <v>0</v>
      </c>
      <c r="AG119" s="238"/>
    </row>
    <row r="120" spans="1:33" x14ac:dyDescent="0.25">
      <c r="A120" s="73" t="s">
        <v>15</v>
      </c>
      <c r="B120" s="19" t="s">
        <v>46</v>
      </c>
      <c r="C120" s="8"/>
      <c r="D120" s="9"/>
      <c r="E120" s="9"/>
      <c r="F120" s="302"/>
      <c r="G120" s="17"/>
      <c r="H120" s="217"/>
      <c r="I120" s="218"/>
      <c r="J120" s="282"/>
      <c r="K120" s="217"/>
      <c r="L120" s="17"/>
      <c r="M120" s="37"/>
      <c r="N120" s="76"/>
      <c r="O120" s="17"/>
      <c r="P120" s="281"/>
      <c r="Q120" s="218"/>
      <c r="R120" s="219"/>
      <c r="S120" s="281"/>
      <c r="T120" s="217"/>
      <c r="U120" s="218"/>
      <c r="V120" s="282"/>
      <c r="W120" s="217"/>
      <c r="X120" s="77"/>
      <c r="Y120" s="77"/>
      <c r="Z120" s="558"/>
      <c r="AA120" s="77"/>
      <c r="AB120" s="163"/>
      <c r="AC120" s="163"/>
      <c r="AD120" s="164"/>
      <c r="AE120" s="163"/>
      <c r="AF120" s="80">
        <f t="shared" si="22"/>
        <v>0</v>
      </c>
      <c r="AG120" s="77">
        <v>4.1666666666666664E-2</v>
      </c>
    </row>
    <row r="121" spans="1:33" ht="32.1" customHeight="1" thickBot="1" x14ac:dyDescent="0.3">
      <c r="A121" s="18"/>
      <c r="B121" s="19"/>
      <c r="C121" s="19"/>
      <c r="D121" s="267">
        <v>0.33333333333333331</v>
      </c>
      <c r="E121" s="267">
        <v>0.375</v>
      </c>
      <c r="F121" s="499"/>
      <c r="G121" s="257">
        <f>E121-D121</f>
        <v>4.1666666666666685E-2</v>
      </c>
      <c r="H121" s="35"/>
      <c r="I121" s="91"/>
      <c r="J121" s="124"/>
      <c r="K121" s="35"/>
      <c r="L121" s="27"/>
      <c r="M121" s="28"/>
      <c r="N121" s="50"/>
      <c r="O121" s="31"/>
      <c r="P121" s="307"/>
      <c r="Q121" s="323"/>
      <c r="R121" s="326"/>
      <c r="S121" s="441"/>
      <c r="T121" s="96"/>
      <c r="U121" s="229"/>
      <c r="V121" s="185"/>
      <c r="W121" s="81">
        <f>U121-T121</f>
        <v>0</v>
      </c>
      <c r="X121" s="80"/>
      <c r="Y121" s="80"/>
      <c r="Z121" s="559"/>
      <c r="AA121" s="80"/>
      <c r="AB121" s="177"/>
      <c r="AC121" s="177"/>
      <c r="AD121" s="171"/>
      <c r="AE121" s="170"/>
      <c r="AF121" s="80">
        <f t="shared" si="22"/>
        <v>4.1666666666666685E-2</v>
      </c>
      <c r="AG121" s="306"/>
    </row>
    <row r="122" spans="1:33" ht="16.5" thickBot="1" x14ac:dyDescent="0.3">
      <c r="A122" s="62"/>
      <c r="B122" s="63"/>
      <c r="C122" s="63"/>
      <c r="D122" s="97"/>
      <c r="E122" s="103"/>
      <c r="F122" s="500"/>
      <c r="G122" s="288">
        <f>SUM(G120:G121)</f>
        <v>4.1666666666666685E-2</v>
      </c>
      <c r="H122" s="100"/>
      <c r="I122" s="273"/>
      <c r="J122" s="501"/>
      <c r="K122" s="315">
        <f>SUM(K120:K121)</f>
        <v>0</v>
      </c>
      <c r="L122" s="215"/>
      <c r="M122" s="213"/>
      <c r="N122" s="98"/>
      <c r="O122" s="99">
        <f>SUM(O120:O121)</f>
        <v>0</v>
      </c>
      <c r="P122" s="278"/>
      <c r="Q122" s="278"/>
      <c r="R122" s="502"/>
      <c r="S122" s="234">
        <f>SUM(S120:S120)</f>
        <v>0</v>
      </c>
      <c r="T122" s="278"/>
      <c r="U122" s="278"/>
      <c r="V122" s="233"/>
      <c r="W122" s="224">
        <f>SUM(W120:W121)</f>
        <v>0</v>
      </c>
      <c r="X122" s="106"/>
      <c r="Y122" s="106"/>
      <c r="Z122" s="279"/>
      <c r="AA122" s="224">
        <f>SUM(AA120:AA121)</f>
        <v>0</v>
      </c>
      <c r="AB122" s="235"/>
      <c r="AC122" s="235"/>
      <c r="AD122" s="235"/>
      <c r="AE122" s="236">
        <f>SUM(AE120:AE121)</f>
        <v>0</v>
      </c>
      <c r="AF122" s="237">
        <f t="shared" si="22"/>
        <v>4.1666666666666685E-2</v>
      </c>
      <c r="AG122" s="231"/>
    </row>
    <row r="123" spans="1:33" ht="16.5" thickBot="1" x14ac:dyDescent="0.3">
      <c r="A123" s="18" t="s">
        <v>15</v>
      </c>
      <c r="B123" s="19" t="s">
        <v>47</v>
      </c>
      <c r="C123" s="19"/>
      <c r="D123" s="217">
        <v>0.27083333333333331</v>
      </c>
      <c r="E123" s="218">
        <v>0.3125</v>
      </c>
      <c r="F123" s="219"/>
      <c r="G123" s="9">
        <v>4.1666666666666664E-2</v>
      </c>
      <c r="H123" s="9">
        <v>0.3125</v>
      </c>
      <c r="I123" s="9">
        <v>0.39583333333333331</v>
      </c>
      <c r="J123" s="76"/>
      <c r="K123" s="9">
        <f t="shared" ref="K123" si="23">I123-H123</f>
        <v>8.3333333333333315E-2</v>
      </c>
      <c r="L123" s="9">
        <v>0.27083333333333331</v>
      </c>
      <c r="M123" s="37">
        <v>0.3125</v>
      </c>
      <c r="N123" s="219"/>
      <c r="O123" s="9">
        <v>4.1666666666666664E-2</v>
      </c>
      <c r="P123" s="9">
        <v>0.3125</v>
      </c>
      <c r="Q123" s="9">
        <v>0.39583333333333331</v>
      </c>
      <c r="R123" s="76"/>
      <c r="S123" s="9">
        <f t="shared" ref="S123" si="24">Q123-P123</f>
        <v>8.3333333333333315E-2</v>
      </c>
      <c r="T123" s="9"/>
      <c r="U123" s="9"/>
      <c r="V123" s="76"/>
      <c r="W123" s="9"/>
      <c r="X123" s="217"/>
      <c r="Y123" s="281"/>
      <c r="Z123" s="575"/>
      <c r="AA123" s="77"/>
      <c r="AB123" s="503"/>
      <c r="AC123" s="163"/>
      <c r="AD123" s="164"/>
      <c r="AE123" s="163"/>
      <c r="AF123" s="80">
        <f t="shared" si="22"/>
        <v>0.24999999999999994</v>
      </c>
      <c r="AG123" s="77">
        <v>0.89583333333333337</v>
      </c>
    </row>
    <row r="124" spans="1:33" ht="16.5" thickBot="1" x14ac:dyDescent="0.3">
      <c r="A124" s="18"/>
      <c r="B124" s="19"/>
      <c r="C124" s="19"/>
      <c r="D124" s="31"/>
      <c r="E124" s="28"/>
      <c r="F124" s="52"/>
      <c r="G124" s="27"/>
      <c r="H124" s="31">
        <v>0.375</v>
      </c>
      <c r="I124" s="28">
        <v>0.47916666666666669</v>
      </c>
      <c r="J124" s="52"/>
      <c r="K124" s="28">
        <f>I124-H124</f>
        <v>0.10416666666666669</v>
      </c>
      <c r="L124" s="49">
        <v>0.3125</v>
      </c>
      <c r="M124" s="49">
        <v>0.39583333333333331</v>
      </c>
      <c r="N124" s="227"/>
      <c r="O124" s="49">
        <v>8.3333333333333329E-2</v>
      </c>
      <c r="P124" s="31">
        <v>0.39583333333333331</v>
      </c>
      <c r="Q124" s="49">
        <v>0.4375</v>
      </c>
      <c r="R124" s="52"/>
      <c r="S124" s="27">
        <f>Q124-P124</f>
        <v>4.1666666666666685E-2</v>
      </c>
      <c r="T124" s="31">
        <v>0.3125</v>
      </c>
      <c r="U124" s="28">
        <v>0.39583333333333331</v>
      </c>
      <c r="V124" s="76"/>
      <c r="W124" s="27">
        <v>8.3333333333333329E-2</v>
      </c>
      <c r="X124" s="35"/>
      <c r="Y124" s="34"/>
      <c r="Z124" s="561"/>
      <c r="AA124" s="80"/>
      <c r="AB124" s="504"/>
      <c r="AC124" s="170"/>
      <c r="AD124" s="171"/>
      <c r="AE124" s="170"/>
      <c r="AF124" s="80"/>
      <c r="AG124" s="80"/>
    </row>
    <row r="125" spans="1:33" x14ac:dyDescent="0.25">
      <c r="A125" s="18"/>
      <c r="B125" s="19"/>
      <c r="C125" s="19"/>
      <c r="D125" s="9">
        <v>0.3125</v>
      </c>
      <c r="E125" s="9">
        <v>0.39583333333333331</v>
      </c>
      <c r="F125" s="76"/>
      <c r="G125" s="9">
        <f t="shared" ref="G125" si="25">E125-D125</f>
        <v>8.3333333333333315E-2</v>
      </c>
      <c r="H125" s="31"/>
      <c r="I125" s="28"/>
      <c r="J125" s="52"/>
      <c r="K125" s="27"/>
      <c r="L125" s="31"/>
      <c r="M125" s="28"/>
      <c r="N125" s="52"/>
      <c r="O125" s="27"/>
      <c r="P125" s="31">
        <v>0.4375</v>
      </c>
      <c r="Q125" s="49">
        <v>0.47916666666666669</v>
      </c>
      <c r="R125" s="52"/>
      <c r="S125" s="27">
        <f>Q125-P125</f>
        <v>4.1666666666666685E-2</v>
      </c>
      <c r="T125" s="31"/>
      <c r="U125" s="28"/>
      <c r="V125" s="52"/>
      <c r="W125" s="27"/>
      <c r="X125" s="35"/>
      <c r="Y125" s="34"/>
      <c r="Z125" s="561"/>
      <c r="AA125" s="80"/>
      <c r="AB125" s="505"/>
      <c r="AC125" s="177"/>
      <c r="AD125" s="171"/>
      <c r="AE125" s="170"/>
      <c r="AF125" s="80">
        <f t="shared" si="22"/>
        <v>0.125</v>
      </c>
      <c r="AG125" s="80"/>
    </row>
    <row r="126" spans="1:33" x14ac:dyDescent="0.25">
      <c r="A126" s="18"/>
      <c r="B126" s="19"/>
      <c r="C126" s="19"/>
      <c r="D126" s="27">
        <v>0.70833333333333337</v>
      </c>
      <c r="E126" s="27">
        <v>0.77083333333333337</v>
      </c>
      <c r="F126" s="50"/>
      <c r="G126" s="27">
        <f>E126-D126</f>
        <v>6.25E-2</v>
      </c>
      <c r="H126" s="27">
        <v>0.70833333333333337</v>
      </c>
      <c r="I126" s="27">
        <v>0.77083333333333337</v>
      </c>
      <c r="J126" s="50"/>
      <c r="K126" s="27">
        <f t="shared" ref="K126:K127" si="26">I126-H126</f>
        <v>6.25E-2</v>
      </c>
      <c r="L126" s="27">
        <v>0.70833333333333337</v>
      </c>
      <c r="M126" s="27">
        <v>0.77083333333333337</v>
      </c>
      <c r="N126" s="50"/>
      <c r="O126" s="27">
        <f>M126-L126</f>
        <v>6.25E-2</v>
      </c>
      <c r="P126" s="27">
        <v>0.70833333333333337</v>
      </c>
      <c r="Q126" s="27">
        <v>0.77083333333333337</v>
      </c>
      <c r="R126" s="50"/>
      <c r="S126" s="27">
        <f t="shared" ref="S126:S127" si="27">Q126-P126</f>
        <v>6.25E-2</v>
      </c>
      <c r="T126" s="27">
        <v>0.70833333333333337</v>
      </c>
      <c r="U126" s="27">
        <v>0.77083333333333337</v>
      </c>
      <c r="V126" s="50"/>
      <c r="W126" s="27">
        <f t="shared" ref="W126:W127" si="28">U126-T126</f>
        <v>6.25E-2</v>
      </c>
      <c r="X126" s="35"/>
      <c r="Y126" s="34"/>
      <c r="Z126" s="506"/>
      <c r="AA126" s="80"/>
      <c r="AB126" s="505"/>
      <c r="AC126" s="177"/>
      <c r="AD126" s="171"/>
      <c r="AE126" s="170"/>
      <c r="AF126" s="80">
        <f t="shared" si="22"/>
        <v>0.3125</v>
      </c>
      <c r="AG126" s="80"/>
    </row>
    <row r="127" spans="1:33" ht="16.5" thickBot="1" x14ac:dyDescent="0.3">
      <c r="A127" s="18"/>
      <c r="B127" s="19"/>
      <c r="C127" s="19"/>
      <c r="D127" s="11">
        <v>0.77083333333333337</v>
      </c>
      <c r="E127" s="11">
        <v>0.85416666666666663</v>
      </c>
      <c r="F127" s="227"/>
      <c r="G127" s="428">
        <f t="shared" ref="G127" si="29">E127-D127</f>
        <v>8.3333333333333259E-2</v>
      </c>
      <c r="H127" s="11">
        <v>0.77083333333333337</v>
      </c>
      <c r="I127" s="11">
        <v>0.85416666666666663</v>
      </c>
      <c r="J127" s="227"/>
      <c r="K127" s="428">
        <f t="shared" si="26"/>
        <v>8.3333333333333259E-2</v>
      </c>
      <c r="L127" s="11">
        <v>0.77083333333333337</v>
      </c>
      <c r="M127" s="11">
        <v>0.85416666666666663</v>
      </c>
      <c r="N127" s="227"/>
      <c r="O127" s="428">
        <f t="shared" ref="O127" si="30">M127-L127</f>
        <v>8.3333333333333259E-2</v>
      </c>
      <c r="P127" s="11">
        <v>0.77083333333333337</v>
      </c>
      <c r="Q127" s="11">
        <v>0.85416666666666663</v>
      </c>
      <c r="R127" s="227"/>
      <c r="S127" s="428">
        <f t="shared" si="27"/>
        <v>8.3333333333333259E-2</v>
      </c>
      <c r="T127" s="11">
        <v>0.77083333333333337</v>
      </c>
      <c r="U127" s="11">
        <v>0.85416666666666663</v>
      </c>
      <c r="V127" s="227"/>
      <c r="W127" s="428">
        <f t="shared" si="28"/>
        <v>8.3333333333333259E-2</v>
      </c>
      <c r="X127" s="81"/>
      <c r="Y127" s="80"/>
      <c r="Z127" s="228"/>
      <c r="AA127" s="80"/>
      <c r="AB127" s="507"/>
      <c r="AC127" s="171"/>
      <c r="AD127" s="171"/>
      <c r="AE127" s="171"/>
      <c r="AF127" s="80">
        <f t="shared" si="22"/>
        <v>0.4166666666666663</v>
      </c>
      <c r="AG127" s="80"/>
    </row>
    <row r="128" spans="1:33" ht="16.5" thickBot="1" x14ac:dyDescent="0.3">
      <c r="A128" s="62"/>
      <c r="B128" s="63"/>
      <c r="C128" s="64"/>
      <c r="D128" s="97"/>
      <c r="E128" s="103"/>
      <c r="F128" s="104"/>
      <c r="G128" s="99">
        <f>SUM(G123:G127)</f>
        <v>0.27083333333333326</v>
      </c>
      <c r="H128" s="103"/>
      <c r="I128" s="103"/>
      <c r="J128" s="416"/>
      <c r="K128" s="99">
        <f>SUM(K123:K127)</f>
        <v>0.33333333333333326</v>
      </c>
      <c r="L128" s="97"/>
      <c r="M128" s="103"/>
      <c r="N128" s="104"/>
      <c r="O128" s="99">
        <f>SUM(O123:O127)</f>
        <v>0.27083333333333326</v>
      </c>
      <c r="P128" s="106"/>
      <c r="Q128" s="105"/>
      <c r="R128" s="279"/>
      <c r="S128" s="115">
        <f>SUM(S123:S127)</f>
        <v>0.31249999999999994</v>
      </c>
      <c r="T128" s="105"/>
      <c r="U128" s="106"/>
      <c r="V128" s="279"/>
      <c r="W128" s="115">
        <f>SUM(W123:W127)</f>
        <v>0.22916666666666657</v>
      </c>
      <c r="X128" s="106"/>
      <c r="Y128" s="106"/>
      <c r="Z128" s="279"/>
      <c r="AA128" s="115">
        <f>SUM(AA123:AA127)</f>
        <v>0</v>
      </c>
      <c r="AB128" s="235"/>
      <c r="AC128" s="235"/>
      <c r="AD128" s="235"/>
      <c r="AE128" s="236">
        <f>SUM(AE123:AE127)</f>
        <v>0</v>
      </c>
      <c r="AF128" s="237">
        <f t="shared" si="22"/>
        <v>1.4166666666666663</v>
      </c>
      <c r="AG128" s="231"/>
    </row>
    <row r="129" spans="1:33" ht="16.5" thickBot="1" x14ac:dyDescent="0.3">
      <c r="A129" s="508" t="s">
        <v>15</v>
      </c>
      <c r="B129" s="19" t="s">
        <v>48</v>
      </c>
      <c r="C129" s="509"/>
      <c r="D129" s="510">
        <v>0.66666666666666663</v>
      </c>
      <c r="E129" s="511">
        <v>0.73958333333333337</v>
      </c>
      <c r="F129" s="512"/>
      <c r="G129" s="510">
        <f>E129-D129</f>
        <v>7.2916666666666741E-2</v>
      </c>
      <c r="H129" s="510">
        <v>0.66666666666666663</v>
      </c>
      <c r="I129" s="511">
        <v>0.73958333333333337</v>
      </c>
      <c r="J129" s="512"/>
      <c r="K129" s="510">
        <f>I129-H129</f>
        <v>7.2916666666666741E-2</v>
      </c>
      <c r="L129" s="513">
        <v>0.66666666666666663</v>
      </c>
      <c r="M129" s="514">
        <v>0.73958333333333337</v>
      </c>
      <c r="N129" s="515"/>
      <c r="O129" s="513">
        <f>M129-L129</f>
        <v>7.2916666666666741E-2</v>
      </c>
      <c r="P129" s="510">
        <v>0.66666666666666663</v>
      </c>
      <c r="Q129" s="511">
        <v>0.73958333333333337</v>
      </c>
      <c r="R129" s="512"/>
      <c r="S129" s="510">
        <f>Q129-P129</f>
        <v>7.2916666666666741E-2</v>
      </c>
      <c r="T129" s="510">
        <v>0.66666666666666663</v>
      </c>
      <c r="U129" s="511">
        <v>0.73958333333333337</v>
      </c>
      <c r="V129" s="512"/>
      <c r="W129" s="510">
        <f>U129-T129</f>
        <v>7.2916666666666741E-2</v>
      </c>
      <c r="X129" s="256"/>
      <c r="Y129" s="256"/>
      <c r="Z129" s="484"/>
      <c r="AA129" s="255"/>
      <c r="AB129" s="163"/>
      <c r="AC129" s="163"/>
      <c r="AD129" s="164"/>
      <c r="AE129" s="163"/>
      <c r="AF129" s="80">
        <f>+AA129+W129+S129+O129+K129+G129+AE129</f>
        <v>0.3645833333333337</v>
      </c>
      <c r="AG129" s="77">
        <v>0.36458333333333331</v>
      </c>
    </row>
    <row r="130" spans="1:33" ht="16.5" thickBot="1" x14ac:dyDescent="0.3">
      <c r="A130" s="62"/>
      <c r="B130" s="63"/>
      <c r="C130" s="64"/>
      <c r="D130" s="516"/>
      <c r="E130" s="517"/>
      <c r="F130" s="518"/>
      <c r="G130" s="286">
        <f>SUM(G129:G129)</f>
        <v>7.2916666666666741E-2</v>
      </c>
      <c r="H130" s="284"/>
      <c r="I130" s="519"/>
      <c r="J130" s="520"/>
      <c r="K130" s="521">
        <f>SUM(K129:K129)</f>
        <v>7.2916666666666741E-2</v>
      </c>
      <c r="L130" s="97"/>
      <c r="M130" s="103"/>
      <c r="N130" s="98"/>
      <c r="O130" s="99">
        <f>SUM(O129:O129)</f>
        <v>7.2916666666666741E-2</v>
      </c>
      <c r="P130" s="519"/>
      <c r="Q130" s="284"/>
      <c r="R130" s="522"/>
      <c r="S130" s="286">
        <f>SUM(S129:S129)</f>
        <v>7.2916666666666741E-2</v>
      </c>
      <c r="T130" s="519"/>
      <c r="U130" s="284"/>
      <c r="V130" s="522"/>
      <c r="W130" s="286">
        <f>SUM(W129:W129)</f>
        <v>7.2916666666666741E-2</v>
      </c>
      <c r="X130" s="106"/>
      <c r="Y130" s="106"/>
      <c r="Z130" s="279"/>
      <c r="AA130" s="115">
        <f>SUM(AA129:AA129)</f>
        <v>0</v>
      </c>
      <c r="AB130" s="235"/>
      <c r="AC130" s="235"/>
      <c r="AD130" s="235"/>
      <c r="AE130" s="236">
        <f>SUM(AE129:AE129)</f>
        <v>0</v>
      </c>
      <c r="AF130" s="237">
        <f>+AA130+W130+S130+O130+K130+G130+AE130</f>
        <v>0.3645833333333337</v>
      </c>
      <c r="AG130" s="231"/>
    </row>
    <row r="131" spans="1:33" x14ac:dyDescent="0.25">
      <c r="A131" s="73" t="s">
        <v>15</v>
      </c>
      <c r="B131" s="19" t="s">
        <v>49</v>
      </c>
      <c r="C131" s="280"/>
      <c r="D131" s="523"/>
      <c r="E131" s="397"/>
      <c r="F131" s="524"/>
      <c r="G131" s="17"/>
      <c r="H131" s="318"/>
      <c r="I131" s="317"/>
      <c r="J131" s="524"/>
      <c r="K131" s="217"/>
      <c r="L131" s="523"/>
      <c r="M131" s="397"/>
      <c r="N131" s="524"/>
      <c r="O131" s="17"/>
      <c r="P131" s="318"/>
      <c r="Q131" s="317"/>
      <c r="R131" s="524"/>
      <c r="S131" s="217"/>
      <c r="T131" s="318"/>
      <c r="U131" s="317"/>
      <c r="V131" s="524"/>
      <c r="W131" s="217"/>
      <c r="X131" s="77"/>
      <c r="Y131" s="77"/>
      <c r="Z131" s="379"/>
      <c r="AA131" s="77"/>
      <c r="AB131" s="163"/>
      <c r="AC131" s="163"/>
      <c r="AD131" s="164"/>
      <c r="AE131" s="163"/>
      <c r="AF131" s="80">
        <f t="shared" si="22"/>
        <v>0</v>
      </c>
      <c r="AG131" s="77">
        <v>0.83333333333333337</v>
      </c>
    </row>
    <row r="132" spans="1:33" ht="16.5" thickBot="1" x14ac:dyDescent="0.3">
      <c r="A132" s="18"/>
      <c r="B132" s="19"/>
      <c r="C132" s="113"/>
      <c r="D132" s="525">
        <v>0.66666666666666663</v>
      </c>
      <c r="E132" s="526">
        <v>0.83333333333333337</v>
      </c>
      <c r="F132" s="384"/>
      <c r="G132" s="61">
        <f>E132-D132</f>
        <v>0.16666666666666674</v>
      </c>
      <c r="H132" s="525">
        <v>0.66666666666666663</v>
      </c>
      <c r="I132" s="526">
        <v>0.83333333333333337</v>
      </c>
      <c r="J132" s="384"/>
      <c r="K132" s="61">
        <f>I132-H132</f>
        <v>0.16666666666666674</v>
      </c>
      <c r="L132" s="525">
        <v>0.66666666666666663</v>
      </c>
      <c r="M132" s="526">
        <v>0.83333333333333337</v>
      </c>
      <c r="N132" s="384"/>
      <c r="O132" s="61">
        <f>M132-L132</f>
        <v>0.16666666666666674</v>
      </c>
      <c r="P132" s="525">
        <v>0.66666666666666663</v>
      </c>
      <c r="Q132" s="526">
        <v>0.83333333333333337</v>
      </c>
      <c r="R132" s="384"/>
      <c r="S132" s="61">
        <f>Q132-P132</f>
        <v>0.16666666666666674</v>
      </c>
      <c r="T132" s="525">
        <v>0.66666666666666663</v>
      </c>
      <c r="U132" s="526">
        <v>0.83333333333333337</v>
      </c>
      <c r="V132" s="384"/>
      <c r="W132" s="61">
        <f>U132-T132</f>
        <v>0.16666666666666674</v>
      </c>
      <c r="X132" s="27"/>
      <c r="Y132" s="27"/>
      <c r="Z132" s="85"/>
      <c r="AA132" s="80"/>
      <c r="AB132" s="177"/>
      <c r="AC132" s="177"/>
      <c r="AD132" s="171"/>
      <c r="AE132" s="170"/>
      <c r="AF132" s="80">
        <f t="shared" si="22"/>
        <v>0.8333333333333337</v>
      </c>
      <c r="AG132" s="80"/>
    </row>
    <row r="133" spans="1:33" ht="16.5" thickBot="1" x14ac:dyDescent="0.3">
      <c r="A133" s="18"/>
      <c r="B133" s="19"/>
      <c r="C133" s="113"/>
      <c r="D133" s="527"/>
      <c r="E133" s="527"/>
      <c r="F133" s="67"/>
      <c r="G133" s="68">
        <f>SUM(G131:G132)</f>
        <v>0.16666666666666674</v>
      </c>
      <c r="H133" s="385"/>
      <c r="I133" s="385"/>
      <c r="J133" s="386"/>
      <c r="K133" s="330">
        <f>SUM(K131:K132)</f>
        <v>0.16666666666666674</v>
      </c>
      <c r="L133" s="66"/>
      <c r="M133" s="66"/>
      <c r="N133" s="67"/>
      <c r="O133" s="68">
        <f>SUM(O131:O132)</f>
        <v>0.16666666666666674</v>
      </c>
      <c r="P133" s="232"/>
      <c r="Q133" s="232"/>
      <c r="R133" s="233"/>
      <c r="S133" s="234">
        <f>SUM(S131:S132)</f>
        <v>0.16666666666666674</v>
      </c>
      <c r="T133" s="232"/>
      <c r="U133" s="232"/>
      <c r="V133" s="233"/>
      <c r="W133" s="224">
        <f>SUM(W131:W132)</f>
        <v>0.16666666666666674</v>
      </c>
      <c r="X133" s="108"/>
      <c r="Y133" s="108"/>
      <c r="Z133" s="109"/>
      <c r="AA133" s="224">
        <f>SUM(AA131:AA132)</f>
        <v>0</v>
      </c>
      <c r="AB133" s="235"/>
      <c r="AC133" s="235"/>
      <c r="AD133" s="235"/>
      <c r="AE133" s="236">
        <f>SUM(AE131:AE132)</f>
        <v>0</v>
      </c>
      <c r="AF133" s="237">
        <f t="shared" si="22"/>
        <v>0.8333333333333337</v>
      </c>
      <c r="AG133" s="231"/>
    </row>
    <row r="134" spans="1:33" x14ac:dyDescent="0.25">
      <c r="A134" s="73" t="s">
        <v>15</v>
      </c>
      <c r="B134" s="19" t="s">
        <v>50</v>
      </c>
      <c r="C134" s="280"/>
      <c r="D134" s="396"/>
      <c r="E134" s="528"/>
      <c r="F134" s="76"/>
      <c r="G134" s="17"/>
      <c r="H134" s="396"/>
      <c r="I134" s="528"/>
      <c r="J134" s="76"/>
      <c r="K134" s="17"/>
      <c r="L134" s="396"/>
      <c r="M134" s="528"/>
      <c r="N134" s="76"/>
      <c r="O134" s="17"/>
      <c r="P134" s="396"/>
      <c r="Q134" s="528"/>
      <c r="R134" s="76"/>
      <c r="S134" s="17"/>
      <c r="T134" s="396"/>
      <c r="U134" s="528"/>
      <c r="V134" s="76"/>
      <c r="W134" s="17"/>
      <c r="X134" s="9"/>
      <c r="Y134" s="9"/>
      <c r="Z134" s="566"/>
      <c r="AA134" s="17"/>
      <c r="AB134" s="239"/>
      <c r="AC134" s="240"/>
      <c r="AD134" s="241"/>
      <c r="AE134" s="240"/>
      <c r="AF134" s="27">
        <f t="shared" si="22"/>
        <v>0</v>
      </c>
      <c r="AG134" s="17">
        <v>0.32291666666666669</v>
      </c>
    </row>
    <row r="135" spans="1:33" ht="15" customHeight="1" thickBot="1" x14ac:dyDescent="0.3">
      <c r="A135" s="18"/>
      <c r="B135" s="19"/>
      <c r="C135" s="113"/>
      <c r="D135" s="114">
        <v>0.66666666666666663</v>
      </c>
      <c r="E135" s="12">
        <v>0.73958333333333337</v>
      </c>
      <c r="F135" s="51"/>
      <c r="G135" s="114">
        <f>E135-D135</f>
        <v>7.2916666666666741E-2</v>
      </c>
      <c r="H135" s="114">
        <v>0.66666666666666663</v>
      </c>
      <c r="I135" s="12">
        <v>0.71875</v>
      </c>
      <c r="J135" s="51"/>
      <c r="K135" s="114">
        <f>I135-H135</f>
        <v>5.208333333333337E-2</v>
      </c>
      <c r="L135" s="114">
        <v>0.66666666666666663</v>
      </c>
      <c r="M135" s="12">
        <v>0.71875</v>
      </c>
      <c r="N135" s="51"/>
      <c r="O135" s="114">
        <f>M135-L135</f>
        <v>5.208333333333337E-2</v>
      </c>
      <c r="P135" s="114">
        <v>0.66666666666666663</v>
      </c>
      <c r="Q135" s="12">
        <v>0.73958333333333337</v>
      </c>
      <c r="R135" s="51"/>
      <c r="S135" s="114">
        <v>7.2916666666666671E-2</v>
      </c>
      <c r="T135" s="114">
        <v>0.66666666666666663</v>
      </c>
      <c r="U135" s="12">
        <v>0.73958333333333337</v>
      </c>
      <c r="V135" s="51"/>
      <c r="W135" s="114">
        <v>7.2916666666666671E-2</v>
      </c>
      <c r="X135" s="27"/>
      <c r="Y135" s="27"/>
      <c r="Z135" s="567"/>
      <c r="AA135" s="31"/>
      <c r="AB135" s="243"/>
      <c r="AC135" s="197"/>
      <c r="AD135" s="194"/>
      <c r="AE135" s="193"/>
      <c r="AF135" s="27">
        <f t="shared" si="22"/>
        <v>0.32291666666666685</v>
      </c>
      <c r="AG135" s="31"/>
    </row>
    <row r="136" spans="1:33" ht="16.5" hidden="1" thickBot="1" x14ac:dyDescent="0.3">
      <c r="A136" s="18"/>
      <c r="B136" s="19"/>
      <c r="C136" s="113"/>
      <c r="D136" s="114"/>
      <c r="E136" s="12"/>
      <c r="F136" s="51"/>
      <c r="G136" s="31"/>
      <c r="H136" s="114"/>
      <c r="I136" s="12"/>
      <c r="J136" s="51"/>
      <c r="K136" s="31"/>
      <c r="L136" s="114"/>
      <c r="M136" s="12"/>
      <c r="N136" s="51"/>
      <c r="O136" s="31"/>
      <c r="P136" s="114"/>
      <c r="Q136" s="12"/>
      <c r="R136" s="51"/>
      <c r="S136" s="31"/>
      <c r="T136" s="114"/>
      <c r="U136" s="12"/>
      <c r="V136" s="51"/>
      <c r="W136" s="31"/>
      <c r="X136" s="27"/>
      <c r="Y136" s="27"/>
      <c r="Z136" s="50"/>
      <c r="AA136" s="31"/>
      <c r="AB136" s="243"/>
      <c r="AC136" s="197"/>
      <c r="AD136" s="194"/>
      <c r="AE136" s="193"/>
      <c r="AF136" s="27">
        <f t="shared" si="22"/>
        <v>0</v>
      </c>
      <c r="AG136" s="31"/>
    </row>
    <row r="137" spans="1:33" ht="16.5" thickBot="1" x14ac:dyDescent="0.3">
      <c r="A137" s="62"/>
      <c r="B137" s="63"/>
      <c r="C137" s="64"/>
      <c r="D137" s="209"/>
      <c r="E137" s="210"/>
      <c r="F137" s="211"/>
      <c r="G137" s="99">
        <f>SUM(G134:G136)</f>
        <v>7.2916666666666741E-2</v>
      </c>
      <c r="H137" s="210"/>
      <c r="I137" s="210"/>
      <c r="J137" s="211"/>
      <c r="K137" s="99">
        <f>SUM(K134:K136)</f>
        <v>5.208333333333337E-2</v>
      </c>
      <c r="L137" s="210"/>
      <c r="M137" s="210"/>
      <c r="N137" s="211"/>
      <c r="O137" s="99">
        <f>SUM(O134:O136)</f>
        <v>5.208333333333337E-2</v>
      </c>
      <c r="P137" s="210"/>
      <c r="Q137" s="210"/>
      <c r="R137" s="211"/>
      <c r="S137" s="99">
        <f>SUM(S134:S136)</f>
        <v>7.2916666666666671E-2</v>
      </c>
      <c r="T137" s="210"/>
      <c r="U137" s="210"/>
      <c r="V137" s="211"/>
      <c r="W137" s="99">
        <f>SUM(W134:W136)</f>
        <v>7.2916666666666671E-2</v>
      </c>
      <c r="X137" s="103"/>
      <c r="Y137" s="103"/>
      <c r="Z137" s="212"/>
      <c r="AA137" s="99">
        <f>SUM(AA134:AA136)</f>
        <v>0</v>
      </c>
      <c r="AB137" s="103"/>
      <c r="AC137" s="103"/>
      <c r="AD137" s="103"/>
      <c r="AE137" s="250">
        <f>SUM(AE134:AE136)</f>
        <v>0</v>
      </c>
      <c r="AF137" s="251">
        <f>+AA137+W137+S137+O137+K137+G137+AE137</f>
        <v>0.32291666666666685</v>
      </c>
      <c r="AG137" s="252"/>
    </row>
    <row r="138" spans="1:33" x14ac:dyDescent="0.25">
      <c r="A138" s="73" t="s">
        <v>15</v>
      </c>
      <c r="B138" s="19" t="s">
        <v>51</v>
      </c>
      <c r="C138" s="280"/>
      <c r="D138" s="17">
        <v>0.20833333333333334</v>
      </c>
      <c r="E138" s="37">
        <v>0.375</v>
      </c>
      <c r="F138" s="76"/>
      <c r="G138" s="17">
        <f>E138-D138</f>
        <v>0.16666666666666666</v>
      </c>
      <c r="H138" s="17">
        <v>0.20833333333333334</v>
      </c>
      <c r="I138" s="37">
        <v>0.375</v>
      </c>
      <c r="J138" s="76"/>
      <c r="K138" s="17">
        <f>I138-H138</f>
        <v>0.16666666666666666</v>
      </c>
      <c r="L138" s="17">
        <v>0.20833333333333334</v>
      </c>
      <c r="M138" s="37">
        <v>0.375</v>
      </c>
      <c r="N138" s="76"/>
      <c r="O138" s="17">
        <f>M138-L138</f>
        <v>0.16666666666666666</v>
      </c>
      <c r="P138" s="17">
        <v>0.20833333333333334</v>
      </c>
      <c r="Q138" s="37">
        <v>0.375</v>
      </c>
      <c r="R138" s="76"/>
      <c r="S138" s="17">
        <f>Q138-P138</f>
        <v>0.16666666666666666</v>
      </c>
      <c r="T138" s="17">
        <v>0.20833333333333334</v>
      </c>
      <c r="U138" s="37">
        <v>0.375</v>
      </c>
      <c r="V138" s="76"/>
      <c r="W138" s="17">
        <f>U138-T138</f>
        <v>0.16666666666666666</v>
      </c>
      <c r="X138" s="281"/>
      <c r="Y138" s="281"/>
      <c r="Z138" s="558"/>
      <c r="AA138" s="217"/>
      <c r="AB138" s="503"/>
      <c r="AC138" s="163"/>
      <c r="AD138" s="164"/>
      <c r="AE138" s="163"/>
      <c r="AF138" s="80">
        <f t="shared" ref="AF138:AF141" si="31">+AA138+W138+S138+O138+K138+G138+AE138</f>
        <v>0.83333333333333326</v>
      </c>
      <c r="AG138" s="166">
        <v>0.83333333333333337</v>
      </c>
    </row>
    <row r="139" spans="1:33" x14ac:dyDescent="0.25">
      <c r="A139" s="18"/>
      <c r="B139" s="19"/>
      <c r="C139" s="113"/>
      <c r="D139" s="529"/>
      <c r="E139" s="530"/>
      <c r="F139" s="531"/>
      <c r="G139" s="529"/>
      <c r="H139" s="529"/>
      <c r="I139" s="530"/>
      <c r="J139" s="531"/>
      <c r="K139" s="529"/>
      <c r="L139" s="529"/>
      <c r="M139" s="530"/>
      <c r="N139" s="531"/>
      <c r="O139" s="529"/>
      <c r="P139" s="529"/>
      <c r="Q139" s="530"/>
      <c r="R139" s="531"/>
      <c r="S139" s="529"/>
      <c r="T139" s="283"/>
      <c r="U139" s="532"/>
      <c r="V139" s="533"/>
      <c r="W139" s="283"/>
      <c r="X139" s="34"/>
      <c r="Y139" s="34"/>
      <c r="Z139" s="559"/>
      <c r="AA139" s="35"/>
      <c r="AB139" s="505"/>
      <c r="AC139" s="177"/>
      <c r="AD139" s="171"/>
      <c r="AE139" s="170"/>
      <c r="AF139" s="80">
        <f t="shared" si="31"/>
        <v>0</v>
      </c>
      <c r="AG139" s="81"/>
    </row>
    <row r="140" spans="1:33" x14ac:dyDescent="0.25">
      <c r="A140" s="18"/>
      <c r="B140" s="19"/>
      <c r="C140" s="113"/>
      <c r="D140" s="31"/>
      <c r="E140" s="49"/>
      <c r="F140" s="47"/>
      <c r="G140" s="31"/>
      <c r="H140" s="31"/>
      <c r="I140" s="49"/>
      <c r="J140" s="47"/>
      <c r="K140" s="31"/>
      <c r="L140" s="31"/>
      <c r="M140" s="49"/>
      <c r="N140" s="47"/>
      <c r="O140" s="31"/>
      <c r="P140" s="31"/>
      <c r="Q140" s="49"/>
      <c r="R140" s="47"/>
      <c r="S140" s="31"/>
      <c r="T140" s="31"/>
      <c r="U140" s="49"/>
      <c r="V140" s="47"/>
      <c r="W140" s="31"/>
      <c r="X140" s="80"/>
      <c r="Y140" s="80"/>
      <c r="Z140" s="85"/>
      <c r="AA140" s="81"/>
      <c r="AB140" s="505"/>
      <c r="AC140" s="177"/>
      <c r="AD140" s="171"/>
      <c r="AE140" s="170"/>
      <c r="AF140" s="80">
        <f t="shared" si="31"/>
        <v>0</v>
      </c>
      <c r="AG140" s="81"/>
    </row>
    <row r="141" spans="1:33" ht="16.5" thickBot="1" x14ac:dyDescent="0.3">
      <c r="A141" s="18"/>
      <c r="B141" s="19"/>
      <c r="C141" s="113"/>
      <c r="D141" s="31">
        <v>0.70833333333333337</v>
      </c>
      <c r="E141" s="28">
        <v>0.79166666666666663</v>
      </c>
      <c r="F141" s="384"/>
      <c r="G141" s="31">
        <f>E141-D141</f>
        <v>8.3333333333333259E-2</v>
      </c>
      <c r="H141" s="31">
        <v>0.70833333333333337</v>
      </c>
      <c r="I141" s="28">
        <v>0.79166666666666663</v>
      </c>
      <c r="J141" s="384"/>
      <c r="K141" s="31">
        <f>I141-H141</f>
        <v>8.3333333333333259E-2</v>
      </c>
      <c r="L141" s="31">
        <v>0.70833333333333337</v>
      </c>
      <c r="M141" s="28">
        <v>0.79166666666666663</v>
      </c>
      <c r="N141" s="384"/>
      <c r="O141" s="31">
        <f>M141-L141</f>
        <v>8.3333333333333259E-2</v>
      </c>
      <c r="P141" s="31">
        <v>0.70833333333333337</v>
      </c>
      <c r="Q141" s="28">
        <v>0.79166666666666663</v>
      </c>
      <c r="R141" s="384"/>
      <c r="S141" s="31">
        <f>Q141-P141</f>
        <v>8.3333333333333259E-2</v>
      </c>
      <c r="T141" s="31">
        <v>0.70833333333333337</v>
      </c>
      <c r="U141" s="28">
        <v>0.79166666666666663</v>
      </c>
      <c r="V141" s="384"/>
      <c r="W141" s="31">
        <f>U141-T141</f>
        <v>8.3333333333333259E-2</v>
      </c>
      <c r="X141" s="184"/>
      <c r="Y141" s="184"/>
      <c r="Z141" s="185"/>
      <c r="AA141" s="96"/>
      <c r="AB141" s="534"/>
      <c r="AC141" s="186"/>
      <c r="AD141" s="186"/>
      <c r="AE141" s="186"/>
      <c r="AF141" s="80">
        <f t="shared" si="31"/>
        <v>0.4166666666666663</v>
      </c>
      <c r="AG141" s="96"/>
    </row>
    <row r="142" spans="1:33" ht="16.5" thickBot="1" x14ac:dyDescent="0.3">
      <c r="A142" s="18"/>
      <c r="B142" s="19"/>
      <c r="C142" s="113"/>
      <c r="D142" s="210"/>
      <c r="E142" s="220"/>
      <c r="F142" s="297"/>
      <c r="G142" s="223">
        <f>G138+G141</f>
        <v>0.24999999999999992</v>
      </c>
      <c r="H142" s="210"/>
      <c r="I142" s="220"/>
      <c r="J142" s="297"/>
      <c r="K142" s="223">
        <f>K138+K141</f>
        <v>0.24999999999999992</v>
      </c>
      <c r="L142" s="210"/>
      <c r="M142" s="220"/>
      <c r="N142" s="297"/>
      <c r="O142" s="223">
        <f>O138+O141</f>
        <v>0.24999999999999992</v>
      </c>
      <c r="P142" s="210"/>
      <c r="Q142" s="220"/>
      <c r="R142" s="297"/>
      <c r="S142" s="223">
        <f>S138+S141</f>
        <v>0.24999999999999992</v>
      </c>
      <c r="T142" s="210"/>
      <c r="U142" s="220"/>
      <c r="V142" s="297"/>
      <c r="W142" s="223">
        <f>W138+W141</f>
        <v>0.24999999999999992</v>
      </c>
      <c r="X142" s="108"/>
      <c r="Y142" s="108"/>
      <c r="Z142" s="535"/>
      <c r="AA142" s="224">
        <f>SUM(AA138:AA141)</f>
        <v>0</v>
      </c>
      <c r="AB142" s="108"/>
      <c r="AC142" s="106"/>
      <c r="AD142" s="106"/>
      <c r="AE142" s="536">
        <f>SUM(AE138:AE141)</f>
        <v>0</v>
      </c>
      <c r="AF142" s="237">
        <f>+AA142+W142+S142+O142+K142+G142+AE142</f>
        <v>1.2499999999999996</v>
      </c>
      <c r="AG142" s="231"/>
    </row>
    <row r="143" spans="1:33" x14ac:dyDescent="0.25">
      <c r="A143" s="7" t="s">
        <v>23</v>
      </c>
      <c r="B143" s="19" t="s">
        <v>52</v>
      </c>
      <c r="C143" s="280"/>
      <c r="D143" s="17">
        <v>0.20833333333333334</v>
      </c>
      <c r="E143" s="37">
        <v>0.375</v>
      </c>
      <c r="F143" s="76"/>
      <c r="G143" s="17">
        <f t="shared" ref="G143" si="32">E143-D143</f>
        <v>0.16666666666666666</v>
      </c>
      <c r="H143" s="17">
        <v>0.20833333333333334</v>
      </c>
      <c r="I143" s="37">
        <v>0.375</v>
      </c>
      <c r="J143" s="76"/>
      <c r="K143" s="17">
        <f t="shared" ref="K143" si="33">I143-H143</f>
        <v>0.16666666666666666</v>
      </c>
      <c r="L143" s="17">
        <v>0.20833333333333334</v>
      </c>
      <c r="M143" s="37">
        <v>0.375</v>
      </c>
      <c r="N143" s="76"/>
      <c r="O143" s="17">
        <f t="shared" ref="O143" si="34">M143-L143</f>
        <v>0.16666666666666666</v>
      </c>
      <c r="P143" s="17">
        <v>0.20833333333333334</v>
      </c>
      <c r="Q143" s="37">
        <v>0.375</v>
      </c>
      <c r="R143" s="76"/>
      <c r="S143" s="17">
        <f t="shared" ref="S143" si="35">Q143-P143</f>
        <v>0.16666666666666666</v>
      </c>
      <c r="T143" s="17">
        <v>0.20833333333333334</v>
      </c>
      <c r="U143" s="37">
        <v>0.375</v>
      </c>
      <c r="V143" s="76"/>
      <c r="W143" s="17">
        <f t="shared" ref="W143" si="36">U143-T143</f>
        <v>0.16666666666666666</v>
      </c>
      <c r="X143" s="9">
        <v>0.20833333333333334</v>
      </c>
      <c r="Y143" s="37">
        <v>0.52083333333333337</v>
      </c>
      <c r="Z143" s="38"/>
      <c r="AA143" s="9">
        <f t="shared" ref="AA143" si="37">Y143-X143</f>
        <v>0.3125</v>
      </c>
      <c r="AB143" s="490"/>
      <c r="AC143" s="537"/>
      <c r="AD143" s="538"/>
      <c r="AE143" s="163"/>
      <c r="AF143" s="31">
        <f>+AA143+W143+S143+O143+K143+G143</f>
        <v>1.1458333333333333</v>
      </c>
      <c r="AG143" s="9">
        <v>1.4583333333333333</v>
      </c>
    </row>
    <row r="144" spans="1:33" x14ac:dyDescent="0.25">
      <c r="A144" s="18"/>
      <c r="B144" s="19"/>
      <c r="C144" s="113"/>
      <c r="D144" s="49"/>
      <c r="E144" s="28"/>
      <c r="F144" s="539"/>
      <c r="G144" s="27"/>
      <c r="H144" s="49"/>
      <c r="I144" s="27"/>
      <c r="J144" s="199"/>
      <c r="K144" s="27"/>
      <c r="L144" s="49"/>
      <c r="M144" s="28"/>
      <c r="N144" s="539"/>
      <c r="O144" s="27"/>
      <c r="P144" s="49"/>
      <c r="Q144" s="27"/>
      <c r="R144" s="199"/>
      <c r="S144" s="28"/>
      <c r="T144" s="28">
        <v>0.375</v>
      </c>
      <c r="U144" s="28">
        <v>0.58333333333333337</v>
      </c>
      <c r="V144" s="29"/>
      <c r="W144" s="27">
        <f>U144-T144</f>
        <v>0.20833333333333337</v>
      </c>
      <c r="X144" s="27">
        <v>0.54166666666666663</v>
      </c>
      <c r="Y144" s="27">
        <v>0.64583333333333337</v>
      </c>
      <c r="Z144" s="43"/>
      <c r="AA144" s="27">
        <v>0.10416666666666667</v>
      </c>
      <c r="AB144" s="243"/>
      <c r="AC144" s="197"/>
      <c r="AD144" s="147"/>
      <c r="AE144" s="170"/>
      <c r="AF144" s="31">
        <f>+AA144+W144+S144+O144+K144+G144</f>
        <v>0.31250000000000006</v>
      </c>
      <c r="AG144" s="27"/>
    </row>
    <row r="145" spans="1:33" x14ac:dyDescent="0.25">
      <c r="A145" s="18"/>
      <c r="B145" s="19"/>
      <c r="C145" s="113"/>
      <c r="D145" s="49"/>
      <c r="E145" s="28"/>
      <c r="F145" s="29"/>
      <c r="G145" s="27"/>
      <c r="H145" s="49"/>
      <c r="I145" s="27"/>
      <c r="J145" s="84"/>
      <c r="K145" s="27"/>
      <c r="L145" s="49"/>
      <c r="M145" s="28"/>
      <c r="N145" s="29"/>
      <c r="O145" s="27"/>
      <c r="P145" s="49"/>
      <c r="Q145" s="27"/>
      <c r="R145" s="84"/>
      <c r="S145" s="28"/>
      <c r="T145" s="28"/>
      <c r="U145" s="28"/>
      <c r="V145" s="29"/>
      <c r="W145" s="28"/>
      <c r="X145" s="27"/>
      <c r="Y145" s="27"/>
      <c r="Z145" s="196"/>
      <c r="AA145" s="27"/>
      <c r="AB145" s="540"/>
      <c r="AC145" s="194"/>
      <c r="AD145" s="148"/>
      <c r="AE145" s="170"/>
      <c r="AF145" s="31"/>
      <c r="AG145" s="27"/>
    </row>
    <row r="146" spans="1:33" ht="16.5" thickBot="1" x14ac:dyDescent="0.3">
      <c r="A146" s="541"/>
      <c r="B146" s="19"/>
      <c r="C146" s="113"/>
      <c r="D146" s="27"/>
      <c r="E146" s="31"/>
      <c r="F146" s="29"/>
      <c r="G146" s="27"/>
      <c r="H146" s="27"/>
      <c r="I146" s="31"/>
      <c r="J146" s="228"/>
      <c r="K146" s="27"/>
      <c r="L146" s="27"/>
      <c r="M146" s="31"/>
      <c r="N146" s="29"/>
      <c r="O146" s="27"/>
      <c r="P146" s="27"/>
      <c r="Q146" s="31"/>
      <c r="R146" s="228"/>
      <c r="S146" s="27"/>
      <c r="T146" s="27"/>
      <c r="U146" s="31"/>
      <c r="V146" s="228"/>
      <c r="W146" s="28"/>
      <c r="X146" s="27"/>
      <c r="Y146" s="27"/>
      <c r="Z146" s="50"/>
      <c r="AA146" s="27"/>
      <c r="AB146" s="540"/>
      <c r="AC146" s="194"/>
      <c r="AD146" s="148"/>
      <c r="AE146" s="171"/>
      <c r="AF146" s="31"/>
      <c r="AG146" s="53"/>
    </row>
    <row r="147" spans="1:33" ht="16.5" thickBot="1" x14ac:dyDescent="0.3">
      <c r="A147" s="18"/>
      <c r="B147" s="19"/>
      <c r="C147" s="113"/>
      <c r="D147" s="110"/>
      <c r="E147" s="58"/>
      <c r="F147" s="60"/>
      <c r="G147" s="53"/>
      <c r="H147" s="12"/>
      <c r="I147" s="53"/>
      <c r="J147" s="245"/>
      <c r="K147" s="53"/>
      <c r="L147" s="12"/>
      <c r="M147" s="58"/>
      <c r="N147" s="60"/>
      <c r="O147" s="53"/>
      <c r="P147" s="12"/>
      <c r="Q147" s="53"/>
      <c r="R147" s="245"/>
      <c r="S147" s="58"/>
      <c r="T147" s="203"/>
      <c r="U147" s="58"/>
      <c r="V147" s="60"/>
      <c r="W147" s="58"/>
      <c r="X147" s="70"/>
      <c r="Y147" s="70"/>
      <c r="Z147" s="542"/>
      <c r="AA147" s="70"/>
      <c r="AB147" s="72"/>
      <c r="AC147" s="70"/>
      <c r="AD147" s="272"/>
      <c r="AE147" s="296">
        <f>SUM(AE143:AE146)</f>
        <v>0</v>
      </c>
      <c r="AF147" s="411"/>
      <c r="AG147" s="252"/>
    </row>
    <row r="148" spans="1:33" ht="16.5" thickBot="1" x14ac:dyDescent="0.3">
      <c r="A148" s="62"/>
      <c r="B148" s="63"/>
      <c r="C148" s="64"/>
      <c r="D148" s="220"/>
      <c r="E148" s="543"/>
      <c r="F148" s="297"/>
      <c r="G148" s="68">
        <f>SUM(G143:G147)</f>
        <v>0.16666666666666666</v>
      </c>
      <c r="H148" s="213"/>
      <c r="I148" s="66"/>
      <c r="J148" s="393"/>
      <c r="K148" s="68">
        <f>SUM(K143:K147)</f>
        <v>0.16666666666666666</v>
      </c>
      <c r="L148" s="220"/>
      <c r="M148" s="543"/>
      <c r="N148" s="297"/>
      <c r="O148" s="68">
        <f>SUM(O143:O147)</f>
        <v>0.16666666666666666</v>
      </c>
      <c r="P148" s="213"/>
      <c r="Q148" s="66"/>
      <c r="R148" s="393"/>
      <c r="S148" s="68">
        <f>SUM(S143:S147)</f>
        <v>0.16666666666666666</v>
      </c>
      <c r="T148" s="69"/>
      <c r="U148" s="69"/>
      <c r="V148" s="394"/>
      <c r="W148" s="70">
        <f>SUM(W143:W147)</f>
        <v>0.375</v>
      </c>
      <c r="X148" s="69"/>
      <c r="Y148" s="69"/>
      <c r="Z148" s="394"/>
      <c r="AA148" s="70">
        <f>SUM(AA143:AA147)</f>
        <v>0.41666666666666669</v>
      </c>
      <c r="AB148" s="69"/>
      <c r="AC148" s="103"/>
      <c r="AD148" s="103"/>
      <c r="AE148" s="395">
        <f>SUM(AE143:AE147)</f>
        <v>0</v>
      </c>
      <c r="AF148" s="251">
        <f>AA148+W148+S148+O148+K148+G148</f>
        <v>1.4583333333333335</v>
      </c>
      <c r="AG148" s="252"/>
    </row>
    <row r="149" spans="1:33" x14ac:dyDescent="0.25">
      <c r="A149" s="18" t="s">
        <v>15</v>
      </c>
      <c r="B149" s="19" t="s">
        <v>53</v>
      </c>
      <c r="C149" s="19"/>
      <c r="D149" s="9">
        <v>0.20833333333333334</v>
      </c>
      <c r="E149" s="9">
        <v>0.375</v>
      </c>
      <c r="F149" s="10"/>
      <c r="G149" s="9">
        <f>E149-D149</f>
        <v>0.16666666666666666</v>
      </c>
      <c r="H149" s="9">
        <v>0.20833333333333334</v>
      </c>
      <c r="I149" s="9">
        <v>0.375</v>
      </c>
      <c r="J149" s="76"/>
      <c r="K149" s="9">
        <f>I149-H149</f>
        <v>0.16666666666666666</v>
      </c>
      <c r="L149" s="37">
        <v>0.20833333333333334</v>
      </c>
      <c r="M149" s="9">
        <v>0.375</v>
      </c>
      <c r="N149" s="10"/>
      <c r="O149" s="9">
        <f>M149-L149</f>
        <v>0.16666666666666666</v>
      </c>
      <c r="P149" s="9">
        <v>0.20833333333333334</v>
      </c>
      <c r="Q149" s="9">
        <v>0.375</v>
      </c>
      <c r="R149" s="76"/>
      <c r="S149" s="37">
        <f>Q149-P149</f>
        <v>0.16666666666666666</v>
      </c>
      <c r="T149" s="9">
        <v>0.20833333333333334</v>
      </c>
      <c r="U149" s="9">
        <v>0.375</v>
      </c>
      <c r="V149" s="10"/>
      <c r="W149" s="9">
        <f>U149-T149</f>
        <v>0.16666666666666666</v>
      </c>
      <c r="X149" s="217"/>
      <c r="Y149" s="281"/>
      <c r="Z149" s="544"/>
      <c r="AA149" s="281"/>
      <c r="AB149" s="281"/>
      <c r="AC149" s="281"/>
      <c r="AD149" s="281"/>
      <c r="AE149" s="281"/>
      <c r="AF149" s="80">
        <f>+AA149+W149+S149+O149+K149+G149+AE149</f>
        <v>0.83333333333333326</v>
      </c>
      <c r="AG149" s="9"/>
    </row>
    <row r="150" spans="1:33" x14ac:dyDescent="0.25">
      <c r="A150" s="18"/>
      <c r="B150" s="19"/>
      <c r="C150" s="19"/>
      <c r="D150" s="11"/>
      <c r="E150" s="11"/>
      <c r="F150" s="227"/>
      <c r="G150" s="11"/>
      <c r="H150" s="11"/>
      <c r="I150" s="11"/>
      <c r="J150" s="50"/>
      <c r="K150" s="11"/>
      <c r="L150" s="110"/>
      <c r="M150" s="11"/>
      <c r="N150" s="227"/>
      <c r="O150" s="11"/>
      <c r="P150" s="11"/>
      <c r="Q150" s="11"/>
      <c r="R150" s="50"/>
      <c r="S150" s="110"/>
      <c r="T150" s="11"/>
      <c r="U150" s="11"/>
      <c r="V150" s="227"/>
      <c r="W150" s="11"/>
      <c r="X150" s="35"/>
      <c r="Y150" s="34"/>
      <c r="Z150" s="545"/>
      <c r="AA150" s="34"/>
      <c r="AB150" s="34"/>
      <c r="AC150" s="34"/>
      <c r="AD150" s="34"/>
      <c r="AE150" s="34"/>
      <c r="AF150" s="80">
        <f>+AA150+W150+S150+O150+K150+G150+AE150</f>
        <v>0</v>
      </c>
      <c r="AG150" s="27"/>
    </row>
    <row r="151" spans="1:33" ht="31.5" customHeight="1" x14ac:dyDescent="0.25">
      <c r="A151" s="18"/>
      <c r="B151" s="19"/>
      <c r="C151" s="19"/>
      <c r="D151" s="95">
        <v>0.66666666666666663</v>
      </c>
      <c r="E151" s="95">
        <v>0.73958333333333337</v>
      </c>
      <c r="F151" s="199"/>
      <c r="G151" s="267">
        <f t="shared" ref="G151" si="38">E151-D151</f>
        <v>7.2916666666666741E-2</v>
      </c>
      <c r="H151" s="95">
        <v>0.66666666666666663</v>
      </c>
      <c r="I151" s="95">
        <v>0.73958333333333337</v>
      </c>
      <c r="J151" s="199"/>
      <c r="K151" s="267">
        <f t="shared" ref="K151" si="39">I151-H151</f>
        <v>7.2916666666666741E-2</v>
      </c>
      <c r="L151" s="95">
        <v>0.66666666666666663</v>
      </c>
      <c r="M151" s="95">
        <v>0.73958333333333337</v>
      </c>
      <c r="N151" s="199"/>
      <c r="O151" s="267">
        <f t="shared" ref="O151" si="40">M151-L151</f>
        <v>7.2916666666666741E-2</v>
      </c>
      <c r="P151" s="95">
        <v>0.66666666666666663</v>
      </c>
      <c r="Q151" s="95">
        <v>0.73958333333333337</v>
      </c>
      <c r="R151" s="199"/>
      <c r="S151" s="267">
        <f t="shared" ref="S151" si="41">Q151-P151</f>
        <v>7.2916666666666741E-2</v>
      </c>
      <c r="T151" s="95">
        <v>0.66666666666666663</v>
      </c>
      <c r="U151" s="95">
        <v>0.73958333333333337</v>
      </c>
      <c r="V151" s="199"/>
      <c r="W151" s="267">
        <f t="shared" ref="W151" si="42">U151-T151</f>
        <v>7.2916666666666741E-2</v>
      </c>
      <c r="X151" s="81"/>
      <c r="Y151" s="80"/>
      <c r="Z151" s="546"/>
      <c r="AA151" s="80"/>
      <c r="AB151" s="80"/>
      <c r="AC151" s="80"/>
      <c r="AD151" s="80"/>
      <c r="AE151" s="80"/>
      <c r="AF151" s="80">
        <f>+AA151+W151+S151+O151+K151+G151+AE151</f>
        <v>0.3645833333333337</v>
      </c>
      <c r="AG151" s="27"/>
    </row>
    <row r="152" spans="1:33" ht="23.25" customHeight="1" thickBot="1" x14ac:dyDescent="0.3">
      <c r="A152" s="18"/>
      <c r="B152" s="19"/>
      <c r="C152" s="19"/>
      <c r="D152" s="11"/>
      <c r="E152" s="11"/>
      <c r="F152" s="227"/>
      <c r="G152" s="11"/>
      <c r="H152" s="11"/>
      <c r="I152" s="11"/>
      <c r="J152" s="227"/>
      <c r="K152" s="11"/>
      <c r="L152" s="11"/>
      <c r="M152" s="11"/>
      <c r="N152" s="227"/>
      <c r="O152" s="11"/>
      <c r="P152" s="11"/>
      <c r="Q152" s="11"/>
      <c r="R152" s="227"/>
      <c r="S152" s="11"/>
      <c r="T152" s="11"/>
      <c r="U152" s="11"/>
      <c r="V152" s="227"/>
      <c r="W152" s="11"/>
      <c r="X152" s="81"/>
      <c r="Y152" s="80"/>
      <c r="Z152" s="546"/>
      <c r="AA152" s="80"/>
      <c r="AB152" s="80"/>
      <c r="AC152" s="80"/>
      <c r="AD152" s="80"/>
      <c r="AE152" s="80"/>
      <c r="AF152" s="80"/>
      <c r="AG152" s="27"/>
    </row>
    <row r="153" spans="1:33" ht="16.5" thickBot="1" x14ac:dyDescent="0.3">
      <c r="A153" s="62"/>
      <c r="B153" s="63"/>
      <c r="C153" s="64"/>
      <c r="D153" s="251"/>
      <c r="E153" s="411"/>
      <c r="F153" s="547"/>
      <c r="G153" s="415">
        <f>SUM(G149:G152)</f>
        <v>0.2395833333333334</v>
      </c>
      <c r="H153" s="415"/>
      <c r="I153" s="548"/>
      <c r="J153" s="547"/>
      <c r="K153" s="411">
        <f>SUM(K149:K152)</f>
        <v>0.2395833333333334</v>
      </c>
      <c r="L153" s="251"/>
      <c r="M153" s="411"/>
      <c r="N153" s="547"/>
      <c r="O153" s="251">
        <f>SUM(O149:O152)</f>
        <v>0.2395833333333334</v>
      </c>
      <c r="P153" s="251"/>
      <c r="Q153" s="411"/>
      <c r="R153" s="547"/>
      <c r="S153" s="251">
        <f>SUM(S149:S152)</f>
        <v>0.2395833333333334</v>
      </c>
      <c r="T153" s="251"/>
      <c r="U153" s="411"/>
      <c r="V153" s="547"/>
      <c r="W153" s="251">
        <f>SUM(W149:W152)</f>
        <v>0.2395833333333334</v>
      </c>
      <c r="X153" s="237"/>
      <c r="Y153" s="237"/>
      <c r="Z153" s="549"/>
      <c r="AA153" s="237"/>
      <c r="AB153" s="237"/>
      <c r="AC153" s="237"/>
      <c r="AD153" s="237"/>
      <c r="AE153" s="237"/>
      <c r="AF153" s="237">
        <f>+AA153+W153+S153+O153+K153+G153+AE153</f>
        <v>1.197916666666667</v>
      </c>
      <c r="AG153" s="251"/>
    </row>
    <row r="154" spans="1:33" x14ac:dyDescent="0.25">
      <c r="A154" s="18" t="s">
        <v>15</v>
      </c>
      <c r="B154" s="19" t="s">
        <v>54</v>
      </c>
      <c r="C154" s="19"/>
      <c r="D154" s="397">
        <v>0.77083333333333337</v>
      </c>
      <c r="E154" s="37">
        <v>0.85416666666666663</v>
      </c>
      <c r="F154" s="192"/>
      <c r="G154" s="9">
        <f>E154-D154</f>
        <v>8.3333333333333259E-2</v>
      </c>
      <c r="H154" s="110">
        <v>0.77083333333333337</v>
      </c>
      <c r="I154" s="28">
        <v>0.85416666666666663</v>
      </c>
      <c r="J154" s="29"/>
      <c r="K154" s="27">
        <f>I154-H154</f>
        <v>8.3333333333333259E-2</v>
      </c>
      <c r="L154" s="397">
        <v>0.77083333333333337</v>
      </c>
      <c r="M154" s="37">
        <v>0.85416666666666663</v>
      </c>
      <c r="N154" s="192"/>
      <c r="O154" s="9">
        <f>M154-L154</f>
        <v>8.3333333333333259E-2</v>
      </c>
      <c r="P154" s="397">
        <v>0.77083333333333337</v>
      </c>
      <c r="Q154" s="37">
        <v>0.875</v>
      </c>
      <c r="R154" s="192"/>
      <c r="S154" s="9">
        <f>Q154-P154</f>
        <v>0.10416666666666663</v>
      </c>
      <c r="T154" s="397">
        <v>0.77083333333333337</v>
      </c>
      <c r="U154" s="37">
        <v>0.875</v>
      </c>
      <c r="V154" s="192"/>
      <c r="W154" s="9">
        <f>U154-T154</f>
        <v>0.10416666666666663</v>
      </c>
      <c r="X154" s="9"/>
      <c r="Y154" s="9"/>
      <c r="Z154" s="304"/>
      <c r="AA154" s="281"/>
      <c r="AB154" s="9"/>
      <c r="AC154" s="9"/>
      <c r="AD154" s="9"/>
      <c r="AE154" s="281"/>
      <c r="AF154" s="112">
        <f>+AA154+W154+S155+O154+K154+G154+AE154</f>
        <v>0.35416666666666641</v>
      </c>
      <c r="AG154" s="77"/>
    </row>
    <row r="155" spans="1:33" ht="16.5" thickBot="1" x14ac:dyDescent="0.3">
      <c r="A155" s="18"/>
      <c r="B155" s="19"/>
      <c r="C155" s="19"/>
      <c r="D155" s="28"/>
      <c r="E155" s="28"/>
      <c r="F155" s="539"/>
      <c r="G155" s="27"/>
      <c r="H155" s="28"/>
      <c r="I155" s="28"/>
      <c r="J155" s="539"/>
      <c r="K155" s="27"/>
      <c r="L155" s="28"/>
      <c r="M155" s="28"/>
      <c r="N155" s="539"/>
      <c r="O155" s="27"/>
      <c r="P155" s="28"/>
      <c r="Q155" s="28"/>
      <c r="R155" s="539"/>
      <c r="S155" s="27"/>
      <c r="T155" s="28"/>
      <c r="U155" s="28"/>
      <c r="V155" s="539"/>
      <c r="W155" s="27"/>
      <c r="X155" s="27"/>
      <c r="Y155" s="27"/>
      <c r="Z155" s="117"/>
      <c r="AA155" s="34"/>
      <c r="AB155" s="27"/>
      <c r="AC155" s="27"/>
      <c r="AD155" s="27"/>
      <c r="AE155" s="34"/>
      <c r="AF155" s="112">
        <f>+AA155+W155+S155+O155+K155+G155+AE155</f>
        <v>0</v>
      </c>
      <c r="AG155" s="80"/>
    </row>
    <row r="156" spans="1:33" ht="16.5" thickBot="1" x14ac:dyDescent="0.3">
      <c r="A156" s="62"/>
      <c r="B156" s="63"/>
      <c r="C156" s="63"/>
      <c r="D156" s="415"/>
      <c r="E156" s="415"/>
      <c r="F156" s="550"/>
      <c r="G156" s="251">
        <f>SUM(G154:G155)</f>
        <v>8.3333333333333259E-2</v>
      </c>
      <c r="H156" s="415"/>
      <c r="I156" s="415"/>
      <c r="J156" s="550"/>
      <c r="K156" s="251">
        <f>SUM(K154:K155)</f>
        <v>8.3333333333333259E-2</v>
      </c>
      <c r="L156" s="415"/>
      <c r="M156" s="415"/>
      <c r="N156" s="550"/>
      <c r="O156" s="251">
        <f>SUM(O154:O155)</f>
        <v>8.3333333333333259E-2</v>
      </c>
      <c r="P156" s="415"/>
      <c r="Q156" s="415"/>
      <c r="R156" s="550"/>
      <c r="S156" s="251">
        <f>SUM(S154:S155)</f>
        <v>0.10416666666666663</v>
      </c>
      <c r="T156" s="415"/>
      <c r="U156" s="415"/>
      <c r="V156" s="550"/>
      <c r="W156" s="251">
        <f>SUM(W154:W155)</f>
        <v>0.10416666666666663</v>
      </c>
      <c r="X156" s="106"/>
      <c r="Y156" s="106"/>
      <c r="Z156" s="443"/>
      <c r="AA156" s="115"/>
      <c r="AB156" s="106"/>
      <c r="AC156" s="106"/>
      <c r="AD156" s="106"/>
      <c r="AE156" s="236"/>
      <c r="AF156" s="237">
        <f>+AA156+W156+S156+O156+K156+G156+AE156</f>
        <v>0.45833333333333304</v>
      </c>
      <c r="AG156" s="238" t="s">
        <v>18</v>
      </c>
    </row>
    <row r="157" spans="1:33" x14ac:dyDescent="0.25">
      <c r="A157" s="18" t="s">
        <v>14</v>
      </c>
      <c r="B157" s="19" t="s">
        <v>55</v>
      </c>
      <c r="C157" s="19"/>
      <c r="D157" s="9">
        <v>0.3125</v>
      </c>
      <c r="E157" s="27">
        <v>0.39583333333333331</v>
      </c>
      <c r="F157" s="227"/>
      <c r="G157" s="28">
        <f>E157-D157</f>
        <v>8.3333333333333315E-2</v>
      </c>
      <c r="H157" s="27">
        <v>0.3125</v>
      </c>
      <c r="I157" s="27">
        <v>0.39583333333333331</v>
      </c>
      <c r="J157" s="227"/>
      <c r="K157" s="28">
        <f t="shared" ref="K157" si="43">I157-H157</f>
        <v>8.3333333333333315E-2</v>
      </c>
      <c r="L157" s="27">
        <v>0.3125</v>
      </c>
      <c r="M157" s="27">
        <v>0.39583333333333331</v>
      </c>
      <c r="N157" s="227"/>
      <c r="O157" s="28">
        <f>M157-L157</f>
        <v>8.3333333333333315E-2</v>
      </c>
      <c r="P157" s="27">
        <v>0.3125</v>
      </c>
      <c r="Q157" s="27">
        <v>0.39583333333333331</v>
      </c>
      <c r="R157" s="227"/>
      <c r="S157" s="28">
        <f t="shared" ref="S157" si="44">Q157-P157</f>
        <v>8.3333333333333315E-2</v>
      </c>
      <c r="T157" s="27">
        <v>0.3125</v>
      </c>
      <c r="U157" s="27">
        <v>0.39583333333333331</v>
      </c>
      <c r="V157" s="227"/>
      <c r="W157" s="28">
        <f t="shared" ref="W157" si="45">U157-T157</f>
        <v>8.3333333333333315E-2</v>
      </c>
      <c r="X157" s="9"/>
      <c r="Y157" s="9"/>
      <c r="Z157" s="304"/>
      <c r="AA157" s="9"/>
      <c r="AB157" s="9"/>
      <c r="AC157" s="9"/>
      <c r="AD157" s="9"/>
      <c r="AE157" s="9"/>
      <c r="AF157" s="80">
        <f>+AA157+W157+S158+O157+K157+G157+AE157</f>
        <v>0.33333333333333326</v>
      </c>
      <c r="AG157" s="9">
        <v>0.9375</v>
      </c>
    </row>
    <row r="158" spans="1:33" x14ac:dyDescent="0.25">
      <c r="A158" s="18"/>
      <c r="B158" s="19"/>
      <c r="C158" s="19"/>
      <c r="D158" s="11"/>
      <c r="E158" s="12"/>
      <c r="F158" s="51"/>
      <c r="G158" s="114"/>
      <c r="H158" s="114"/>
      <c r="I158" s="12"/>
      <c r="J158" s="51"/>
      <c r="K158" s="114"/>
      <c r="L158" s="114"/>
      <c r="M158" s="12"/>
      <c r="N158" s="51"/>
      <c r="O158" s="114"/>
      <c r="P158" s="28"/>
      <c r="Q158" s="28"/>
      <c r="R158" s="29"/>
      <c r="S158" s="27"/>
      <c r="T158" s="28"/>
      <c r="U158" s="28"/>
      <c r="V158" s="29"/>
      <c r="W158" s="27"/>
      <c r="X158" s="27"/>
      <c r="Y158" s="27"/>
      <c r="Z158" s="117"/>
      <c r="AA158" s="27"/>
      <c r="AB158" s="27"/>
      <c r="AC158" s="27"/>
      <c r="AD158" s="27"/>
      <c r="AE158" s="27"/>
      <c r="AF158" s="80">
        <f>+AA158+W158+S158+O158+K158+G158+AE158</f>
        <v>0</v>
      </c>
      <c r="AG158" s="27"/>
    </row>
    <row r="159" spans="1:33" x14ac:dyDescent="0.25">
      <c r="A159" s="18"/>
      <c r="B159" s="19"/>
      <c r="C159" s="19"/>
      <c r="D159" s="79">
        <v>0.76041666666666663</v>
      </c>
      <c r="E159" s="48">
        <v>0.86458333333333337</v>
      </c>
      <c r="F159" s="29"/>
      <c r="G159" s="79">
        <f>E159-D159</f>
        <v>0.10416666666666674</v>
      </c>
      <c r="H159" s="481">
        <v>0.76041666666666663</v>
      </c>
      <c r="I159" s="48">
        <v>0.86458333333333337</v>
      </c>
      <c r="J159" s="29"/>
      <c r="K159" s="79">
        <f t="shared" ref="K159" si="46">I159-H159</f>
        <v>0.10416666666666674</v>
      </c>
      <c r="L159" s="481">
        <v>0.76041666666666663</v>
      </c>
      <c r="M159" s="48">
        <v>0.86458333333333337</v>
      </c>
      <c r="N159" s="29"/>
      <c r="O159" s="79">
        <f>M159-L159</f>
        <v>0.10416666666666674</v>
      </c>
      <c r="P159" s="481">
        <v>0.76041666666666663</v>
      </c>
      <c r="Q159" s="48">
        <v>0.86458333333333337</v>
      </c>
      <c r="R159" s="29"/>
      <c r="S159" s="79">
        <f t="shared" ref="S159" si="47">Q159-P159</f>
        <v>0.10416666666666674</v>
      </c>
      <c r="T159" s="481">
        <v>0.76041666666666663</v>
      </c>
      <c r="U159" s="48">
        <v>0.86458333333333337</v>
      </c>
      <c r="V159" s="29"/>
      <c r="W159" s="79">
        <f t="shared" ref="W159" si="48">U159-T159</f>
        <v>0.10416666666666674</v>
      </c>
      <c r="X159" s="27"/>
      <c r="Y159" s="27"/>
      <c r="Z159" s="117"/>
      <c r="AA159" s="27"/>
      <c r="AB159" s="27"/>
      <c r="AC159" s="27"/>
      <c r="AD159" s="27"/>
      <c r="AE159" s="27"/>
      <c r="AF159" s="80">
        <f>+AA159+W159+S159+O159+K159+G159+AE159</f>
        <v>0.5208333333333337</v>
      </c>
      <c r="AG159" s="27"/>
    </row>
    <row r="160" spans="1:33" ht="16.5" thickBot="1" x14ac:dyDescent="0.3">
      <c r="A160" s="18"/>
      <c r="B160" s="19"/>
      <c r="C160" s="19"/>
      <c r="D160" s="53"/>
      <c r="E160" s="28"/>
      <c r="F160" s="29"/>
      <c r="G160" s="27"/>
      <c r="H160" s="112"/>
      <c r="I160" s="112"/>
      <c r="J160" s="228"/>
      <c r="K160" s="80"/>
      <c r="L160" s="28"/>
      <c r="M160" s="28"/>
      <c r="N160" s="29"/>
      <c r="O160" s="27"/>
      <c r="P160" s="112"/>
      <c r="Q160" s="112"/>
      <c r="R160" s="228"/>
      <c r="S160" s="80"/>
      <c r="T160" s="112"/>
      <c r="U160" s="112"/>
      <c r="V160" s="228"/>
      <c r="W160" s="80"/>
      <c r="X160" s="53"/>
      <c r="Y160" s="53"/>
      <c r="Z160" s="388"/>
      <c r="AA160" s="53"/>
      <c r="AB160" s="53"/>
      <c r="AC160" s="53"/>
      <c r="AD160" s="53"/>
      <c r="AE160" s="53"/>
      <c r="AF160" s="80">
        <f>+AA160+W160+S160+O160+K160+G160+AE160</f>
        <v>0</v>
      </c>
      <c r="AG160" s="53"/>
    </row>
    <row r="161" spans="1:33" ht="16.5" thickBot="1" x14ac:dyDescent="0.3">
      <c r="A161" s="62"/>
      <c r="B161" s="63"/>
      <c r="C161" s="63"/>
      <c r="D161" s="415"/>
      <c r="E161" s="415"/>
      <c r="F161" s="416"/>
      <c r="G161" s="411">
        <f>SUM(G157:G160)</f>
        <v>0.18750000000000006</v>
      </c>
      <c r="H161" s="415"/>
      <c r="I161" s="415"/>
      <c r="J161" s="416"/>
      <c r="K161" s="411">
        <f>SUM(K157:K160)</f>
        <v>0.18750000000000006</v>
      </c>
      <c r="L161" s="415"/>
      <c r="M161" s="415"/>
      <c r="N161" s="416"/>
      <c r="O161" s="411">
        <f>SUM(O157:O160)</f>
        <v>0.18750000000000006</v>
      </c>
      <c r="P161" s="415"/>
      <c r="Q161" s="415"/>
      <c r="R161" s="416"/>
      <c r="S161" s="411">
        <f>SUM(S157:S160)</f>
        <v>0.18750000000000006</v>
      </c>
      <c r="T161" s="415"/>
      <c r="U161" s="415"/>
      <c r="V161" s="416"/>
      <c r="W161" s="411">
        <f>SUM(W157:W160)</f>
        <v>0.18750000000000006</v>
      </c>
      <c r="X161" s="106"/>
      <c r="Y161" s="106"/>
      <c r="Z161" s="443"/>
      <c r="AA161" s="115"/>
      <c r="AB161" s="106"/>
      <c r="AC161" s="106"/>
      <c r="AD161" s="106"/>
      <c r="AE161" s="236"/>
      <c r="AF161" s="237">
        <f>+AA161+W161+S161+O161+K161+G161+AE161</f>
        <v>0.93750000000000022</v>
      </c>
      <c r="AG161" s="231" t="s">
        <v>18</v>
      </c>
    </row>
    <row r="162" spans="1:33" x14ac:dyDescent="0.25">
      <c r="A162" s="18" t="s">
        <v>15</v>
      </c>
      <c r="B162" s="19" t="s">
        <v>56</v>
      </c>
      <c r="C162" s="113"/>
      <c r="D162" s="481">
        <v>0.375</v>
      </c>
      <c r="E162" s="48">
        <v>0.45833333333333331</v>
      </c>
      <c r="F162" s="50"/>
      <c r="G162" s="482">
        <v>8.3333333333333329E-2</v>
      </c>
      <c r="H162" s="481"/>
      <c r="I162" s="48"/>
      <c r="J162" s="50"/>
      <c r="K162" s="482"/>
      <c r="L162" s="482"/>
      <c r="M162" s="483"/>
      <c r="N162" s="76"/>
      <c r="O162" s="482"/>
      <c r="P162" s="482"/>
      <c r="Q162" s="483"/>
      <c r="R162" s="76"/>
      <c r="S162" s="482"/>
      <c r="T162" s="482"/>
      <c r="U162" s="483"/>
      <c r="V162" s="76"/>
      <c r="W162" s="482"/>
      <c r="X162" s="253"/>
      <c r="Y162" s="253"/>
      <c r="Z162" s="551"/>
      <c r="AA162" s="482"/>
      <c r="AB162" s="240"/>
      <c r="AC162" s="240"/>
      <c r="AD162" s="241"/>
      <c r="AE162" s="240"/>
      <c r="AF162" s="9"/>
      <c r="AG162" s="9"/>
    </row>
    <row r="163" spans="1:33" ht="16.5" thickBot="1" x14ac:dyDescent="0.3">
      <c r="A163" s="18"/>
      <c r="B163" s="19"/>
      <c r="C163" s="113"/>
      <c r="D163" s="61"/>
      <c r="E163" s="58"/>
      <c r="F163" s="54"/>
      <c r="G163" s="61"/>
      <c r="H163" s="61"/>
      <c r="I163" s="58"/>
      <c r="J163" s="54"/>
      <c r="K163" s="61"/>
      <c r="L163" s="61"/>
      <c r="M163" s="58"/>
      <c r="N163" s="54"/>
      <c r="O163" s="61"/>
      <c r="P163" s="61"/>
      <c r="Q163" s="58"/>
      <c r="R163" s="54"/>
      <c r="S163" s="61"/>
      <c r="T163" s="61"/>
      <c r="U163" s="58"/>
      <c r="V163" s="485"/>
      <c r="W163" s="61"/>
      <c r="X163" s="53"/>
      <c r="Y163" s="53"/>
      <c r="Z163" s="54"/>
      <c r="AA163" s="53"/>
      <c r="AB163" s="247"/>
      <c r="AC163" s="247"/>
      <c r="AD163" s="247"/>
      <c r="AE163" s="247"/>
      <c r="AF163" s="27"/>
      <c r="AG163" s="53"/>
    </row>
    <row r="164" spans="1:33" ht="16.5" thickBot="1" x14ac:dyDescent="0.3">
      <c r="A164" s="62"/>
      <c r="B164" s="63"/>
      <c r="C164" s="64"/>
      <c r="D164" s="97"/>
      <c r="E164" s="103"/>
      <c r="F164" s="104"/>
      <c r="G164" s="99">
        <f>G162</f>
        <v>8.3333333333333329E-2</v>
      </c>
      <c r="H164" s="215"/>
      <c r="I164" s="288"/>
      <c r="J164" s="50"/>
      <c r="K164" s="223"/>
      <c r="L164" s="223"/>
      <c r="M164" s="223"/>
      <c r="N164" s="67"/>
      <c r="O164" s="223"/>
      <c r="P164" s="223"/>
      <c r="Q164" s="223"/>
      <c r="R164" s="67"/>
      <c r="S164" s="223"/>
      <c r="T164" s="213"/>
      <c r="U164" s="213"/>
      <c r="V164" s="67"/>
      <c r="W164" s="223"/>
      <c r="X164" s="103"/>
      <c r="Y164" s="103"/>
      <c r="Z164" s="104"/>
      <c r="AA164" s="99"/>
      <c r="AB164" s="210"/>
      <c r="AC164" s="210"/>
      <c r="AD164" s="210"/>
      <c r="AE164" s="250"/>
      <c r="AF164" s="251"/>
      <c r="AG164" s="252"/>
    </row>
    <row r="165" spans="1:33" x14ac:dyDescent="0.25">
      <c r="A165" s="18" t="s">
        <v>24</v>
      </c>
      <c r="B165" s="19" t="s">
        <v>57</v>
      </c>
      <c r="C165" s="19"/>
      <c r="D165" s="17"/>
      <c r="E165" s="37"/>
      <c r="F165" s="192"/>
      <c r="G165" s="9"/>
      <c r="H165" s="9"/>
      <c r="I165" s="17"/>
      <c r="J165" s="192"/>
      <c r="K165" s="9"/>
      <c r="L165" s="17"/>
      <c r="M165" s="37"/>
      <c r="N165" s="192"/>
      <c r="O165" s="9"/>
      <c r="P165" s="9"/>
      <c r="Q165" s="17"/>
      <c r="R165" s="192"/>
      <c r="S165" s="9"/>
      <c r="T165" s="17"/>
      <c r="U165" s="37"/>
      <c r="V165" s="192"/>
      <c r="W165" s="9"/>
      <c r="X165" s="9"/>
      <c r="Y165" s="9"/>
      <c r="Z165" s="304"/>
      <c r="AA165" s="9"/>
      <c r="AB165" s="9"/>
      <c r="AC165" s="9"/>
      <c r="AD165" s="9"/>
      <c r="AE165" s="9"/>
      <c r="AF165" s="80"/>
      <c r="AG165" s="9"/>
    </row>
    <row r="166" spans="1:33" x14ac:dyDescent="0.25">
      <c r="A166" s="18"/>
      <c r="B166" s="19"/>
      <c r="C166" s="19"/>
      <c r="D166" s="28"/>
      <c r="E166" s="49"/>
      <c r="F166" s="29"/>
      <c r="G166" s="27"/>
      <c r="H166" s="28"/>
      <c r="I166" s="49"/>
      <c r="J166" s="29"/>
      <c r="K166" s="27"/>
      <c r="L166" s="28"/>
      <c r="M166" s="49"/>
      <c r="N166" s="29"/>
      <c r="O166" s="27"/>
      <c r="P166" s="28"/>
      <c r="Q166" s="49"/>
      <c r="R166" s="182"/>
      <c r="S166" s="27"/>
      <c r="T166" s="28"/>
      <c r="U166" s="49"/>
      <c r="V166" s="29"/>
      <c r="W166" s="27"/>
      <c r="X166" s="27"/>
      <c r="Y166" s="27"/>
      <c r="Z166" s="117"/>
      <c r="AA166" s="27"/>
      <c r="AB166" s="27"/>
      <c r="AC166" s="27"/>
      <c r="AD166" s="27"/>
      <c r="AE166" s="27"/>
      <c r="AF166" s="80"/>
      <c r="AG166" s="27"/>
    </row>
    <row r="167" spans="1:33" x14ac:dyDescent="0.25">
      <c r="A167" s="18"/>
      <c r="B167" s="19"/>
      <c r="C167" s="19"/>
      <c r="D167" s="28"/>
      <c r="E167" s="49"/>
      <c r="F167" s="29"/>
      <c r="G167" s="27"/>
      <c r="H167" s="28"/>
      <c r="I167" s="49"/>
      <c r="J167" s="29"/>
      <c r="K167" s="27"/>
      <c r="L167" s="28"/>
      <c r="M167" s="49"/>
      <c r="N167" s="29"/>
      <c r="O167" s="27"/>
      <c r="P167" s="28"/>
      <c r="Q167" s="49"/>
      <c r="R167" s="29"/>
      <c r="S167" s="27"/>
      <c r="T167" s="28"/>
      <c r="U167" s="49"/>
      <c r="V167" s="29"/>
      <c r="W167" s="27"/>
      <c r="X167" s="27"/>
      <c r="Y167" s="27"/>
      <c r="Z167" s="117"/>
      <c r="AA167" s="27"/>
      <c r="AB167" s="27"/>
      <c r="AC167" s="27"/>
      <c r="AD167" s="27"/>
      <c r="AE167" s="27"/>
      <c r="AF167" s="80"/>
      <c r="AG167" s="27"/>
    </row>
    <row r="168" spans="1:33" ht="28.5" customHeight="1" x14ac:dyDescent="0.25">
      <c r="A168" s="18"/>
      <c r="B168" s="19"/>
      <c r="C168" s="19"/>
      <c r="D168" s="95"/>
      <c r="E168" s="95"/>
      <c r="F168" s="199"/>
      <c r="G168" s="267"/>
      <c r="H168" s="95"/>
      <c r="I168" s="95"/>
      <c r="J168" s="199"/>
      <c r="K168" s="267"/>
      <c r="L168" s="95"/>
      <c r="M168" s="95"/>
      <c r="N168" s="199"/>
      <c r="O168" s="267"/>
      <c r="P168" s="95"/>
      <c r="Q168" s="95"/>
      <c r="R168" s="199"/>
      <c r="S168" s="267"/>
      <c r="T168" s="95"/>
      <c r="U168" s="95"/>
      <c r="V168" s="199"/>
      <c r="W168" s="267"/>
      <c r="X168" s="27"/>
      <c r="Y168" s="27"/>
      <c r="Z168" s="117"/>
      <c r="AA168" s="27"/>
      <c r="AB168" s="27"/>
      <c r="AC168" s="27"/>
      <c r="AD168" s="27"/>
      <c r="AE168" s="27"/>
      <c r="AF168" s="80"/>
      <c r="AG168" s="27"/>
    </row>
    <row r="169" spans="1:33" x14ac:dyDescent="0.25">
      <c r="A169" s="18"/>
      <c r="B169" s="19"/>
      <c r="C169" s="19"/>
      <c r="D169" s="27">
        <v>0.73958333333333337</v>
      </c>
      <c r="E169" s="31">
        <v>0.8125</v>
      </c>
      <c r="F169" s="29"/>
      <c r="G169" s="27">
        <f>E169-D169</f>
        <v>7.291666666666663E-2</v>
      </c>
      <c r="H169" s="27">
        <v>0.73958333333333337</v>
      </c>
      <c r="I169" s="31">
        <v>0.8125</v>
      </c>
      <c r="J169" s="29"/>
      <c r="K169" s="27">
        <f t="shared" ref="K169:K170" si="49">I169-H169</f>
        <v>7.291666666666663E-2</v>
      </c>
      <c r="L169" s="27">
        <v>0.73958333333333337</v>
      </c>
      <c r="M169" s="31">
        <v>0.8125</v>
      </c>
      <c r="N169" s="29"/>
      <c r="O169" s="27">
        <f t="shared" ref="O169:O170" si="50">M169-L169</f>
        <v>7.291666666666663E-2</v>
      </c>
      <c r="P169" s="27">
        <v>0.73958333333333337</v>
      </c>
      <c r="Q169" s="31">
        <v>0.8125</v>
      </c>
      <c r="R169" s="29"/>
      <c r="S169" s="27">
        <f t="shared" ref="S169:S170" si="51">Q169-P169</f>
        <v>7.291666666666663E-2</v>
      </c>
      <c r="T169" s="27">
        <v>0.73958333333333337</v>
      </c>
      <c r="U169" s="31">
        <v>0.8125</v>
      </c>
      <c r="V169" s="29"/>
      <c r="W169" s="27">
        <f t="shared" ref="W169:W170" si="52">U169-T169</f>
        <v>7.291666666666663E-2</v>
      </c>
      <c r="X169" s="27"/>
      <c r="Y169" s="27"/>
      <c r="Z169" s="117"/>
      <c r="AA169" s="27"/>
      <c r="AB169" s="27"/>
      <c r="AC169" s="27"/>
      <c r="AD169" s="27"/>
      <c r="AE169" s="27"/>
      <c r="AF169" s="80"/>
      <c r="AG169" s="27"/>
    </row>
    <row r="170" spans="1:33" ht="16.5" thickBot="1" x14ac:dyDescent="0.3">
      <c r="A170" s="18"/>
      <c r="B170" s="19"/>
      <c r="C170" s="19"/>
      <c r="D170" s="110">
        <v>0.8125</v>
      </c>
      <c r="E170" s="58">
        <v>0.85416666666666663</v>
      </c>
      <c r="F170" s="60"/>
      <c r="G170" s="53">
        <f>E170-D170</f>
        <v>4.166666666666663E-2</v>
      </c>
      <c r="H170" s="110">
        <v>0.8125</v>
      </c>
      <c r="I170" s="58">
        <v>0.85416666666666663</v>
      </c>
      <c r="J170" s="60"/>
      <c r="K170" s="53">
        <f t="shared" si="49"/>
        <v>4.166666666666663E-2</v>
      </c>
      <c r="L170" s="110">
        <v>0.8125</v>
      </c>
      <c r="M170" s="58">
        <v>0.85416666666666663</v>
      </c>
      <c r="N170" s="60"/>
      <c r="O170" s="53">
        <f t="shared" si="50"/>
        <v>4.166666666666663E-2</v>
      </c>
      <c r="P170" s="110">
        <v>0.8125</v>
      </c>
      <c r="Q170" s="58">
        <v>0.85416666666666663</v>
      </c>
      <c r="R170" s="60"/>
      <c r="S170" s="53">
        <f t="shared" si="51"/>
        <v>4.166666666666663E-2</v>
      </c>
      <c r="T170" s="110">
        <v>0.8125</v>
      </c>
      <c r="U170" s="58">
        <v>0.85416666666666663</v>
      </c>
      <c r="V170" s="60"/>
      <c r="W170" s="53">
        <f t="shared" si="52"/>
        <v>4.166666666666663E-2</v>
      </c>
      <c r="X170" s="53"/>
      <c r="Y170" s="53"/>
      <c r="Z170" s="388"/>
      <c r="AA170" s="53"/>
      <c r="AB170" s="53"/>
      <c r="AC170" s="53"/>
      <c r="AD170" s="53"/>
      <c r="AE170" s="53"/>
      <c r="AF170" s="80"/>
      <c r="AG170" s="53"/>
    </row>
    <row r="171" spans="1:33" ht="16.5" thickBot="1" x14ac:dyDescent="0.3">
      <c r="A171" s="62"/>
      <c r="B171" s="63"/>
      <c r="C171" s="63"/>
      <c r="D171" s="415"/>
      <c r="E171" s="415"/>
      <c r="F171" s="416"/>
      <c r="G171" s="411">
        <f>SUM(G165:G170)</f>
        <v>0.11458333333333326</v>
      </c>
      <c r="H171" s="58"/>
      <c r="I171" s="53"/>
      <c r="J171" s="54"/>
      <c r="K171" s="61">
        <f>SUM(K165:K170)</f>
        <v>0.11458333333333326</v>
      </c>
      <c r="L171" s="58"/>
      <c r="M171" s="58"/>
      <c r="N171" s="54"/>
      <c r="O171" s="61">
        <f>SUM(O165:O170)</f>
        <v>0.11458333333333326</v>
      </c>
      <c r="P171" s="58"/>
      <c r="Q171" s="58"/>
      <c r="R171" s="54"/>
      <c r="S171" s="61">
        <f>SUM(S165:S170)</f>
        <v>0.11458333333333326</v>
      </c>
      <c r="T171" s="58"/>
      <c r="U171" s="58"/>
      <c r="V171" s="54"/>
      <c r="W171" s="61">
        <f>SUM(W165:W170)</f>
        <v>0.11458333333333326</v>
      </c>
      <c r="X171" s="106"/>
      <c r="Y171" s="106"/>
      <c r="Z171" s="443"/>
      <c r="AA171" s="115"/>
      <c r="AB171" s="106"/>
      <c r="AC171" s="106"/>
      <c r="AD171" s="106"/>
      <c r="AE171" s="236"/>
      <c r="AF171" s="237">
        <f>W171+S171+O171+K171+G171</f>
        <v>0.5729166666666663</v>
      </c>
      <c r="AG171" s="231"/>
    </row>
  </sheetData>
  <autoFilter ref="A11:AA35">
    <filterColumn colId="13">
      <iconFilter iconSet="3Arrows"/>
    </filterColumn>
  </autoFilter>
  <mergeCells count="18">
    <mergeCell ref="Z115:Z116"/>
    <mergeCell ref="D119:F119"/>
    <mergeCell ref="Z120:Z121"/>
    <mergeCell ref="Z123:Z125"/>
    <mergeCell ref="Z134:Z135"/>
    <mergeCell ref="Z138:Z139"/>
    <mergeCell ref="Z61:Z62"/>
    <mergeCell ref="Z65:Z66"/>
    <mergeCell ref="Z76:Z77"/>
    <mergeCell ref="D84:E84"/>
    <mergeCell ref="J95:J96"/>
    <mergeCell ref="V95:V96"/>
    <mergeCell ref="Z56:Z57"/>
    <mergeCell ref="A1:AF1"/>
    <mergeCell ref="Z35:Z36"/>
    <mergeCell ref="A37:C37"/>
    <mergeCell ref="Z45:Z46"/>
    <mergeCell ref="Z51:Z52"/>
  </mergeCells>
  <conditionalFormatting sqref="R15">
    <cfRule type="cellIs" dxfId="3" priority="3" operator="equal">
      <formula>"Congés payés"</formula>
    </cfRule>
    <cfRule type="cellIs" dxfId="2" priority="4" operator="equal">
      <formula>"Arrêt Maladie"</formula>
    </cfRule>
  </conditionalFormatting>
  <conditionalFormatting sqref="R16">
    <cfRule type="cellIs" dxfId="1" priority="1" operator="equal">
      <formula>"Congés payés"</formula>
    </cfRule>
    <cfRule type="cellIs" dxfId="0" priority="2" operator="equal">
      <formula>"Arrêt Maladie"</formula>
    </cfRule>
  </conditionalFormatting>
  <dataValidations count="1">
    <dataValidation type="list" allowBlank="1" showInputMessage="1" sqref="R15:R16">
      <formula1>Cltlepuy</formula1>
    </dataValidation>
  </dataValidations>
  <pageMargins left="0" right="0" top="0" bottom="0" header="0" footer="0"/>
  <pageSetup paperSize="8" scale="50" fitToHeight="2" orientation="landscape" r:id="rId1"/>
  <rowBreaks count="1" manualBreakCount="1">
    <brk id="7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36"/>
  <sheetViews>
    <sheetView tabSelected="1" workbookViewId="0">
      <selection activeCell="B1" sqref="B1"/>
    </sheetView>
  </sheetViews>
  <sheetFormatPr baseColWidth="10" defaultColWidth="9.140625" defaultRowHeight="15" x14ac:dyDescent="0.25"/>
  <cols>
    <col min="2" max="2" width="10" customWidth="1"/>
    <col min="3" max="3" width="16.140625" customWidth="1"/>
    <col min="4" max="4" width="14.7109375" style="125" customWidth="1"/>
  </cols>
  <sheetData>
    <row r="1" spans="1:14" x14ac:dyDescent="0.25">
      <c r="B1" t="e">
        <f>#REF!</f>
        <v>#REF!</v>
      </c>
    </row>
    <row r="2" spans="1:14" x14ac:dyDescent="0.25">
      <c r="C2" t="s">
        <v>16</v>
      </c>
      <c r="D2" s="127">
        <v>0.57291668653488159</v>
      </c>
    </row>
    <row r="3" spans="1:14" ht="15.75" thickBot="1" x14ac:dyDescent="0.3">
      <c r="A3" s="126" t="s">
        <v>57</v>
      </c>
    </row>
    <row r="4" spans="1:14" ht="16.5" thickBot="1" x14ac:dyDescent="0.3">
      <c r="A4" s="552" t="s">
        <v>3</v>
      </c>
      <c r="B4" s="129" t="s">
        <v>4</v>
      </c>
      <c r="C4" s="130" t="s">
        <v>5</v>
      </c>
      <c r="D4" s="553">
        <v>1</v>
      </c>
      <c r="F4" s="137" t="s">
        <v>3</v>
      </c>
      <c r="G4" s="138" t="s">
        <v>4</v>
      </c>
      <c r="H4" s="139" t="s">
        <v>8</v>
      </c>
      <c r="I4" s="140">
        <v>4</v>
      </c>
      <c r="K4" s="137" t="s">
        <v>3</v>
      </c>
      <c r="L4" s="138" t="s">
        <v>4</v>
      </c>
      <c r="M4" s="138" t="s">
        <v>11</v>
      </c>
      <c r="N4" s="557">
        <f>+J4+1</f>
        <v>1</v>
      </c>
    </row>
    <row r="5" spans="1:14" ht="15.75" x14ac:dyDescent="0.25">
      <c r="A5" s="27">
        <v>0.73958333333333337</v>
      </c>
      <c r="B5" s="31">
        <v>0.8125</v>
      </c>
      <c r="C5" s="29"/>
      <c r="D5" s="27">
        <f>B5-A5</f>
        <v>7.291666666666663E-2</v>
      </c>
      <c r="F5" s="27">
        <v>0.73958333333333337</v>
      </c>
      <c r="G5" s="31">
        <v>0.8125</v>
      </c>
      <c r="H5" s="29"/>
      <c r="I5" s="27">
        <f t="shared" ref="I5:I6" si="0">G5-F5</f>
        <v>7.291666666666663E-2</v>
      </c>
      <c r="N5">
        <f ca="1">SUM(N4:N5)</f>
        <v>0</v>
      </c>
    </row>
    <row r="6" spans="1:14" ht="16.5" thickBot="1" x14ac:dyDescent="0.3">
      <c r="A6" s="203">
        <v>0.8125</v>
      </c>
      <c r="B6" s="58">
        <v>0.85416666666666663</v>
      </c>
      <c r="C6" s="60"/>
      <c r="D6" s="53">
        <f>B6-A6</f>
        <v>4.166666666666663E-2</v>
      </c>
      <c r="F6" s="203">
        <v>0.8125</v>
      </c>
      <c r="G6" s="58">
        <v>0.85416666666666663</v>
      </c>
      <c r="H6" s="60"/>
      <c r="I6" s="53">
        <f t="shared" si="0"/>
        <v>4.166666666666663E-2</v>
      </c>
    </row>
    <row r="7" spans="1:14" x14ac:dyDescent="0.25">
      <c r="D7" s="128">
        <f>SUM(D5:D6)</f>
        <v>0.11458333333333326</v>
      </c>
      <c r="I7" s="128">
        <f>SUM(I5:I6)</f>
        <v>0.11458333333333326</v>
      </c>
    </row>
    <row r="8" spans="1:14" x14ac:dyDescent="0.25">
      <c r="D8"/>
    </row>
    <row r="9" spans="1:14" x14ac:dyDescent="0.25">
      <c r="D9"/>
    </row>
    <row r="10" spans="1:14" x14ac:dyDescent="0.25">
      <c r="D10"/>
    </row>
    <row r="11" spans="1:14" x14ac:dyDescent="0.25">
      <c r="D11"/>
    </row>
    <row r="12" spans="1:14" x14ac:dyDescent="0.25">
      <c r="D12"/>
    </row>
    <row r="13" spans="1:14" x14ac:dyDescent="0.25">
      <c r="D13"/>
    </row>
    <row r="14" spans="1:14" ht="15.75" thickBot="1" x14ac:dyDescent="0.3">
      <c r="D14"/>
    </row>
    <row r="15" spans="1:14" ht="16.5" thickBot="1" x14ac:dyDescent="0.3">
      <c r="A15" s="554" t="s">
        <v>3</v>
      </c>
      <c r="B15" s="131" t="s">
        <v>4</v>
      </c>
      <c r="C15" s="132" t="s">
        <v>6</v>
      </c>
      <c r="D15" s="555">
        <v>2</v>
      </c>
      <c r="F15" s="137" t="s">
        <v>3</v>
      </c>
      <c r="G15" s="138" t="s">
        <v>4</v>
      </c>
      <c r="H15" s="139" t="s">
        <v>9</v>
      </c>
      <c r="I15" s="140">
        <v>5</v>
      </c>
    </row>
    <row r="16" spans="1:14" ht="15.75" x14ac:dyDescent="0.25">
      <c r="A16" s="27">
        <v>0.73958333333333337</v>
      </c>
      <c r="B16" s="31">
        <v>0.8125</v>
      </c>
      <c r="C16" s="29"/>
      <c r="D16" s="27">
        <f t="shared" ref="D16:D17" si="1">B16-A16</f>
        <v>7.291666666666663E-2</v>
      </c>
      <c r="F16" s="27">
        <v>0.73958333333333337</v>
      </c>
      <c r="G16" s="31">
        <v>0.8125</v>
      </c>
      <c r="H16" s="29"/>
      <c r="I16" s="27">
        <f t="shared" ref="I16:I17" si="2">G16-F16</f>
        <v>7.291666666666663E-2</v>
      </c>
    </row>
    <row r="17" spans="1:9" ht="16.5" thickBot="1" x14ac:dyDescent="0.3">
      <c r="A17" s="203">
        <v>0.8125</v>
      </c>
      <c r="B17" s="58">
        <v>0.85416666666666663</v>
      </c>
      <c r="C17" s="60"/>
      <c r="D17" s="53">
        <f t="shared" si="1"/>
        <v>4.166666666666663E-2</v>
      </c>
      <c r="F17" s="203">
        <v>0.8125</v>
      </c>
      <c r="G17" s="58">
        <v>0.85416666666666663</v>
      </c>
      <c r="H17" s="60"/>
      <c r="I17" s="53">
        <f t="shared" si="2"/>
        <v>4.166666666666663E-2</v>
      </c>
    </row>
    <row r="18" spans="1:9" x14ac:dyDescent="0.25">
      <c r="D18" s="128">
        <f>SUM(D16:D17)</f>
        <v>0.11458333333333326</v>
      </c>
      <c r="I18" s="128">
        <f>SUM(I16:I17)</f>
        <v>0.11458333333333326</v>
      </c>
    </row>
    <row r="19" spans="1:9" x14ac:dyDescent="0.25">
      <c r="D19"/>
    </row>
    <row r="20" spans="1:9" x14ac:dyDescent="0.25">
      <c r="D20"/>
    </row>
    <row r="21" spans="1:9" x14ac:dyDescent="0.25">
      <c r="D21"/>
    </row>
    <row r="22" spans="1:9" x14ac:dyDescent="0.25">
      <c r="D22"/>
    </row>
    <row r="23" spans="1:9" x14ac:dyDescent="0.25">
      <c r="D23"/>
    </row>
    <row r="24" spans="1:9" x14ac:dyDescent="0.25">
      <c r="D24"/>
    </row>
    <row r="25" spans="1:9" ht="15.75" thickBot="1" x14ac:dyDescent="0.3">
      <c r="D25"/>
    </row>
    <row r="26" spans="1:9" ht="16.5" thickBot="1" x14ac:dyDescent="0.3">
      <c r="A26" s="556" t="s">
        <v>3</v>
      </c>
      <c r="B26" s="134" t="s">
        <v>4</v>
      </c>
      <c r="C26" s="135" t="s">
        <v>7</v>
      </c>
      <c r="D26" s="140">
        <v>3</v>
      </c>
      <c r="F26" s="137" t="s">
        <v>3</v>
      </c>
      <c r="G26" s="138" t="s">
        <v>4</v>
      </c>
      <c r="H26" s="139" t="s">
        <v>10</v>
      </c>
      <c r="I26" s="140">
        <v>6</v>
      </c>
    </row>
    <row r="27" spans="1:9" ht="15.75" x14ac:dyDescent="0.25">
      <c r="A27" s="27">
        <v>0.73958333333333337</v>
      </c>
      <c r="B27" s="31">
        <v>0.8125</v>
      </c>
      <c r="C27" s="29"/>
      <c r="D27" s="27">
        <f t="shared" ref="D27:D28" si="3">B27-A27</f>
        <v>7.291666666666663E-2</v>
      </c>
      <c r="I27">
        <f ca="1">SUM(I26:I27)</f>
        <v>0</v>
      </c>
    </row>
    <row r="28" spans="1:9" ht="16.5" thickBot="1" x14ac:dyDescent="0.3">
      <c r="A28" s="203">
        <v>0.8125</v>
      </c>
      <c r="B28" s="58">
        <v>0.85416666666666663</v>
      </c>
      <c r="C28" s="60"/>
      <c r="D28" s="53">
        <f t="shared" si="3"/>
        <v>4.166666666666663E-2</v>
      </c>
    </row>
    <row r="29" spans="1:9" x14ac:dyDescent="0.25">
      <c r="D29" s="128">
        <f>SUM(D27:D28)</f>
        <v>0.11458333333333326</v>
      </c>
    </row>
    <row r="30" spans="1:9" x14ac:dyDescent="0.25">
      <c r="D30"/>
    </row>
    <row r="31" spans="1:9" x14ac:dyDescent="0.25">
      <c r="D31"/>
    </row>
    <row r="32" spans="1:9" x14ac:dyDescent="0.25">
      <c r="D32"/>
    </row>
    <row r="33" spans="4:4" x14ac:dyDescent="0.25">
      <c r="D33"/>
    </row>
    <row r="34" spans="4:4" x14ac:dyDescent="0.25">
      <c r="D34"/>
    </row>
    <row r="35" spans="4:4" x14ac:dyDescent="0.25">
      <c r="D35"/>
    </row>
    <row r="36" spans="4:4" x14ac:dyDescent="0.25">
      <c r="D36"/>
    </row>
  </sheetData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Planning général</vt:lpstr>
      <vt:lpstr>Planning individuel</vt:lpstr>
      <vt:lpstr>'Planning général'!Impression_des_titres</vt:lpstr>
      <vt:lpstr>'Planning général'!Zone_d_impression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2019-06-28T15:10:27Z</dcterms:modified>
</cp:coreProperties>
</file>