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220" windowHeight="9960" activeTab="1"/>
  </bookViews>
  <sheets>
    <sheet name="Période de fermeture" sheetId="5" r:id="rId1"/>
    <sheet name="Feuille de calcul" sheetId="1" r:id="rId2"/>
    <sheet name="Gantt" sheetId="3" r:id="rId3"/>
  </sheets>
  <functionGroups builtInGroupCount="18"/>
  <definedNames>
    <definedName name="Jours_fériés">'Feuille de calcul'!$L$16</definedName>
  </definedNames>
  <calcPr calcId="152511"/>
</workbook>
</file>

<file path=xl/calcChain.xml><?xml version="1.0" encoding="utf-8"?>
<calcChain xmlns="http://schemas.openxmlformats.org/spreadsheetml/2006/main">
  <c r="H53" i="1" l="1"/>
  <c r="H52" i="1"/>
  <c r="H51" i="1"/>
  <c r="H50" i="1"/>
  <c r="H49" i="1"/>
  <c r="H48" i="1"/>
  <c r="H47" i="1"/>
  <c r="H46" i="1"/>
  <c r="H43" i="1"/>
  <c r="H42" i="1"/>
  <c r="H41" i="1"/>
  <c r="H40" i="1"/>
  <c r="H39" i="1"/>
  <c r="H38" i="1"/>
  <c r="H37" i="1"/>
  <c r="H36" i="1"/>
  <c r="H27" i="1"/>
  <c r="H28" i="1"/>
  <c r="H29" i="1"/>
  <c r="H30" i="1"/>
  <c r="H31" i="1"/>
  <c r="H32" i="1"/>
  <c r="H33" i="1"/>
  <c r="H26" i="1"/>
  <c r="H17" i="1"/>
  <c r="H18" i="1"/>
  <c r="H19" i="1"/>
  <c r="H20" i="1"/>
  <c r="H21" i="1"/>
  <c r="H22" i="1"/>
  <c r="H23" i="1"/>
  <c r="H16" i="1"/>
  <c r="H7" i="1"/>
  <c r="H8" i="1"/>
  <c r="H9" i="1"/>
  <c r="H10" i="1"/>
  <c r="H11" i="1"/>
  <c r="H12" i="1"/>
  <c r="H6" i="1"/>
  <c r="F5" i="1" l="1"/>
  <c r="G5" i="1" s="1"/>
  <c r="L20" i="1" l="1"/>
  <c r="L19" i="1"/>
  <c r="L18" i="1"/>
  <c r="F7" i="1"/>
  <c r="F8" i="1"/>
  <c r="F9" i="1"/>
  <c r="F10" i="1"/>
  <c r="F6" i="1" l="1"/>
  <c r="L4" i="1"/>
  <c r="M4" i="1" s="1"/>
  <c r="N4" i="1" s="1"/>
  <c r="O4" i="1" s="1"/>
  <c r="P4" i="1" s="1"/>
  <c r="Q4" i="1" s="1"/>
  <c r="R4" i="1" s="1"/>
  <c r="S4" i="1" s="1"/>
  <c r="G6" i="1" l="1"/>
  <c r="H5" i="1"/>
  <c r="F11" i="1"/>
  <c r="F12" i="1"/>
  <c r="G12" i="1" s="1"/>
  <c r="F13" i="1"/>
  <c r="F14" i="1"/>
  <c r="G14" i="1" s="1"/>
  <c r="F17" i="1"/>
  <c r="F18" i="1"/>
  <c r="G18" i="1" s="1"/>
  <c r="F19" i="1"/>
  <c r="F20" i="1"/>
  <c r="G20" i="1" s="1"/>
  <c r="F21" i="1"/>
  <c r="F22" i="1"/>
  <c r="G22" i="1" s="1"/>
  <c r="F23" i="1"/>
  <c r="F24" i="1"/>
  <c r="G24" i="1" s="1"/>
  <c r="F25" i="1"/>
  <c r="F26" i="1"/>
  <c r="G26" i="1" s="1"/>
  <c r="F27" i="1"/>
  <c r="F28" i="1"/>
  <c r="G28" i="1" s="1"/>
  <c r="F29" i="1"/>
  <c r="F30" i="1"/>
  <c r="G30" i="1" s="1"/>
  <c r="F31" i="1"/>
  <c r="F32" i="1"/>
  <c r="G32" i="1" s="1"/>
  <c r="F33" i="1"/>
  <c r="F34" i="1"/>
  <c r="G34" i="1" s="1"/>
  <c r="F35" i="1"/>
  <c r="F36" i="1"/>
  <c r="G36" i="1" s="1"/>
  <c r="F37" i="1"/>
  <c r="F38" i="1"/>
  <c r="G38" i="1" s="1"/>
  <c r="F39" i="1"/>
  <c r="F40" i="1"/>
  <c r="G40" i="1" s="1"/>
  <c r="F41" i="1"/>
  <c r="F42" i="1"/>
  <c r="G42" i="1" s="1"/>
  <c r="F43" i="1"/>
  <c r="F44" i="1"/>
  <c r="G44" i="1" s="1"/>
  <c r="F45" i="1"/>
  <c r="F46" i="1"/>
  <c r="G46" i="1" s="1"/>
  <c r="F47" i="1"/>
  <c r="F48" i="1"/>
  <c r="G48" i="1" s="1"/>
  <c r="F49" i="1"/>
  <c r="F50" i="1"/>
  <c r="G50" i="1" s="1"/>
  <c r="F51" i="1"/>
  <c r="F52" i="1"/>
  <c r="G52" i="1" s="1"/>
  <c r="F53" i="1"/>
  <c r="G7" i="1"/>
  <c r="G8" i="1"/>
  <c r="G9" i="1"/>
  <c r="G10" i="1"/>
  <c r="G11" i="1"/>
  <c r="G13" i="1"/>
  <c r="G17" i="1"/>
  <c r="G19" i="1"/>
  <c r="G21" i="1"/>
  <c r="D22" i="3" s="1"/>
  <c r="G23" i="1"/>
  <c r="D24" i="3" s="1"/>
  <c r="G25" i="1"/>
  <c r="G27" i="1"/>
  <c r="G29" i="1"/>
  <c r="G31" i="1"/>
  <c r="G33" i="1"/>
  <c r="G35" i="1"/>
  <c r="G37" i="1"/>
  <c r="D40" i="3" s="1"/>
  <c r="G39" i="1"/>
  <c r="D42" i="3" s="1"/>
  <c r="G41" i="1"/>
  <c r="D44" i="3" s="1"/>
  <c r="G43" i="1"/>
  <c r="D46" i="3" s="1"/>
  <c r="G45" i="1"/>
  <c r="G47" i="1"/>
  <c r="G49" i="1"/>
  <c r="G51" i="1"/>
  <c r="G53" i="1"/>
  <c r="L19" i="5"/>
  <c r="L20" i="5"/>
  <c r="L21" i="5"/>
  <c r="L22" i="5"/>
  <c r="L23" i="5"/>
  <c r="L24" i="5"/>
  <c r="L25" i="5"/>
  <c r="L26" i="5"/>
  <c r="L27" i="5"/>
  <c r="L28" i="5"/>
  <c r="L29" i="5"/>
  <c r="K19" i="5"/>
  <c r="K20" i="5"/>
  <c r="K21" i="5"/>
  <c r="K22" i="5"/>
  <c r="K23" i="5"/>
  <c r="K24" i="5"/>
  <c r="K25" i="5"/>
  <c r="K26" i="5"/>
  <c r="K27" i="5"/>
  <c r="K28" i="5"/>
  <c r="K29" i="5"/>
  <c r="J19" i="5"/>
  <c r="J20" i="5"/>
  <c r="J21" i="5"/>
  <c r="J22" i="5"/>
  <c r="J23" i="5"/>
  <c r="J24" i="5"/>
  <c r="J25" i="5"/>
  <c r="J26" i="5"/>
  <c r="J27" i="5"/>
  <c r="J28" i="5"/>
  <c r="J29" i="5"/>
  <c r="H19" i="5"/>
  <c r="H20" i="5"/>
  <c r="H21" i="5"/>
  <c r="H22" i="5"/>
  <c r="H23" i="5"/>
  <c r="H24" i="5"/>
  <c r="H25" i="5"/>
  <c r="H26" i="5"/>
  <c r="H27" i="5"/>
  <c r="H28" i="5"/>
  <c r="H29" i="5"/>
  <c r="G19" i="5"/>
  <c r="G20" i="5"/>
  <c r="G21" i="5"/>
  <c r="G22" i="5"/>
  <c r="G23" i="5"/>
  <c r="G24" i="5"/>
  <c r="G25" i="5"/>
  <c r="G26" i="5"/>
  <c r="G27" i="5"/>
  <c r="G28" i="5"/>
  <c r="G29" i="5"/>
  <c r="E19" i="5"/>
  <c r="E20" i="5"/>
  <c r="E21" i="5"/>
  <c r="E22" i="5"/>
  <c r="E23" i="5"/>
  <c r="E24" i="5"/>
  <c r="E25" i="5"/>
  <c r="E26" i="5"/>
  <c r="E27" i="5"/>
  <c r="E28" i="5"/>
  <c r="E29" i="5"/>
  <c r="D19" i="5"/>
  <c r="D20" i="5"/>
  <c r="D21" i="5"/>
  <c r="D22" i="5"/>
  <c r="D23" i="5"/>
  <c r="D24" i="5"/>
  <c r="D25" i="5"/>
  <c r="D26" i="5"/>
  <c r="D27" i="5"/>
  <c r="D28" i="5"/>
  <c r="D29" i="5"/>
  <c r="C19" i="5"/>
  <c r="C20" i="5"/>
  <c r="C21" i="5"/>
  <c r="C22" i="5"/>
  <c r="C23" i="5"/>
  <c r="C24" i="5"/>
  <c r="C25" i="5"/>
  <c r="C26" i="5"/>
  <c r="C27" i="5"/>
  <c r="C28" i="5"/>
  <c r="C29" i="5"/>
  <c r="L18" i="5"/>
  <c r="K18" i="5"/>
  <c r="J18" i="5"/>
  <c r="H18" i="5"/>
  <c r="G18" i="5"/>
  <c r="E18" i="5"/>
  <c r="D18" i="5"/>
  <c r="C18" i="5"/>
  <c r="F18" i="5"/>
  <c r="M26" i="5"/>
  <c r="M20" i="5"/>
  <c r="I22" i="5"/>
  <c r="I19" i="5"/>
  <c r="B19" i="5"/>
  <c r="M19" i="5"/>
  <c r="M21" i="5"/>
  <c r="M22" i="5"/>
  <c r="M23" i="5"/>
  <c r="M24" i="5"/>
  <c r="M25" i="5"/>
  <c r="M27" i="5"/>
  <c r="M28" i="5"/>
  <c r="M29" i="5"/>
  <c r="M18" i="5"/>
  <c r="I20" i="5"/>
  <c r="I21" i="5"/>
  <c r="I23" i="5"/>
  <c r="I24" i="5"/>
  <c r="I25" i="5"/>
  <c r="I26" i="5"/>
  <c r="I27" i="5"/>
  <c r="I28" i="5"/>
  <c r="I29" i="5"/>
  <c r="I18" i="5"/>
  <c r="B20" i="5"/>
  <c r="B21" i="5"/>
  <c r="B22" i="5"/>
  <c r="B23" i="5"/>
  <c r="B24" i="5"/>
  <c r="B25" i="5"/>
  <c r="B26" i="5"/>
  <c r="B27" i="5"/>
  <c r="B28" i="5"/>
  <c r="B29" i="5"/>
  <c r="B18" i="5"/>
  <c r="C57" i="3"/>
  <c r="D17" i="3"/>
  <c r="D18" i="3"/>
  <c r="D19" i="3"/>
  <c r="D21" i="3"/>
  <c r="D23" i="3"/>
  <c r="D28" i="3"/>
  <c r="D29" i="3"/>
  <c r="D30" i="3"/>
  <c r="D31" i="3"/>
  <c r="D32" i="3"/>
  <c r="D33" i="3"/>
  <c r="D34" i="3"/>
  <c r="D35" i="3"/>
  <c r="D39" i="3"/>
  <c r="D41" i="3"/>
  <c r="D43" i="3"/>
  <c r="D45" i="3"/>
  <c r="D50" i="3"/>
  <c r="D51" i="3"/>
  <c r="D52" i="3"/>
  <c r="D53" i="3"/>
  <c r="D54" i="3"/>
  <c r="D55" i="3"/>
  <c r="D56" i="3"/>
  <c r="D20" i="3"/>
  <c r="B50" i="3"/>
  <c r="B51" i="3"/>
  <c r="B52" i="3"/>
  <c r="B53" i="3"/>
  <c r="B54" i="3"/>
  <c r="B55" i="3"/>
  <c r="B56" i="3"/>
  <c r="B57" i="3"/>
  <c r="B39" i="3"/>
  <c r="B40" i="3"/>
  <c r="B41" i="3"/>
  <c r="B42" i="3"/>
  <c r="B43" i="3"/>
  <c r="B44" i="3"/>
  <c r="B45" i="3"/>
  <c r="B46" i="3"/>
  <c r="B28" i="3"/>
  <c r="B29" i="3"/>
  <c r="B30" i="3"/>
  <c r="B31" i="3"/>
  <c r="B32" i="3"/>
  <c r="B33" i="3"/>
  <c r="B34" i="3"/>
  <c r="B35" i="3"/>
  <c r="B17" i="3"/>
  <c r="B18" i="3"/>
  <c r="B19" i="3"/>
  <c r="B20" i="3"/>
  <c r="B21" i="3"/>
  <c r="B22" i="3"/>
  <c r="B23" i="3"/>
  <c r="B24" i="3"/>
  <c r="B11" i="3"/>
  <c r="B12" i="3"/>
  <c r="B7" i="3"/>
  <c r="B8" i="3"/>
  <c r="B9" i="3"/>
  <c r="B10" i="3"/>
  <c r="B6" i="3"/>
  <c r="B13" i="3"/>
  <c r="H15" i="1"/>
  <c r="H25" i="1"/>
  <c r="H35" i="1"/>
  <c r="H45" i="1"/>
  <c r="D57" i="3" l="1"/>
  <c r="C55" i="3"/>
  <c r="C53" i="3"/>
  <c r="C51" i="3"/>
  <c r="C56" i="3"/>
  <c r="C54" i="3"/>
  <c r="C52" i="3"/>
  <c r="C46" i="3"/>
  <c r="C44" i="3"/>
  <c r="C42" i="3"/>
  <c r="C40" i="3"/>
  <c r="C45" i="3"/>
  <c r="C43" i="3"/>
  <c r="C41" i="3"/>
  <c r="C35" i="3"/>
  <c r="C33" i="3"/>
  <c r="C31" i="3"/>
  <c r="C29" i="3"/>
  <c r="C34" i="3"/>
  <c r="C32" i="3"/>
  <c r="C30" i="3"/>
  <c r="C24" i="3"/>
  <c r="C22" i="3"/>
  <c r="C20" i="3"/>
  <c r="C18" i="3"/>
  <c r="C23" i="3"/>
  <c r="C21" i="3"/>
  <c r="C19" i="3"/>
  <c r="C50" i="3"/>
  <c r="C39" i="3"/>
  <c r="C28" i="3"/>
  <c r="C17" i="3"/>
  <c r="D7" i="3" l="1"/>
  <c r="C8" i="3" l="1"/>
  <c r="D8" i="3" l="1"/>
  <c r="C9" i="3" l="1"/>
  <c r="D9" i="3" l="1"/>
  <c r="C10" i="3" l="1"/>
  <c r="D10" i="3" l="1"/>
  <c r="C11" i="3" l="1"/>
  <c r="D11" i="3" l="1"/>
  <c r="C12" i="3" l="1"/>
  <c r="H13" i="1" l="1"/>
  <c r="D12" i="3"/>
  <c r="D13" i="3" l="1"/>
  <c r="C13" i="3"/>
  <c r="D38" i="3" l="1"/>
  <c r="D49" i="3"/>
  <c r="E1" i="3"/>
  <c r="V1" i="3" s="1"/>
  <c r="C49" i="3"/>
  <c r="B49" i="3"/>
  <c r="A48" i="3"/>
  <c r="C38" i="3"/>
  <c r="B38" i="3"/>
  <c r="A37" i="3"/>
  <c r="C27" i="3"/>
  <c r="B27" i="3"/>
  <c r="C16" i="3"/>
  <c r="B16" i="3"/>
  <c r="C5" i="3"/>
  <c r="B5" i="3"/>
  <c r="A26" i="3"/>
  <c r="A15" i="3"/>
  <c r="A4" i="3"/>
  <c r="D27" i="3"/>
  <c r="AM1" i="3" l="1"/>
  <c r="V2" i="3"/>
  <c r="E2" i="3"/>
  <c r="D16" i="3"/>
  <c r="AM2" i="3" l="1"/>
  <c r="BD1" i="3"/>
  <c r="D5" i="3"/>
  <c r="C6" i="3"/>
  <c r="C7" i="3" l="1"/>
  <c r="BU1" i="3"/>
  <c r="BU2" i="3" s="1"/>
  <c r="BD2" i="3"/>
  <c r="D6" i="3"/>
</calcChain>
</file>

<file path=xl/comments1.xml><?xml version="1.0" encoding="utf-8"?>
<comments xmlns="http://schemas.openxmlformats.org/spreadsheetml/2006/main">
  <authors>
    <author>gmb</author>
  </authors>
  <commentList>
    <comment ref="B1" authorId="0" shapeId="0">
      <text>
        <r>
          <rPr>
            <b/>
            <sz val="9"/>
            <color indexed="81"/>
            <rFont val="Tahoma"/>
            <charset val="1"/>
          </rPr>
          <t>gmb:</t>
        </r>
        <r>
          <rPr>
            <sz val="9"/>
            <color indexed="81"/>
            <rFont val="Tahoma"/>
            <charset val="1"/>
          </rPr>
          <t xml:space="preserve">
Saisir en B1 le numéro de la semaine concernée.
Il met à jour la date du début de la semaine (I5) automatiquement, ainsi que la date du tableau de calculs intermédiaires L4</t>
        </r>
      </text>
    </comment>
  </commentList>
</comments>
</file>

<file path=xl/sharedStrings.xml><?xml version="1.0" encoding="utf-8"?>
<sst xmlns="http://schemas.openxmlformats.org/spreadsheetml/2006/main" count="79" uniqueCount="59">
  <si>
    <t>Quantité</t>
  </si>
  <si>
    <t>Date début de semaine :</t>
  </si>
  <si>
    <t>Machine</t>
  </si>
  <si>
    <t>DMC635 V</t>
  </si>
  <si>
    <t>Milltap 700</t>
  </si>
  <si>
    <t>DMU50 N°47</t>
  </si>
  <si>
    <t>DMU50 N°48</t>
  </si>
  <si>
    <t>DMU70</t>
  </si>
  <si>
    <t>Numéro d'affaire</t>
  </si>
  <si>
    <t>Durée en heures</t>
  </si>
  <si>
    <t>Durée en jours</t>
  </si>
  <si>
    <t>05h</t>
  </si>
  <si>
    <t>21h</t>
  </si>
  <si>
    <t>19h</t>
  </si>
  <si>
    <t>Date de début</t>
  </si>
  <si>
    <t>Date de fin</t>
  </si>
  <si>
    <t>13h</t>
  </si>
  <si>
    <t xml:space="preserve">Date de début </t>
  </si>
  <si>
    <t>Jours</t>
  </si>
  <si>
    <t>Mois</t>
  </si>
  <si>
    <t>Plage de calcul</t>
  </si>
  <si>
    <t>12h</t>
  </si>
  <si>
    <r>
      <t xml:space="preserve">Temps de cycle
 </t>
    </r>
    <r>
      <rPr>
        <b/>
        <i/>
        <sz val="8"/>
        <color rgb="FF0070C0"/>
        <rFont val="Calibri"/>
        <family val="2"/>
        <scheme val="minor"/>
      </rPr>
      <t>en minutes</t>
    </r>
  </si>
  <si>
    <r>
      <t xml:space="preserve">Temps de
 réglage
</t>
    </r>
    <r>
      <rPr>
        <b/>
        <i/>
        <sz val="8"/>
        <color rgb="FF0070C0"/>
        <rFont val="Calibri"/>
        <family val="2"/>
        <scheme val="minor"/>
      </rPr>
      <t>en heures</t>
    </r>
  </si>
  <si>
    <t>lundi</t>
  </si>
  <si>
    <t>mardi</t>
  </si>
  <si>
    <t>mercredi</t>
  </si>
  <si>
    <t>jeudi</t>
  </si>
  <si>
    <t>vendredi</t>
  </si>
  <si>
    <t>samedi</t>
  </si>
  <si>
    <t>dimanche</t>
  </si>
  <si>
    <t>http://forum.excel-pratique.com/excel/realisation-d-un-planning-t77164.html</t>
  </si>
  <si>
    <t>Année :</t>
  </si>
  <si>
    <t>S</t>
  </si>
  <si>
    <t>Ne pas supprimer ni effacer ce tableau</t>
  </si>
  <si>
    <t>Pâques</t>
  </si>
  <si>
    <t>Ascension</t>
  </si>
  <si>
    <t>Pentecôte</t>
  </si>
  <si>
    <t>J. de l'an</t>
  </si>
  <si>
    <t>F.du travail</t>
  </si>
  <si>
    <t>Victoire</t>
  </si>
  <si>
    <t>Fêt. nat.</t>
  </si>
  <si>
    <t>Assompt.</t>
  </si>
  <si>
    <t>Toussaints</t>
  </si>
  <si>
    <t>Armistice</t>
  </si>
  <si>
    <t>Noël</t>
  </si>
  <si>
    <t>Lundi de Pâques</t>
  </si>
  <si>
    <t>Ne pas effacer</t>
  </si>
  <si>
    <t>Jours Fériés</t>
  </si>
  <si>
    <t>1/1/1899</t>
  </si>
  <si>
    <t>1/5/1899</t>
  </si>
  <si>
    <t>8/5/1899</t>
  </si>
  <si>
    <t>14/7/1899</t>
  </si>
  <si>
    <t>15/8/1899</t>
  </si>
  <si>
    <t>1/11/1899</t>
  </si>
  <si>
    <t>11/11/1899</t>
  </si>
  <si>
    <t>25/12/1899</t>
  </si>
  <si>
    <t>horaire de fin</t>
  </si>
  <si>
    <t>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</si>
</sst>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ddd\ dd/mm\ hh:mm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name val="Calibri"/>
      <family val="2"/>
      <scheme val="minor"/>
    </font>
    <font>
      <b/>
      <sz val="26"/>
      <color rgb="FF0070C0"/>
      <name val="Calibri"/>
      <family val="2"/>
      <scheme val="minor"/>
    </font>
    <font>
      <b/>
      <i/>
      <sz val="8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0"/>
      <name val="Arial"/>
      <family val="2"/>
    </font>
    <font>
      <b/>
      <i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5C073"/>
        <bgColor indexed="64"/>
      </patternFill>
    </fill>
  </fills>
  <borders count="4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theme="9" tint="-0.499984740745262"/>
      </left>
      <right/>
      <top style="double">
        <color theme="9" tint="-0.499984740745262"/>
      </top>
      <bottom/>
      <diagonal/>
    </border>
    <border>
      <left/>
      <right/>
      <top style="double">
        <color theme="9" tint="-0.499984740745262"/>
      </top>
      <bottom/>
      <diagonal/>
    </border>
    <border>
      <left/>
      <right style="double">
        <color theme="9" tint="-0.499984740745262"/>
      </right>
      <top style="double">
        <color theme="9" tint="-0.499984740745262"/>
      </top>
      <bottom/>
      <diagonal/>
    </border>
    <border>
      <left style="double">
        <color theme="9" tint="-0.499984740745262"/>
      </left>
      <right/>
      <top/>
      <bottom/>
      <diagonal/>
    </border>
    <border>
      <left/>
      <right style="double">
        <color theme="9" tint="-0.499984740745262"/>
      </right>
      <top/>
      <bottom/>
      <diagonal/>
    </border>
    <border>
      <left style="double">
        <color theme="9" tint="-0.499984740745262"/>
      </left>
      <right/>
      <top/>
      <bottom style="double">
        <color theme="9" tint="-0.499984740745262"/>
      </bottom>
      <diagonal/>
    </border>
    <border>
      <left/>
      <right/>
      <top/>
      <bottom style="double">
        <color theme="9" tint="-0.499984740745262"/>
      </bottom>
      <diagonal/>
    </border>
    <border>
      <left/>
      <right style="double">
        <color theme="9" tint="-0.499984740745262"/>
      </right>
      <top/>
      <bottom style="double">
        <color theme="9" tint="-0.499984740745262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176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20" fontId="10" fillId="2" borderId="9" xfId="0" applyNumberFormat="1" applyFont="1" applyFill="1" applyBorder="1"/>
    <xf numFmtId="20" fontId="10" fillId="2" borderId="10" xfId="0" applyNumberFormat="1" applyFont="1" applyFill="1" applyBorder="1"/>
    <xf numFmtId="20" fontId="10" fillId="2" borderId="11" xfId="0" applyNumberFormat="1" applyFont="1" applyFill="1" applyBorder="1"/>
    <xf numFmtId="0" fontId="0" fillId="0" borderId="0" xfId="0" applyAlignment="1">
      <alignment horizontal="center" vertical="center"/>
    </xf>
    <xf numFmtId="0" fontId="9" fillId="2" borderId="11" xfId="0" applyFont="1" applyFill="1" applyBorder="1"/>
    <xf numFmtId="0" fontId="5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2" fontId="2" fillId="0" borderId="1" xfId="0" applyNumberFormat="1" applyFont="1" applyBorder="1" applyAlignment="1">
      <alignment horizontal="center" vertical="center"/>
    </xf>
    <xf numFmtId="22" fontId="2" fillId="0" borderId="3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22" fontId="2" fillId="0" borderId="0" xfId="0" applyNumberFormat="1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2" fontId="2" fillId="0" borderId="14" xfId="0" applyNumberFormat="1" applyFont="1" applyBorder="1" applyAlignment="1">
      <alignment horizontal="center" vertical="center"/>
    </xf>
    <xf numFmtId="22" fontId="2" fillId="0" borderId="14" xfId="0" applyNumberFormat="1" applyFont="1" applyBorder="1" applyAlignment="1">
      <alignment horizontal="center" vertical="center"/>
    </xf>
    <xf numFmtId="22" fontId="2" fillId="0" borderId="12" xfId="0" applyNumberFormat="1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2" fontId="2" fillId="0" borderId="19" xfId="0" applyNumberFormat="1" applyFont="1" applyBorder="1" applyAlignment="1">
      <alignment horizontal="center" vertical="center"/>
    </xf>
    <xf numFmtId="22" fontId="2" fillId="0" borderId="19" xfId="0" applyNumberFormat="1" applyFont="1" applyBorder="1" applyAlignment="1">
      <alignment horizontal="center" vertical="center"/>
    </xf>
    <xf numFmtId="22" fontId="2" fillId="0" borderId="20" xfId="0" applyNumberFormat="1" applyFont="1" applyBorder="1" applyAlignment="1">
      <alignment horizontal="center" vertical="center"/>
    </xf>
    <xf numFmtId="22" fontId="2" fillId="0" borderId="5" xfId="0" applyNumberFormat="1" applyFont="1" applyBorder="1" applyAlignment="1">
      <alignment horizontal="center" vertical="center"/>
    </xf>
    <xf numFmtId="20" fontId="0" fillId="3" borderId="0" xfId="0" applyNumberFormat="1" applyFill="1" applyBorder="1" applyAlignment="1">
      <alignment horizontal="center" vertical="center"/>
    </xf>
    <xf numFmtId="20" fontId="0" fillId="3" borderId="14" xfId="0" applyNumberFormat="1" applyFill="1" applyBorder="1" applyAlignment="1">
      <alignment horizontal="center" vertical="center"/>
    </xf>
    <xf numFmtId="20" fontId="1" fillId="3" borderId="0" xfId="0" applyNumberFormat="1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right"/>
    </xf>
    <xf numFmtId="0" fontId="0" fillId="0" borderId="4" xfId="0" applyBorder="1"/>
    <xf numFmtId="22" fontId="8" fillId="0" borderId="0" xfId="0" applyNumberFormat="1" applyFont="1" applyBorder="1"/>
    <xf numFmtId="20" fontId="4" fillId="0" borderId="4" xfId="0" applyNumberFormat="1" applyFont="1" applyBorder="1"/>
    <xf numFmtId="20" fontId="4" fillId="0" borderId="0" xfId="0" applyNumberFormat="1" applyFont="1" applyBorder="1"/>
    <xf numFmtId="20" fontId="4" fillId="0" borderId="5" xfId="0" applyNumberFormat="1" applyFont="1" applyBorder="1"/>
    <xf numFmtId="0" fontId="0" fillId="0" borderId="13" xfId="0" applyBorder="1"/>
    <xf numFmtId="22" fontId="8" fillId="0" borderId="14" xfId="0" applyNumberFormat="1" applyFont="1" applyBorder="1"/>
    <xf numFmtId="22" fontId="8" fillId="0" borderId="12" xfId="0" applyNumberFormat="1" applyFont="1" applyBorder="1"/>
    <xf numFmtId="20" fontId="4" fillId="0" borderId="14" xfId="0" applyNumberFormat="1" applyFont="1" applyBorder="1"/>
    <xf numFmtId="20" fontId="4" fillId="0" borderId="12" xfId="0" applyNumberFormat="1" applyFont="1" applyBorder="1"/>
    <xf numFmtId="0" fontId="9" fillId="2" borderId="10" xfId="0" applyFont="1" applyFill="1" applyBorder="1" applyAlignment="1">
      <alignment horizontal="right"/>
    </xf>
    <xf numFmtId="0" fontId="0" fillId="0" borderId="8" xfId="0" applyBorder="1" applyAlignment="1">
      <alignment vertical="center"/>
    </xf>
    <xf numFmtId="22" fontId="8" fillId="0" borderId="6" xfId="0" applyNumberFormat="1" applyFont="1" applyBorder="1" applyAlignment="1">
      <alignment vertical="center"/>
    </xf>
    <xf numFmtId="20" fontId="4" fillId="0" borderId="2" xfId="0" applyNumberFormat="1" applyFont="1" applyBorder="1" applyAlignment="1">
      <alignment vertical="center"/>
    </xf>
    <xf numFmtId="20" fontId="4" fillId="0" borderId="1" xfId="0" applyNumberFormat="1" applyFont="1" applyBorder="1" applyAlignment="1">
      <alignment vertical="center"/>
    </xf>
    <xf numFmtId="20" fontId="4" fillId="0" borderId="3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0" fillId="0" borderId="22" xfId="0" applyBorder="1" applyAlignment="1">
      <alignment vertical="center"/>
    </xf>
    <xf numFmtId="22" fontId="8" fillId="0" borderId="23" xfId="0" applyNumberFormat="1" applyFont="1" applyBorder="1" applyAlignment="1">
      <alignment vertical="center"/>
    </xf>
    <xf numFmtId="22" fontId="8" fillId="0" borderId="24" xfId="0" applyNumberFormat="1" applyFont="1" applyBorder="1" applyAlignment="1">
      <alignment vertical="center"/>
    </xf>
    <xf numFmtId="20" fontId="4" fillId="0" borderId="4" xfId="0" applyNumberFormat="1" applyFont="1" applyBorder="1" applyAlignment="1">
      <alignment vertical="center"/>
    </xf>
    <xf numFmtId="20" fontId="4" fillId="0" borderId="0" xfId="0" applyNumberFormat="1" applyFont="1" applyBorder="1" applyAlignment="1">
      <alignment vertical="center"/>
    </xf>
    <xf numFmtId="20" fontId="4" fillId="0" borderId="5" xfId="0" applyNumberFormat="1" applyFont="1" applyBorder="1" applyAlignment="1">
      <alignment vertical="center"/>
    </xf>
    <xf numFmtId="22" fontId="8" fillId="0" borderId="7" xfId="0" applyNumberFormat="1" applyFont="1" applyBorder="1" applyAlignment="1">
      <alignment vertical="center"/>
    </xf>
    <xf numFmtId="0" fontId="0" fillId="0" borderId="25" xfId="0" applyBorder="1" applyAlignment="1">
      <alignment vertical="center"/>
    </xf>
    <xf numFmtId="22" fontId="8" fillId="0" borderId="1" xfId="0" applyNumberFormat="1" applyFont="1" applyBorder="1" applyAlignment="1">
      <alignment vertical="center"/>
    </xf>
    <xf numFmtId="22" fontId="8" fillId="0" borderId="3" xfId="0" applyNumberFormat="1" applyFont="1" applyBorder="1" applyAlignment="1">
      <alignment vertical="center"/>
    </xf>
    <xf numFmtId="20" fontId="4" fillId="0" borderId="2" xfId="0" applyNumberFormat="1" applyFont="1" applyFill="1" applyBorder="1" applyAlignment="1">
      <alignment vertical="center"/>
    </xf>
    <xf numFmtId="20" fontId="4" fillId="0" borderId="1" xfId="0" applyNumberFormat="1" applyFont="1" applyFill="1" applyBorder="1" applyAlignment="1">
      <alignment vertical="center"/>
    </xf>
    <xf numFmtId="20" fontId="4" fillId="0" borderId="3" xfId="0" applyNumberFormat="1" applyFont="1" applyFill="1" applyBorder="1" applyAlignment="1">
      <alignment vertical="center"/>
    </xf>
    <xf numFmtId="20" fontId="4" fillId="0" borderId="4" xfId="0" applyNumberFormat="1" applyFont="1" applyFill="1" applyBorder="1" applyAlignment="1">
      <alignment vertical="center"/>
    </xf>
    <xf numFmtId="20" fontId="4" fillId="0" borderId="0" xfId="0" applyNumberFormat="1" applyFont="1" applyFill="1" applyBorder="1" applyAlignment="1">
      <alignment vertical="center"/>
    </xf>
    <xf numFmtId="20" fontId="4" fillId="0" borderId="5" xfId="0" applyNumberFormat="1" applyFont="1" applyFill="1" applyBorder="1" applyAlignment="1">
      <alignment vertical="center"/>
    </xf>
    <xf numFmtId="20" fontId="4" fillId="0" borderId="4" xfId="0" applyNumberFormat="1" applyFont="1" applyFill="1" applyBorder="1"/>
    <xf numFmtId="20" fontId="4" fillId="0" borderId="0" xfId="0" applyNumberFormat="1" applyFont="1" applyFill="1" applyBorder="1"/>
    <xf numFmtId="20" fontId="4" fillId="0" borderId="5" xfId="0" applyNumberFormat="1" applyFont="1" applyFill="1" applyBorder="1"/>
    <xf numFmtId="20" fontId="10" fillId="2" borderId="30" xfId="0" applyNumberFormat="1" applyFont="1" applyFill="1" applyBorder="1"/>
    <xf numFmtId="20" fontId="10" fillId="2" borderId="31" xfId="0" applyNumberFormat="1" applyFont="1" applyFill="1" applyBorder="1"/>
    <xf numFmtId="20" fontId="10" fillId="2" borderId="32" xfId="0" applyNumberFormat="1" applyFont="1" applyFill="1" applyBorder="1"/>
    <xf numFmtId="0" fontId="0" fillId="0" borderId="1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10" fillId="2" borderId="9" xfId="0" applyFont="1" applyFill="1" applyBorder="1" applyAlignment="1">
      <alignment horizontal="left"/>
    </xf>
    <xf numFmtId="0" fontId="0" fillId="0" borderId="26" xfId="0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 vertical="center"/>
    </xf>
    <xf numFmtId="0" fontId="9" fillId="2" borderId="9" xfId="0" applyFont="1" applyFill="1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5" xfId="0" applyBorder="1"/>
    <xf numFmtId="0" fontId="5" fillId="0" borderId="11" xfId="0" applyFont="1" applyBorder="1"/>
    <xf numFmtId="0" fontId="5" fillId="0" borderId="4" xfId="0" applyFont="1" applyBorder="1"/>
    <xf numFmtId="0" fontId="5" fillId="0" borderId="13" xfId="0" applyFont="1" applyBorder="1"/>
    <xf numFmtId="14" fontId="2" fillId="0" borderId="33" xfId="0" applyNumberFormat="1" applyFont="1" applyBorder="1"/>
    <xf numFmtId="14" fontId="2" fillId="0" borderId="34" xfId="0" applyNumberFormat="1" applyFont="1" applyBorder="1"/>
    <xf numFmtId="14" fontId="2" fillId="0" borderId="35" xfId="0" applyNumberFormat="1" applyFont="1" applyBorder="1"/>
    <xf numFmtId="0" fontId="5" fillId="0" borderId="16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27" xfId="0" applyFont="1" applyBorder="1"/>
    <xf numFmtId="0" fontId="5" fillId="0" borderId="21" xfId="0" applyFont="1" applyBorder="1"/>
    <xf numFmtId="0" fontId="5" fillId="0" borderId="29" xfId="0" applyFont="1" applyBorder="1"/>
    <xf numFmtId="14" fontId="2" fillId="0" borderId="27" xfId="0" applyNumberFormat="1" applyFont="1" applyBorder="1"/>
    <xf numFmtId="14" fontId="2" fillId="0" borderId="21" xfId="0" applyNumberFormat="1" applyFont="1" applyBorder="1"/>
    <xf numFmtId="14" fontId="2" fillId="0" borderId="29" xfId="0" applyNumberFormat="1" applyFont="1" applyBorder="1"/>
    <xf numFmtId="0" fontId="14" fillId="0" borderId="0" xfId="0" applyFont="1" applyBorder="1" applyAlignment="1">
      <alignment horizontal="center" vertical="center"/>
    </xf>
    <xf numFmtId="14" fontId="2" fillId="0" borderId="5" xfId="0" applyNumberFormat="1" applyFont="1" applyBorder="1"/>
    <xf numFmtId="14" fontId="2" fillId="0" borderId="12" xfId="0" applyNumberFormat="1" applyFont="1" applyBorder="1"/>
    <xf numFmtId="20" fontId="4" fillId="0" borderId="13" xfId="0" applyNumberFormat="1" applyFont="1" applyBorder="1"/>
    <xf numFmtId="20" fontId="4" fillId="3" borderId="2" xfId="0" applyNumberFormat="1" applyFont="1" applyFill="1" applyBorder="1" applyAlignment="1">
      <alignment vertical="center"/>
    </xf>
    <xf numFmtId="20" fontId="4" fillId="3" borderId="1" xfId="0" applyNumberFormat="1" applyFont="1" applyFill="1" applyBorder="1" applyAlignment="1">
      <alignment vertical="center"/>
    </xf>
    <xf numFmtId="20" fontId="4" fillId="3" borderId="3" xfId="0" applyNumberFormat="1" applyFont="1" applyFill="1" applyBorder="1" applyAlignment="1">
      <alignment vertical="center"/>
    </xf>
    <xf numFmtId="20" fontId="4" fillId="3" borderId="0" xfId="0" applyNumberFormat="1" applyFont="1" applyFill="1" applyBorder="1" applyAlignment="1">
      <alignment vertical="center"/>
    </xf>
    <xf numFmtId="20" fontId="4" fillId="3" borderId="5" xfId="0" applyNumberFormat="1" applyFont="1" applyFill="1" applyBorder="1" applyAlignment="1">
      <alignment vertical="center"/>
    </xf>
    <xf numFmtId="20" fontId="4" fillId="3" borderId="4" xfId="0" applyNumberFormat="1" applyFont="1" applyFill="1" applyBorder="1" applyAlignment="1">
      <alignment vertical="center"/>
    </xf>
    <xf numFmtId="0" fontId="11" fillId="0" borderId="11" xfId="0" applyFont="1" applyBorder="1" applyAlignment="1">
      <alignment horizontal="right" vertical="top"/>
    </xf>
    <xf numFmtId="0" fontId="16" fillId="0" borderId="0" xfId="1" applyAlignment="1">
      <alignment horizontal="left"/>
    </xf>
    <xf numFmtId="0" fontId="11" fillId="0" borderId="9" xfId="0" applyFont="1" applyBorder="1" applyAlignment="1">
      <alignment vertical="top"/>
    </xf>
    <xf numFmtId="0" fontId="11" fillId="0" borderId="4" xfId="0" applyFont="1" applyBorder="1" applyAlignment="1">
      <alignment vertical="top"/>
    </xf>
    <xf numFmtId="0" fontId="11" fillId="0" borderId="0" xfId="0" applyFont="1" applyBorder="1" applyAlignment="1">
      <alignment vertical="top"/>
    </xf>
    <xf numFmtId="165" fontId="0" fillId="0" borderId="39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40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7" fillId="0" borderId="36" xfId="0" applyFont="1" applyBorder="1" applyAlignment="1">
      <alignment horizontal="centerContinuous" vertical="center"/>
    </xf>
    <xf numFmtId="0" fontId="7" fillId="0" borderId="37" xfId="0" applyFont="1" applyBorder="1" applyAlignment="1">
      <alignment horizontal="centerContinuous" vertical="center"/>
    </xf>
    <xf numFmtId="0" fontId="7" fillId="0" borderId="38" xfId="0" applyFont="1" applyBorder="1" applyAlignment="1">
      <alignment horizontal="centerContinuous" vertical="center"/>
    </xf>
    <xf numFmtId="0" fontId="20" fillId="5" borderId="36" xfId="0" applyFont="1" applyFill="1" applyBorder="1"/>
    <xf numFmtId="14" fontId="0" fillId="0" borderId="39" xfId="0" applyNumberFormat="1" applyBorder="1" applyAlignment="1">
      <alignment horizontal="center"/>
    </xf>
    <xf numFmtId="0" fontId="0" fillId="0" borderId="40" xfId="0" applyBorder="1"/>
    <xf numFmtId="14" fontId="0" fillId="0" borderId="41" xfId="0" applyNumberFormat="1" applyBorder="1" applyAlignment="1">
      <alignment horizontal="center"/>
    </xf>
    <xf numFmtId="0" fontId="0" fillId="0" borderId="43" xfId="0" applyBorder="1"/>
    <xf numFmtId="0" fontId="21" fillId="0" borderId="38" xfId="0" applyFont="1" applyBorder="1" applyAlignment="1">
      <alignment horizontal="center"/>
    </xf>
    <xf numFmtId="0" fontId="12" fillId="0" borderId="11" xfId="0" applyFont="1" applyBorder="1" applyAlignment="1">
      <alignment horizontal="center" vertical="center" textRotation="45"/>
    </xf>
    <xf numFmtId="0" fontId="12" fillId="0" borderId="4" xfId="0" applyFont="1" applyBorder="1" applyAlignment="1">
      <alignment horizontal="center" vertical="center" textRotation="45"/>
    </xf>
    <xf numFmtId="0" fontId="12" fillId="0" borderId="13" xfId="0" applyFont="1" applyBorder="1" applyAlignment="1">
      <alignment horizontal="center" vertical="center" textRotation="45"/>
    </xf>
    <xf numFmtId="0" fontId="14" fillId="0" borderId="11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 textRotation="45"/>
    </xf>
    <xf numFmtId="0" fontId="12" fillId="0" borderId="21" xfId="0" applyFont="1" applyBorder="1" applyAlignment="1">
      <alignment horizontal="center" vertical="center" textRotation="45"/>
    </xf>
    <xf numFmtId="0" fontId="12" fillId="0" borderId="28" xfId="0" applyFont="1" applyBorder="1" applyAlignment="1">
      <alignment horizontal="center" vertical="center" textRotation="45"/>
    </xf>
    <xf numFmtId="0" fontId="12" fillId="0" borderId="29" xfId="0" applyFont="1" applyBorder="1" applyAlignment="1">
      <alignment horizontal="center" vertical="center" textRotation="45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3" fillId="0" borderId="10" xfId="0" applyFont="1" applyBorder="1" applyAlignment="1">
      <alignment horizontal="left" vertical="center"/>
    </xf>
    <xf numFmtId="0" fontId="13" fillId="0" borderId="12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right" vertical="center"/>
    </xf>
    <xf numFmtId="0" fontId="13" fillId="0" borderId="13" xfId="0" applyFont="1" applyBorder="1" applyAlignment="1">
      <alignment horizontal="right" vertical="center"/>
    </xf>
    <xf numFmtId="0" fontId="13" fillId="4" borderId="10" xfId="0" applyFont="1" applyFill="1" applyBorder="1" applyAlignment="1">
      <alignment horizontal="left" vertical="center"/>
    </xf>
    <xf numFmtId="0" fontId="13" fillId="4" borderId="12" xfId="0" applyFont="1" applyFill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22" fontId="5" fillId="0" borderId="10" xfId="0" applyNumberFormat="1" applyFont="1" applyBorder="1" applyAlignment="1">
      <alignment horizontal="left" vertical="top"/>
    </xf>
    <xf numFmtId="22" fontId="5" fillId="0" borderId="5" xfId="0" applyNumberFormat="1" applyFont="1" applyBorder="1" applyAlignment="1">
      <alignment horizontal="left" vertical="top"/>
    </xf>
    <xf numFmtId="14" fontId="1" fillId="3" borderId="11" xfId="0" applyNumberFormat="1" applyFont="1" applyFill="1" applyBorder="1" applyAlignment="1">
      <alignment horizontal="center" vertical="center"/>
    </xf>
    <xf numFmtId="14" fontId="1" fillId="3" borderId="9" xfId="0" applyNumberFormat="1" applyFont="1" applyFill="1" applyBorder="1" applyAlignment="1">
      <alignment horizontal="center" vertical="center"/>
    </xf>
    <xf numFmtId="14" fontId="1" fillId="3" borderId="10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164" fontId="1" fillId="3" borderId="5" xfId="0" applyNumberFormat="1" applyFont="1" applyFill="1" applyBorder="1" applyAlignment="1">
      <alignment horizontal="center"/>
    </xf>
    <xf numFmtId="20" fontId="1" fillId="3" borderId="13" xfId="0" applyNumberFormat="1" applyFont="1" applyFill="1" applyBorder="1" applyAlignment="1">
      <alignment horizontal="center" vertical="center"/>
    </xf>
    <xf numFmtId="20" fontId="1" fillId="3" borderId="14" xfId="0" applyNumberFormat="1" applyFont="1" applyFill="1" applyBorder="1" applyAlignment="1">
      <alignment horizontal="center" vertical="center"/>
    </xf>
    <xf numFmtId="20" fontId="1" fillId="3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Alignment="1">
      <alignment horizontal="righ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57150</xdr:colOff>
      <xdr:row>1</xdr:row>
      <xdr:rowOff>9525</xdr:rowOff>
    </xdr:from>
    <xdr:to>
      <xdr:col>8</xdr:col>
      <xdr:colOff>1114425</xdr:colOff>
      <xdr:row>2</xdr:row>
      <xdr:rowOff>161925</xdr:rowOff>
    </xdr:to>
    <xdr:sp macro="[0]!DateDeFin" textlink="">
      <xdr:nvSpPr>
        <xdr:cNvPr id="2" name="ZoneTexte 1"/>
        <xdr:cNvSpPr txBox="1"/>
      </xdr:nvSpPr>
      <xdr:spPr>
        <a:xfrm>
          <a:off x="8562975" y="200025"/>
          <a:ext cx="1057275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Dates</a:t>
          </a:r>
          <a:r>
            <a:rPr lang="fr-FR" sz="1100" baseline="0">
              <a:solidFill>
                <a:srgbClr val="0000FF"/>
              </a:solidFill>
            </a:rPr>
            <a:t> de fin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ealisation-d-un-planning-t7716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9"/>
  <sheetViews>
    <sheetView workbookViewId="0">
      <selection activeCell="R10" sqref="R10"/>
    </sheetView>
  </sheetViews>
  <sheetFormatPr baseColWidth="10" defaultRowHeight="15" x14ac:dyDescent="0.25"/>
  <cols>
    <col min="1" max="1" width="17.140625" style="2" bestFit="1" customWidth="1"/>
    <col min="3" max="8" width="11.42578125" style="2"/>
    <col min="10" max="12" width="11.42578125" style="2"/>
  </cols>
  <sheetData>
    <row r="1" spans="1:13" ht="15" customHeight="1" x14ac:dyDescent="0.25">
      <c r="A1" s="131">
        <v>2016</v>
      </c>
      <c r="B1" s="132"/>
      <c r="C1" s="95"/>
      <c r="D1" s="95"/>
      <c r="E1" s="95"/>
      <c r="F1" s="95"/>
      <c r="G1" s="95"/>
      <c r="H1" s="95"/>
    </row>
    <row r="2" spans="1:13" ht="15.75" customHeight="1" thickBot="1" x14ac:dyDescent="0.3">
      <c r="A2" s="133"/>
      <c r="B2" s="134"/>
      <c r="C2" s="95"/>
      <c r="D2" s="95"/>
      <c r="E2" s="95"/>
      <c r="F2" s="95"/>
      <c r="G2" s="95"/>
      <c r="H2" s="95"/>
    </row>
    <row r="3" spans="1:13" ht="15.75" thickBot="1" x14ac:dyDescent="0.3"/>
    <row r="4" spans="1:13" ht="15.75" thickBot="1" x14ac:dyDescent="0.3">
      <c r="A4" s="80" t="s">
        <v>19</v>
      </c>
      <c r="B4" s="87">
        <v>1</v>
      </c>
      <c r="C4" s="87">
        <v>2</v>
      </c>
      <c r="D4" s="87">
        <v>3</v>
      </c>
      <c r="E4" s="87">
        <v>4</v>
      </c>
      <c r="F4" s="87">
        <v>5</v>
      </c>
      <c r="G4" s="87">
        <v>6</v>
      </c>
      <c r="H4" s="87">
        <v>7</v>
      </c>
      <c r="I4" s="87">
        <v>8</v>
      </c>
      <c r="J4" s="87">
        <v>9</v>
      </c>
      <c r="K4" s="87">
        <v>10</v>
      </c>
      <c r="L4" s="87">
        <v>11</v>
      </c>
      <c r="M4" s="88">
        <v>12</v>
      </c>
    </row>
    <row r="5" spans="1:13" ht="15" customHeight="1" x14ac:dyDescent="0.25">
      <c r="A5" s="128" t="s">
        <v>18</v>
      </c>
      <c r="B5" s="81">
        <v>1</v>
      </c>
      <c r="C5" s="81"/>
      <c r="D5" s="81"/>
      <c r="E5" s="81"/>
      <c r="F5" s="81">
        <v>6</v>
      </c>
      <c r="G5" s="81"/>
      <c r="H5" s="81"/>
      <c r="I5" s="81">
        <v>8</v>
      </c>
      <c r="J5" s="81"/>
      <c r="K5" s="81"/>
      <c r="L5" s="81"/>
      <c r="M5" s="89">
        <v>26</v>
      </c>
    </row>
    <row r="6" spans="1:13" x14ac:dyDescent="0.25">
      <c r="A6" s="129"/>
      <c r="B6" s="82"/>
      <c r="C6" s="82"/>
      <c r="D6" s="82"/>
      <c r="E6" s="82"/>
      <c r="F6" s="82"/>
      <c r="G6" s="82"/>
      <c r="H6" s="82"/>
      <c r="I6" s="82">
        <v>9</v>
      </c>
      <c r="J6" s="82"/>
      <c r="K6" s="82"/>
      <c r="L6" s="82"/>
      <c r="M6" s="90">
        <v>27</v>
      </c>
    </row>
    <row r="7" spans="1:13" x14ac:dyDescent="0.25">
      <c r="A7" s="129"/>
      <c r="B7" s="82"/>
      <c r="C7" s="82"/>
      <c r="D7" s="82"/>
      <c r="E7" s="82"/>
      <c r="F7" s="82"/>
      <c r="G7" s="82"/>
      <c r="H7" s="82"/>
      <c r="I7" s="82">
        <v>10</v>
      </c>
      <c r="J7" s="82"/>
      <c r="K7" s="82"/>
      <c r="L7" s="82"/>
      <c r="M7" s="90">
        <v>28</v>
      </c>
    </row>
    <row r="8" spans="1:13" x14ac:dyDescent="0.25">
      <c r="A8" s="129"/>
      <c r="B8" s="82"/>
      <c r="C8" s="82"/>
      <c r="D8" s="82"/>
      <c r="E8" s="82"/>
      <c r="F8" s="82"/>
      <c r="G8" s="82"/>
      <c r="H8" s="82"/>
      <c r="I8" s="82">
        <v>11</v>
      </c>
      <c r="J8" s="82"/>
      <c r="K8" s="82"/>
      <c r="L8" s="82"/>
      <c r="M8" s="90">
        <v>29</v>
      </c>
    </row>
    <row r="9" spans="1:13" x14ac:dyDescent="0.25">
      <c r="A9" s="129"/>
      <c r="B9" s="82"/>
      <c r="C9" s="82"/>
      <c r="D9" s="82"/>
      <c r="E9" s="82"/>
      <c r="F9" s="82"/>
      <c r="G9" s="82"/>
      <c r="H9" s="82"/>
      <c r="I9" s="82">
        <v>12</v>
      </c>
      <c r="J9" s="82"/>
      <c r="K9" s="82"/>
      <c r="L9" s="82"/>
      <c r="M9" s="90"/>
    </row>
    <row r="10" spans="1:13" x14ac:dyDescent="0.25">
      <c r="A10" s="129"/>
      <c r="B10" s="82"/>
      <c r="C10" s="82"/>
      <c r="D10" s="82"/>
      <c r="E10" s="82"/>
      <c r="F10" s="82"/>
      <c r="G10" s="82"/>
      <c r="H10" s="82"/>
      <c r="I10" s="82">
        <v>13</v>
      </c>
      <c r="J10" s="82"/>
      <c r="K10" s="82"/>
      <c r="L10" s="82"/>
      <c r="M10" s="90"/>
    </row>
    <row r="11" spans="1:13" x14ac:dyDescent="0.25">
      <c r="A11" s="129"/>
      <c r="B11" s="82"/>
      <c r="C11" s="82"/>
      <c r="D11" s="82"/>
      <c r="E11" s="82"/>
      <c r="F11" s="82"/>
      <c r="G11" s="82"/>
      <c r="H11" s="82"/>
      <c r="I11" s="82">
        <v>14</v>
      </c>
      <c r="J11" s="82"/>
      <c r="K11" s="82"/>
      <c r="L11" s="82"/>
      <c r="M11" s="90"/>
    </row>
    <row r="12" spans="1:13" x14ac:dyDescent="0.25">
      <c r="A12" s="129"/>
      <c r="B12" s="82"/>
      <c r="C12" s="82"/>
      <c r="D12" s="82"/>
      <c r="E12" s="82"/>
      <c r="F12" s="82"/>
      <c r="G12" s="82"/>
      <c r="H12" s="82"/>
      <c r="I12" s="82">
        <v>15</v>
      </c>
      <c r="J12" s="82"/>
      <c r="K12" s="82"/>
      <c r="L12" s="82"/>
      <c r="M12" s="90"/>
    </row>
    <row r="13" spans="1:13" x14ac:dyDescent="0.25">
      <c r="A13" s="129"/>
      <c r="B13" s="82"/>
      <c r="C13" s="82"/>
      <c r="D13" s="82"/>
      <c r="E13" s="82"/>
      <c r="F13" s="82"/>
      <c r="G13" s="82"/>
      <c r="H13" s="82"/>
      <c r="I13" s="82">
        <v>16</v>
      </c>
      <c r="J13" s="82"/>
      <c r="K13" s="82"/>
      <c r="L13" s="82"/>
      <c r="M13" s="90"/>
    </row>
    <row r="14" spans="1:13" x14ac:dyDescent="0.25">
      <c r="A14" s="129"/>
      <c r="B14" s="82"/>
      <c r="C14" s="82"/>
      <c r="D14" s="82"/>
      <c r="E14" s="82"/>
      <c r="F14" s="82"/>
      <c r="G14" s="82"/>
      <c r="H14" s="82"/>
      <c r="I14" s="82">
        <v>17</v>
      </c>
      <c r="J14" s="82"/>
      <c r="K14" s="82"/>
      <c r="L14" s="82"/>
      <c r="M14" s="90"/>
    </row>
    <row r="15" spans="1:13" x14ac:dyDescent="0.25">
      <c r="A15" s="129"/>
      <c r="B15" s="82"/>
      <c r="C15" s="82"/>
      <c r="D15" s="82"/>
      <c r="E15" s="82"/>
      <c r="F15" s="82"/>
      <c r="G15" s="82"/>
      <c r="H15" s="82"/>
      <c r="I15" s="82">
        <v>18</v>
      </c>
      <c r="J15" s="82"/>
      <c r="K15" s="82"/>
      <c r="L15" s="82"/>
      <c r="M15" s="90"/>
    </row>
    <row r="16" spans="1:13" ht="15.75" thickBot="1" x14ac:dyDescent="0.3">
      <c r="A16" s="130"/>
      <c r="B16" s="83"/>
      <c r="C16" s="83"/>
      <c r="D16" s="83"/>
      <c r="E16" s="83"/>
      <c r="F16" s="83"/>
      <c r="G16" s="83"/>
      <c r="H16" s="83"/>
      <c r="I16" s="83">
        <v>19</v>
      </c>
      <c r="J16" s="83"/>
      <c r="K16" s="83"/>
      <c r="L16" s="83"/>
      <c r="M16" s="91"/>
    </row>
    <row r="17" spans="1:13" ht="15.75" thickBot="1" x14ac:dyDescent="0.3"/>
    <row r="18" spans="1:13" x14ac:dyDescent="0.25">
      <c r="A18" s="128" t="s">
        <v>20</v>
      </c>
      <c r="B18" s="92">
        <f t="shared" ref="B18:B29" si="0">IF(B5="","",DATE($A$1,$B$4,B5))</f>
        <v>42370</v>
      </c>
      <c r="C18" s="92" t="str">
        <f>IF(C5="","",DATE($A$1,$C$4,C5))</f>
        <v/>
      </c>
      <c r="D18" s="92" t="str">
        <f>IF(D5="","",DATE($A$1,$D$4,D5))</f>
        <v/>
      </c>
      <c r="E18" s="92" t="str">
        <f>IF(E5="","",DATE($A$1,$E$4,E5))</f>
        <v/>
      </c>
      <c r="F18" s="92">
        <f>IF(F5="","",DATE($A$1,$B$4,F5))</f>
        <v>42375</v>
      </c>
      <c r="G18" s="92" t="str">
        <f>IF(G5="","",DATE($A$1,$G$4,G5))</f>
        <v/>
      </c>
      <c r="H18" s="92" t="str">
        <f>IF(H5="","",DATE($A$1,$H$4,H5))</f>
        <v/>
      </c>
      <c r="I18" s="84">
        <f t="shared" ref="I18:I29" si="1">IF(I5="","",DATE($A$1,$I$4,I5))</f>
        <v>42590</v>
      </c>
      <c r="J18" s="92" t="str">
        <f>IF(J5="","",DATE($A$1,$J$4,J5))</f>
        <v/>
      </c>
      <c r="K18" s="92" t="str">
        <f>IF(K5="","",DATE($A$1,$K$4,K5))</f>
        <v/>
      </c>
      <c r="L18" s="92" t="str">
        <f>IF(L5="","",DATE($A$1,$L$4,L5))</f>
        <v/>
      </c>
      <c r="M18" s="84">
        <f t="shared" ref="M18:M29" si="2">IF(M5="","",DATE($A$1,$M$4,M5))</f>
        <v>42730</v>
      </c>
    </row>
    <row r="19" spans="1:13" x14ac:dyDescent="0.25">
      <c r="A19" s="129"/>
      <c r="B19" s="93" t="str">
        <f t="shared" si="0"/>
        <v/>
      </c>
      <c r="C19" s="93" t="str">
        <f t="shared" ref="C19:C29" si="3">IF(C6="","",DATE($A$1,$C$4,C6))</f>
        <v/>
      </c>
      <c r="D19" s="93" t="str">
        <f t="shared" ref="D19:D29" si="4">IF(D6="","",DATE($A$1,$D$4,D6))</f>
        <v/>
      </c>
      <c r="E19" s="93" t="str">
        <f t="shared" ref="E19:E29" si="5">IF(E6="","",DATE($A$1,$E$4,E6))</f>
        <v/>
      </c>
      <c r="F19" s="96"/>
      <c r="G19" s="93" t="str">
        <f t="shared" ref="G19:G29" si="6">IF(G6="","",DATE($A$1,$G$4,G6))</f>
        <v/>
      </c>
      <c r="H19" s="93" t="str">
        <f t="shared" ref="H19:H29" si="7">IF(H6="","",DATE($A$1,$H$4,H6))</f>
        <v/>
      </c>
      <c r="I19" s="85">
        <f t="shared" si="1"/>
        <v>42591</v>
      </c>
      <c r="J19" s="93" t="str">
        <f t="shared" ref="J19:J29" si="8">IF(J6="","",DATE($A$1,$J$4,J6))</f>
        <v/>
      </c>
      <c r="K19" s="93" t="str">
        <f t="shared" ref="K19:K29" si="9">IF(K6="","",DATE($A$1,$K$4,K6))</f>
        <v/>
      </c>
      <c r="L19" s="93" t="str">
        <f t="shared" ref="L19:L29" si="10">IF(L6="","",DATE($A$1,$L$4,L6))</f>
        <v/>
      </c>
      <c r="M19" s="85">
        <f t="shared" si="2"/>
        <v>42731</v>
      </c>
    </row>
    <row r="20" spans="1:13" x14ac:dyDescent="0.25">
      <c r="A20" s="129"/>
      <c r="B20" s="93" t="str">
        <f t="shared" si="0"/>
        <v/>
      </c>
      <c r="C20" s="93" t="str">
        <f t="shared" si="3"/>
        <v/>
      </c>
      <c r="D20" s="93" t="str">
        <f t="shared" si="4"/>
        <v/>
      </c>
      <c r="E20" s="93" t="str">
        <f t="shared" si="5"/>
        <v/>
      </c>
      <c r="F20" s="96"/>
      <c r="G20" s="93" t="str">
        <f t="shared" si="6"/>
        <v/>
      </c>
      <c r="H20" s="93" t="str">
        <f t="shared" si="7"/>
        <v/>
      </c>
      <c r="I20" s="85">
        <f t="shared" si="1"/>
        <v>42592</v>
      </c>
      <c r="J20" s="93" t="str">
        <f t="shared" si="8"/>
        <v/>
      </c>
      <c r="K20" s="93" t="str">
        <f t="shared" si="9"/>
        <v/>
      </c>
      <c r="L20" s="93" t="str">
        <f t="shared" si="10"/>
        <v/>
      </c>
      <c r="M20" s="85">
        <f t="shared" si="2"/>
        <v>42732</v>
      </c>
    </row>
    <row r="21" spans="1:13" x14ac:dyDescent="0.25">
      <c r="A21" s="129"/>
      <c r="B21" s="93" t="str">
        <f t="shared" si="0"/>
        <v/>
      </c>
      <c r="C21" s="93" t="str">
        <f t="shared" si="3"/>
        <v/>
      </c>
      <c r="D21" s="93" t="str">
        <f t="shared" si="4"/>
        <v/>
      </c>
      <c r="E21" s="93" t="str">
        <f t="shared" si="5"/>
        <v/>
      </c>
      <c r="F21" s="96"/>
      <c r="G21" s="93" t="str">
        <f t="shared" si="6"/>
        <v/>
      </c>
      <c r="H21" s="93" t="str">
        <f t="shared" si="7"/>
        <v/>
      </c>
      <c r="I21" s="85">
        <f t="shared" si="1"/>
        <v>42593</v>
      </c>
      <c r="J21" s="93" t="str">
        <f t="shared" si="8"/>
        <v/>
      </c>
      <c r="K21" s="93" t="str">
        <f t="shared" si="9"/>
        <v/>
      </c>
      <c r="L21" s="93" t="str">
        <f t="shared" si="10"/>
        <v/>
      </c>
      <c r="M21" s="85">
        <f t="shared" si="2"/>
        <v>42733</v>
      </c>
    </row>
    <row r="22" spans="1:13" x14ac:dyDescent="0.25">
      <c r="A22" s="129"/>
      <c r="B22" s="93" t="str">
        <f t="shared" si="0"/>
        <v/>
      </c>
      <c r="C22" s="93" t="str">
        <f t="shared" si="3"/>
        <v/>
      </c>
      <c r="D22" s="93" t="str">
        <f t="shared" si="4"/>
        <v/>
      </c>
      <c r="E22" s="93" t="str">
        <f t="shared" si="5"/>
        <v/>
      </c>
      <c r="F22" s="96"/>
      <c r="G22" s="93" t="str">
        <f t="shared" si="6"/>
        <v/>
      </c>
      <c r="H22" s="93" t="str">
        <f t="shared" si="7"/>
        <v/>
      </c>
      <c r="I22" s="85">
        <f t="shared" si="1"/>
        <v>42594</v>
      </c>
      <c r="J22" s="93" t="str">
        <f t="shared" si="8"/>
        <v/>
      </c>
      <c r="K22" s="93" t="str">
        <f t="shared" si="9"/>
        <v/>
      </c>
      <c r="L22" s="93" t="str">
        <f t="shared" si="10"/>
        <v/>
      </c>
      <c r="M22" s="85" t="str">
        <f t="shared" si="2"/>
        <v/>
      </c>
    </row>
    <row r="23" spans="1:13" x14ac:dyDescent="0.25">
      <c r="A23" s="129"/>
      <c r="B23" s="93" t="str">
        <f t="shared" si="0"/>
        <v/>
      </c>
      <c r="C23" s="93" t="str">
        <f t="shared" si="3"/>
        <v/>
      </c>
      <c r="D23" s="93" t="str">
        <f t="shared" si="4"/>
        <v/>
      </c>
      <c r="E23" s="93" t="str">
        <f t="shared" si="5"/>
        <v/>
      </c>
      <c r="F23" s="96"/>
      <c r="G23" s="93" t="str">
        <f t="shared" si="6"/>
        <v/>
      </c>
      <c r="H23" s="93" t="str">
        <f t="shared" si="7"/>
        <v/>
      </c>
      <c r="I23" s="85">
        <f t="shared" si="1"/>
        <v>42595</v>
      </c>
      <c r="J23" s="93" t="str">
        <f t="shared" si="8"/>
        <v/>
      </c>
      <c r="K23" s="93" t="str">
        <f t="shared" si="9"/>
        <v/>
      </c>
      <c r="L23" s="93" t="str">
        <f t="shared" si="10"/>
        <v/>
      </c>
      <c r="M23" s="85" t="str">
        <f t="shared" si="2"/>
        <v/>
      </c>
    </row>
    <row r="24" spans="1:13" x14ac:dyDescent="0.25">
      <c r="A24" s="129"/>
      <c r="B24" s="93" t="str">
        <f t="shared" si="0"/>
        <v/>
      </c>
      <c r="C24" s="93" t="str">
        <f t="shared" si="3"/>
        <v/>
      </c>
      <c r="D24" s="93" t="str">
        <f t="shared" si="4"/>
        <v/>
      </c>
      <c r="E24" s="93" t="str">
        <f t="shared" si="5"/>
        <v/>
      </c>
      <c r="F24" s="96"/>
      <c r="G24" s="93" t="str">
        <f t="shared" si="6"/>
        <v/>
      </c>
      <c r="H24" s="93" t="str">
        <f t="shared" si="7"/>
        <v/>
      </c>
      <c r="I24" s="85">
        <f t="shared" si="1"/>
        <v>42596</v>
      </c>
      <c r="J24" s="93" t="str">
        <f t="shared" si="8"/>
        <v/>
      </c>
      <c r="K24" s="93" t="str">
        <f t="shared" si="9"/>
        <v/>
      </c>
      <c r="L24" s="93" t="str">
        <f t="shared" si="10"/>
        <v/>
      </c>
      <c r="M24" s="85" t="str">
        <f t="shared" si="2"/>
        <v/>
      </c>
    </row>
    <row r="25" spans="1:13" x14ac:dyDescent="0.25">
      <c r="A25" s="129"/>
      <c r="B25" s="93" t="str">
        <f t="shared" si="0"/>
        <v/>
      </c>
      <c r="C25" s="93" t="str">
        <f t="shared" si="3"/>
        <v/>
      </c>
      <c r="D25" s="93" t="str">
        <f t="shared" si="4"/>
        <v/>
      </c>
      <c r="E25" s="93" t="str">
        <f t="shared" si="5"/>
        <v/>
      </c>
      <c r="F25" s="96"/>
      <c r="G25" s="93" t="str">
        <f t="shared" si="6"/>
        <v/>
      </c>
      <c r="H25" s="93" t="str">
        <f t="shared" si="7"/>
        <v/>
      </c>
      <c r="I25" s="85">
        <f t="shared" si="1"/>
        <v>42597</v>
      </c>
      <c r="J25" s="93" t="str">
        <f t="shared" si="8"/>
        <v/>
      </c>
      <c r="K25" s="93" t="str">
        <f t="shared" si="9"/>
        <v/>
      </c>
      <c r="L25" s="93" t="str">
        <f t="shared" si="10"/>
        <v/>
      </c>
      <c r="M25" s="85" t="str">
        <f t="shared" si="2"/>
        <v/>
      </c>
    </row>
    <row r="26" spans="1:13" x14ac:dyDescent="0.25">
      <c r="A26" s="129"/>
      <c r="B26" s="93" t="str">
        <f t="shared" si="0"/>
        <v/>
      </c>
      <c r="C26" s="93" t="str">
        <f t="shared" si="3"/>
        <v/>
      </c>
      <c r="D26" s="93" t="str">
        <f t="shared" si="4"/>
        <v/>
      </c>
      <c r="E26" s="93" t="str">
        <f t="shared" si="5"/>
        <v/>
      </c>
      <c r="F26" s="96"/>
      <c r="G26" s="93" t="str">
        <f t="shared" si="6"/>
        <v/>
      </c>
      <c r="H26" s="93" t="str">
        <f t="shared" si="7"/>
        <v/>
      </c>
      <c r="I26" s="85">
        <f t="shared" si="1"/>
        <v>42598</v>
      </c>
      <c r="J26" s="93" t="str">
        <f t="shared" si="8"/>
        <v/>
      </c>
      <c r="K26" s="93" t="str">
        <f t="shared" si="9"/>
        <v/>
      </c>
      <c r="L26" s="93" t="str">
        <f t="shared" si="10"/>
        <v/>
      </c>
      <c r="M26" s="85" t="str">
        <f t="shared" si="2"/>
        <v/>
      </c>
    </row>
    <row r="27" spans="1:13" x14ac:dyDescent="0.25">
      <c r="A27" s="129"/>
      <c r="B27" s="93" t="str">
        <f t="shared" si="0"/>
        <v/>
      </c>
      <c r="C27" s="93" t="str">
        <f t="shared" si="3"/>
        <v/>
      </c>
      <c r="D27" s="93" t="str">
        <f t="shared" si="4"/>
        <v/>
      </c>
      <c r="E27" s="93" t="str">
        <f t="shared" si="5"/>
        <v/>
      </c>
      <c r="F27" s="96"/>
      <c r="G27" s="93" t="str">
        <f t="shared" si="6"/>
        <v/>
      </c>
      <c r="H27" s="93" t="str">
        <f t="shared" si="7"/>
        <v/>
      </c>
      <c r="I27" s="85">
        <f t="shared" si="1"/>
        <v>42599</v>
      </c>
      <c r="J27" s="93" t="str">
        <f t="shared" si="8"/>
        <v/>
      </c>
      <c r="K27" s="93" t="str">
        <f t="shared" si="9"/>
        <v/>
      </c>
      <c r="L27" s="93" t="str">
        <f t="shared" si="10"/>
        <v/>
      </c>
      <c r="M27" s="85" t="str">
        <f t="shared" si="2"/>
        <v/>
      </c>
    </row>
    <row r="28" spans="1:13" x14ac:dyDescent="0.25">
      <c r="A28" s="129"/>
      <c r="B28" s="93" t="str">
        <f t="shared" si="0"/>
        <v/>
      </c>
      <c r="C28" s="93" t="str">
        <f t="shared" si="3"/>
        <v/>
      </c>
      <c r="D28" s="93" t="str">
        <f t="shared" si="4"/>
        <v/>
      </c>
      <c r="E28" s="93" t="str">
        <f t="shared" si="5"/>
        <v/>
      </c>
      <c r="F28" s="96"/>
      <c r="G28" s="93" t="str">
        <f t="shared" si="6"/>
        <v/>
      </c>
      <c r="H28" s="93" t="str">
        <f t="shared" si="7"/>
        <v/>
      </c>
      <c r="I28" s="85">
        <f t="shared" si="1"/>
        <v>42600</v>
      </c>
      <c r="J28" s="93" t="str">
        <f t="shared" si="8"/>
        <v/>
      </c>
      <c r="K28" s="93" t="str">
        <f t="shared" si="9"/>
        <v/>
      </c>
      <c r="L28" s="93" t="str">
        <f t="shared" si="10"/>
        <v/>
      </c>
      <c r="M28" s="85" t="str">
        <f t="shared" si="2"/>
        <v/>
      </c>
    </row>
    <row r="29" spans="1:13" ht="15.75" thickBot="1" x14ac:dyDescent="0.3">
      <c r="A29" s="130"/>
      <c r="B29" s="94" t="str">
        <f t="shared" si="0"/>
        <v/>
      </c>
      <c r="C29" s="94" t="str">
        <f t="shared" si="3"/>
        <v/>
      </c>
      <c r="D29" s="94" t="str">
        <f t="shared" si="4"/>
        <v/>
      </c>
      <c r="E29" s="94" t="str">
        <f t="shared" si="5"/>
        <v/>
      </c>
      <c r="F29" s="97"/>
      <c r="G29" s="94" t="str">
        <f t="shared" si="6"/>
        <v/>
      </c>
      <c r="H29" s="94" t="str">
        <f t="shared" si="7"/>
        <v/>
      </c>
      <c r="I29" s="86">
        <f t="shared" si="1"/>
        <v>42601</v>
      </c>
      <c r="J29" s="94" t="str">
        <f t="shared" si="8"/>
        <v/>
      </c>
      <c r="K29" s="94" t="str">
        <f t="shared" si="9"/>
        <v/>
      </c>
      <c r="L29" s="94" t="str">
        <f t="shared" si="10"/>
        <v/>
      </c>
      <c r="M29" s="86" t="str">
        <f t="shared" si="2"/>
        <v/>
      </c>
    </row>
  </sheetData>
  <mergeCells count="3">
    <mergeCell ref="A18:A29"/>
    <mergeCell ref="A1:B2"/>
    <mergeCell ref="A5:A1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54"/>
  <sheetViews>
    <sheetView tabSelected="1" workbookViewId="0">
      <selection activeCell="T11" sqref="T11"/>
    </sheetView>
  </sheetViews>
  <sheetFormatPr baseColWidth="10" defaultColWidth="11.5703125" defaultRowHeight="15" x14ac:dyDescent="0.25"/>
  <cols>
    <col min="1" max="1" width="14.42578125" style="1" customWidth="1"/>
    <col min="2" max="2" width="22.5703125" style="3" customWidth="1"/>
    <col min="3" max="3" width="12.5703125" style="3" bestFit="1" customWidth="1"/>
    <col min="4" max="4" width="10.85546875" style="3" customWidth="1"/>
    <col min="5" max="5" width="14.42578125" style="3" bestFit="1" customWidth="1"/>
    <col min="6" max="6" width="17.28515625" style="4" customWidth="1"/>
    <col min="7" max="7" width="17.7109375" style="4" customWidth="1"/>
    <col min="8" max="8" width="17.7109375" style="3" customWidth="1"/>
    <col min="9" max="9" width="18.28515625" style="4" customWidth="1"/>
    <col min="10" max="10" width="18.7109375" style="1" customWidth="1"/>
    <col min="11" max="11" width="0" style="1" hidden="1" customWidth="1"/>
    <col min="12" max="19" width="15" style="1" hidden="1" customWidth="1"/>
    <col min="20" max="16384" width="11.5703125" style="1"/>
  </cols>
  <sheetData>
    <row r="1" spans="1:19" ht="15" customHeight="1" x14ac:dyDescent="0.25">
      <c r="A1" s="150" t="s">
        <v>33</v>
      </c>
      <c r="B1" s="152">
        <v>17</v>
      </c>
      <c r="D1" s="145" t="s">
        <v>32</v>
      </c>
      <c r="E1" s="146">
        <v>2016</v>
      </c>
      <c r="F1" s="107"/>
      <c r="G1" s="107"/>
      <c r="H1" s="105" t="s">
        <v>1</v>
      </c>
      <c r="I1" s="158">
        <v>42485.208333333336</v>
      </c>
      <c r="K1" s="106" t="s">
        <v>31</v>
      </c>
    </row>
    <row r="2" spans="1:19" ht="15" customHeight="1" thickBot="1" x14ac:dyDescent="0.3">
      <c r="A2" s="151"/>
      <c r="B2" s="153"/>
      <c r="C2" s="108"/>
      <c r="D2" s="145"/>
      <c r="E2" s="147"/>
      <c r="F2" s="109"/>
      <c r="G2" s="109"/>
      <c r="H2" s="109"/>
      <c r="I2" s="159"/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0">
        <v>19</v>
      </c>
    </row>
    <row r="3" spans="1:19" s="5" customFormat="1" ht="30" customHeight="1" thickTop="1" x14ac:dyDescent="0.25">
      <c r="A3" s="139" t="s">
        <v>2</v>
      </c>
      <c r="B3" s="141" t="s">
        <v>8</v>
      </c>
      <c r="C3" s="148" t="s">
        <v>0</v>
      </c>
      <c r="D3" s="143" t="s">
        <v>23</v>
      </c>
      <c r="E3" s="143" t="s">
        <v>22</v>
      </c>
      <c r="F3" s="154" t="s">
        <v>9</v>
      </c>
      <c r="G3" s="154" t="s">
        <v>10</v>
      </c>
      <c r="H3" s="154" t="s">
        <v>17</v>
      </c>
      <c r="I3" s="156" t="s">
        <v>15</v>
      </c>
      <c r="L3" s="119" t="s">
        <v>34</v>
      </c>
      <c r="M3" s="120"/>
      <c r="N3" s="120"/>
      <c r="O3" s="120"/>
      <c r="P3" s="120"/>
      <c r="Q3" s="120"/>
      <c r="R3" s="121"/>
      <c r="S3" s="121"/>
    </row>
    <row r="4" spans="1:19" x14ac:dyDescent="0.25">
      <c r="A4" s="140"/>
      <c r="B4" s="142"/>
      <c r="C4" s="144"/>
      <c r="D4" s="144"/>
      <c r="E4" s="149"/>
      <c r="F4" s="155"/>
      <c r="G4" s="155"/>
      <c r="H4" s="155"/>
      <c r="I4" s="157"/>
      <c r="J4" s="5"/>
      <c r="L4" s="110">
        <f>DATE(E1,MONTH(I1),DAY(I1))</f>
        <v>42485</v>
      </c>
      <c r="M4" s="111">
        <f>L4+1</f>
        <v>42486</v>
      </c>
      <c r="N4" s="111">
        <f t="shared" ref="N4:S4" si="0">M4+1</f>
        <v>42487</v>
      </c>
      <c r="O4" s="111">
        <f t="shared" si="0"/>
        <v>42488</v>
      </c>
      <c r="P4" s="111">
        <f t="shared" si="0"/>
        <v>42489</v>
      </c>
      <c r="Q4" s="111">
        <f t="shared" si="0"/>
        <v>42490</v>
      </c>
      <c r="R4" s="111">
        <f t="shared" si="0"/>
        <v>42491</v>
      </c>
      <c r="S4" s="112">
        <f t="shared" si="0"/>
        <v>42492</v>
      </c>
    </row>
    <row r="5" spans="1:19" s="10" customFormat="1" ht="9.9499999999999993" customHeight="1" x14ac:dyDescent="0.25">
      <c r="A5" s="135" t="s">
        <v>3</v>
      </c>
      <c r="B5" s="12">
        <v>223737</v>
      </c>
      <c r="C5" s="12">
        <v>100</v>
      </c>
      <c r="D5" s="12">
        <v>2</v>
      </c>
      <c r="E5" s="12">
        <v>9</v>
      </c>
      <c r="F5" s="13">
        <f>IF(C5*E5/60+D5=0, "", C5*E5/60+D5)</f>
        <v>17</v>
      </c>
      <c r="G5" s="13">
        <f>IF(F5="","",F5/16)</f>
        <v>1.0625</v>
      </c>
      <c r="H5" s="14">
        <f>$I$1</f>
        <v>42485.208333333336</v>
      </c>
      <c r="I5" s="15"/>
      <c r="J5" s="5"/>
      <c r="L5" s="113" t="s">
        <v>24</v>
      </c>
      <c r="M5" s="114" t="s">
        <v>25</v>
      </c>
      <c r="N5" s="114" t="s">
        <v>26</v>
      </c>
      <c r="O5" s="114" t="s">
        <v>27</v>
      </c>
      <c r="P5" s="114" t="s">
        <v>28</v>
      </c>
      <c r="Q5" s="114" t="s">
        <v>29</v>
      </c>
      <c r="R5" s="114" t="s">
        <v>30</v>
      </c>
      <c r="S5" s="115" t="s">
        <v>24</v>
      </c>
    </row>
    <row r="6" spans="1:19" s="10" customFormat="1" ht="9.9499999999999993" customHeight="1" x14ac:dyDescent="0.25">
      <c r="A6" s="136"/>
      <c r="B6" s="16">
        <v>223756</v>
      </c>
      <c r="C6" s="16">
        <v>100</v>
      </c>
      <c r="D6" s="16">
        <v>2.5</v>
      </c>
      <c r="E6" s="16">
        <v>8.5</v>
      </c>
      <c r="F6" s="17">
        <f>IF(C6*E6/60+D6=0, "", C6*E6/60+D6)</f>
        <v>16.666666666666664</v>
      </c>
      <c r="G6" s="17">
        <f>IF(F6="","",F6/16)</f>
        <v>1.0416666666666665</v>
      </c>
      <c r="H6" s="18" t="str">
        <f>IF(I5="","",IF(ISTEXT(I5),"",I5))</f>
        <v/>
      </c>
      <c r="I6" s="27"/>
      <c r="J6" s="5"/>
      <c r="K6" s="175" t="s">
        <v>57</v>
      </c>
      <c r="L6" s="113">
        <v>21</v>
      </c>
      <c r="M6" s="114">
        <v>21</v>
      </c>
      <c r="N6" s="114">
        <v>21</v>
      </c>
      <c r="O6" s="114">
        <v>21</v>
      </c>
      <c r="P6" s="114">
        <v>19</v>
      </c>
      <c r="Q6" s="114">
        <v>0</v>
      </c>
      <c r="R6" s="114">
        <v>0</v>
      </c>
      <c r="S6" s="115">
        <v>21</v>
      </c>
    </row>
    <row r="7" spans="1:19" s="10" customFormat="1" ht="9.9499999999999993" customHeight="1" x14ac:dyDescent="0.25">
      <c r="A7" s="136"/>
      <c r="B7" s="16">
        <v>223756</v>
      </c>
      <c r="C7" s="16">
        <v>100</v>
      </c>
      <c r="D7" s="16">
        <v>2.5</v>
      </c>
      <c r="E7" s="16">
        <v>8.5</v>
      </c>
      <c r="F7" s="17">
        <f t="shared" ref="F7:F10" si="1">IF(C7*E7/60+D7=0, "", C7*E7/60+D7)</f>
        <v>16.666666666666664</v>
      </c>
      <c r="G7" s="17">
        <f t="shared" ref="G7:G53" si="2">IF(F7="","",F7/16)</f>
        <v>1.0416666666666665</v>
      </c>
      <c r="H7" s="18" t="str">
        <f t="shared" ref="H7:H12" si="3">IF(I6="","",IF(ISTEXT(I6),"",I6))</f>
        <v/>
      </c>
      <c r="I7" s="27"/>
      <c r="J7" s="5"/>
      <c r="K7" s="175" t="s">
        <v>58</v>
      </c>
      <c r="L7" s="113"/>
      <c r="M7" s="114"/>
      <c r="N7" s="114"/>
      <c r="O7" s="114"/>
      <c r="P7" s="114"/>
      <c r="Q7" s="114"/>
      <c r="R7" s="114"/>
      <c r="S7" s="115"/>
    </row>
    <row r="8" spans="1:19" s="10" customFormat="1" ht="9.9499999999999993" customHeight="1" thickBot="1" x14ac:dyDescent="0.3">
      <c r="A8" s="136"/>
      <c r="B8" s="16">
        <v>223756</v>
      </c>
      <c r="C8" s="16">
        <v>100</v>
      </c>
      <c r="D8" s="16">
        <v>2.5</v>
      </c>
      <c r="E8" s="16">
        <v>8.5</v>
      </c>
      <c r="F8" s="17">
        <f t="shared" si="1"/>
        <v>16.666666666666664</v>
      </c>
      <c r="G8" s="17">
        <f t="shared" si="2"/>
        <v>1.0416666666666665</v>
      </c>
      <c r="H8" s="18" t="str">
        <f t="shared" si="3"/>
        <v/>
      </c>
      <c r="I8" s="27"/>
      <c r="J8" s="5"/>
      <c r="L8" s="116"/>
      <c r="M8" s="117"/>
      <c r="N8" s="117"/>
      <c r="O8" s="117"/>
      <c r="P8" s="117"/>
      <c r="Q8" s="117"/>
      <c r="R8" s="117"/>
      <c r="S8" s="118"/>
    </row>
    <row r="9" spans="1:19" s="10" customFormat="1" ht="9.9499999999999993" customHeight="1" thickTop="1" x14ac:dyDescent="0.25">
      <c r="A9" s="136"/>
      <c r="B9" s="16">
        <v>223756</v>
      </c>
      <c r="C9" s="16">
        <v>100</v>
      </c>
      <c r="D9" s="16">
        <v>2.5</v>
      </c>
      <c r="E9" s="16">
        <v>8.5</v>
      </c>
      <c r="F9" s="17">
        <f t="shared" si="1"/>
        <v>16.666666666666664</v>
      </c>
      <c r="G9" s="17">
        <f t="shared" si="2"/>
        <v>1.0416666666666665</v>
      </c>
      <c r="H9" s="18" t="str">
        <f t="shared" si="3"/>
        <v/>
      </c>
      <c r="I9" s="27"/>
      <c r="J9" s="5"/>
    </row>
    <row r="10" spans="1:19" s="10" customFormat="1" ht="9.9499999999999993" customHeight="1" x14ac:dyDescent="0.25">
      <c r="A10" s="136"/>
      <c r="B10" s="16">
        <v>223756</v>
      </c>
      <c r="C10" s="16">
        <v>100</v>
      </c>
      <c r="D10" s="16">
        <v>2.5</v>
      </c>
      <c r="E10" s="16">
        <v>8.5</v>
      </c>
      <c r="F10" s="17">
        <f t="shared" si="1"/>
        <v>16.666666666666664</v>
      </c>
      <c r="G10" s="17">
        <f t="shared" si="2"/>
        <v>1.0416666666666665</v>
      </c>
      <c r="H10" s="18" t="str">
        <f t="shared" si="3"/>
        <v/>
      </c>
      <c r="I10" s="27"/>
      <c r="J10" s="5"/>
    </row>
    <row r="11" spans="1:19" s="10" customFormat="1" ht="9.9499999999999993" customHeight="1" x14ac:dyDescent="0.25">
      <c r="A11" s="136"/>
      <c r="B11" s="16"/>
      <c r="C11" s="16"/>
      <c r="D11" s="16"/>
      <c r="E11" s="16"/>
      <c r="F11" s="17" t="str">
        <f t="shared" ref="F11:F53" si="4">IF(C11*E11/60+D11=0, "", C11*E11/60+D11)</f>
        <v/>
      </c>
      <c r="G11" s="17" t="str">
        <f t="shared" si="2"/>
        <v/>
      </c>
      <c r="H11" s="18" t="str">
        <f t="shared" si="3"/>
        <v/>
      </c>
      <c r="I11" s="27"/>
    </row>
    <row r="12" spans="1:19" s="10" customFormat="1" ht="9.9499999999999993" customHeight="1" x14ac:dyDescent="0.25">
      <c r="A12" s="136"/>
      <c r="B12" s="16"/>
      <c r="C12" s="16"/>
      <c r="D12" s="16"/>
      <c r="E12" s="16"/>
      <c r="F12" s="17" t="str">
        <f t="shared" si="4"/>
        <v/>
      </c>
      <c r="G12" s="17" t="str">
        <f t="shared" si="2"/>
        <v/>
      </c>
      <c r="H12" s="18" t="str">
        <f t="shared" si="3"/>
        <v/>
      </c>
      <c r="I12" s="27"/>
    </row>
    <row r="13" spans="1:19" s="10" customFormat="1" ht="9.9499999999999993" customHeight="1" x14ac:dyDescent="0.25">
      <c r="A13" s="136"/>
      <c r="B13" s="16"/>
      <c r="C13" s="16"/>
      <c r="D13" s="16"/>
      <c r="E13" s="16"/>
      <c r="F13" s="17" t="str">
        <f t="shared" si="4"/>
        <v/>
      </c>
      <c r="G13" s="17" t="str">
        <f t="shared" si="2"/>
        <v/>
      </c>
      <c r="H13" s="18" t="str">
        <f t="shared" ref="H8:H13" si="5">IF(I12="","",I12)</f>
        <v/>
      </c>
      <c r="I13" s="27"/>
    </row>
    <row r="14" spans="1:19" s="10" customFormat="1" ht="5.0999999999999996" customHeight="1" x14ac:dyDescent="0.25">
      <c r="A14" s="137"/>
      <c r="B14" s="23"/>
      <c r="C14" s="23"/>
      <c r="D14" s="23"/>
      <c r="E14" s="23"/>
      <c r="F14" s="24" t="str">
        <f t="shared" si="4"/>
        <v/>
      </c>
      <c r="G14" s="24" t="str">
        <f t="shared" si="2"/>
        <v/>
      </c>
      <c r="H14" s="25"/>
      <c r="I14" s="26"/>
    </row>
    <row r="15" spans="1:19" s="10" customFormat="1" ht="9.9499999999999993" customHeight="1" thickBot="1" x14ac:dyDescent="0.3">
      <c r="A15" s="135" t="s">
        <v>4</v>
      </c>
      <c r="B15" s="12">
        <v>223757</v>
      </c>
      <c r="C15" s="12">
        <v>100</v>
      </c>
      <c r="D15" s="12">
        <v>3.5</v>
      </c>
      <c r="E15" s="12">
        <v>7.5</v>
      </c>
      <c r="F15" s="17">
        <v>16</v>
      </c>
      <c r="G15" s="17">
        <v>1</v>
      </c>
      <c r="H15" s="14">
        <f t="shared" ref="H15:H45" si="6">$I$1</f>
        <v>42485.208333333336</v>
      </c>
      <c r="I15" s="27"/>
    </row>
    <row r="16" spans="1:19" s="10" customFormat="1" ht="9.9499999999999993" customHeight="1" thickTop="1" x14ac:dyDescent="0.2">
      <c r="A16" s="136"/>
      <c r="B16" s="16"/>
      <c r="C16" s="16"/>
      <c r="D16" s="16"/>
      <c r="E16" s="16"/>
      <c r="F16" s="17"/>
      <c r="G16" s="17"/>
      <c r="H16" s="18" t="str">
        <f t="shared" ref="H16:H23" si="7">IF(I15="","",IF(ISTEXT(I15),"",I15))</f>
        <v/>
      </c>
      <c r="I16" s="27"/>
      <c r="L16" s="122" t="s">
        <v>48</v>
      </c>
      <c r="M16" s="127" t="s">
        <v>47</v>
      </c>
    </row>
    <row r="17" spans="1:13" s="10" customFormat="1" ht="9.9499999999999993" customHeight="1" x14ac:dyDescent="0.25">
      <c r="A17" s="136"/>
      <c r="B17" s="16"/>
      <c r="C17" s="16"/>
      <c r="D17" s="16"/>
      <c r="E17" s="16"/>
      <c r="F17" s="17" t="str">
        <f t="shared" si="4"/>
        <v/>
      </c>
      <c r="G17" s="17" t="str">
        <f t="shared" si="2"/>
        <v/>
      </c>
      <c r="H17" s="18" t="str">
        <f t="shared" si="7"/>
        <v/>
      </c>
      <c r="I17" s="27"/>
      <c r="L17" s="123">
        <v>42456</v>
      </c>
      <c r="M17" s="124" t="s">
        <v>35</v>
      </c>
    </row>
    <row r="18" spans="1:13" s="10" customFormat="1" ht="9.9499999999999993" customHeight="1" x14ac:dyDescent="0.25">
      <c r="A18" s="136"/>
      <c r="B18" s="16"/>
      <c r="C18" s="16"/>
      <c r="D18" s="16"/>
      <c r="E18" s="16"/>
      <c r="F18" s="17" t="str">
        <f t="shared" si="4"/>
        <v/>
      </c>
      <c r="G18" s="17" t="str">
        <f t="shared" si="2"/>
        <v/>
      </c>
      <c r="H18" s="18" t="str">
        <f t="shared" si="7"/>
        <v/>
      </c>
      <c r="I18" s="27"/>
      <c r="L18" s="123">
        <f>L17+1</f>
        <v>42457</v>
      </c>
      <c r="M18" s="124" t="s">
        <v>46</v>
      </c>
    </row>
    <row r="19" spans="1:13" s="10" customFormat="1" ht="9.9499999999999993" customHeight="1" x14ac:dyDescent="0.25">
      <c r="A19" s="136"/>
      <c r="B19" s="16"/>
      <c r="C19" s="16"/>
      <c r="D19" s="16"/>
      <c r="E19" s="16"/>
      <c r="F19" s="17" t="str">
        <f t="shared" si="4"/>
        <v/>
      </c>
      <c r="G19" s="17" t="str">
        <f t="shared" si="2"/>
        <v/>
      </c>
      <c r="H19" s="18" t="str">
        <f t="shared" si="7"/>
        <v/>
      </c>
      <c r="I19" s="27"/>
      <c r="L19" s="123">
        <f>L17+39</f>
        <v>42495</v>
      </c>
      <c r="M19" s="124" t="s">
        <v>36</v>
      </c>
    </row>
    <row r="20" spans="1:13" s="10" customFormat="1" ht="9.9499999999999993" customHeight="1" x14ac:dyDescent="0.25">
      <c r="A20" s="136"/>
      <c r="B20" s="16"/>
      <c r="C20" s="16"/>
      <c r="D20" s="16"/>
      <c r="E20" s="16"/>
      <c r="F20" s="17" t="str">
        <f t="shared" si="4"/>
        <v/>
      </c>
      <c r="G20" s="17" t="str">
        <f t="shared" si="2"/>
        <v/>
      </c>
      <c r="H20" s="18" t="str">
        <f t="shared" si="7"/>
        <v/>
      </c>
      <c r="I20" s="27"/>
      <c r="L20" s="123">
        <f>L17+50</f>
        <v>42506</v>
      </c>
      <c r="M20" s="124" t="s">
        <v>37</v>
      </c>
    </row>
    <row r="21" spans="1:13" s="10" customFormat="1" ht="9.9499999999999993" customHeight="1" x14ac:dyDescent="0.25">
      <c r="A21" s="136"/>
      <c r="B21" s="16"/>
      <c r="C21" s="16"/>
      <c r="D21" s="16"/>
      <c r="E21" s="16"/>
      <c r="F21" s="17" t="str">
        <f t="shared" si="4"/>
        <v/>
      </c>
      <c r="G21" s="17" t="str">
        <f t="shared" si="2"/>
        <v/>
      </c>
      <c r="H21" s="18" t="str">
        <f t="shared" si="7"/>
        <v/>
      </c>
      <c r="I21" s="27"/>
      <c r="L21" s="123" t="s">
        <v>49</v>
      </c>
      <c r="M21" s="124" t="s">
        <v>38</v>
      </c>
    </row>
    <row r="22" spans="1:13" s="10" customFormat="1" ht="9.9499999999999993" customHeight="1" x14ac:dyDescent="0.25">
      <c r="A22" s="136"/>
      <c r="B22" s="16"/>
      <c r="C22" s="16"/>
      <c r="D22" s="16"/>
      <c r="E22" s="16"/>
      <c r="F22" s="17" t="str">
        <f t="shared" si="4"/>
        <v/>
      </c>
      <c r="G22" s="17" t="str">
        <f t="shared" si="2"/>
        <v/>
      </c>
      <c r="H22" s="18" t="str">
        <f t="shared" si="7"/>
        <v/>
      </c>
      <c r="I22" s="27"/>
      <c r="L22" s="123" t="s">
        <v>50</v>
      </c>
      <c r="M22" s="124" t="s">
        <v>39</v>
      </c>
    </row>
    <row r="23" spans="1:13" s="10" customFormat="1" ht="9.9499999999999993" customHeight="1" x14ac:dyDescent="0.25">
      <c r="A23" s="136"/>
      <c r="B23" s="16"/>
      <c r="C23" s="16"/>
      <c r="D23" s="16"/>
      <c r="E23" s="16"/>
      <c r="F23" s="17" t="str">
        <f t="shared" si="4"/>
        <v/>
      </c>
      <c r="G23" s="17" t="str">
        <f t="shared" si="2"/>
        <v/>
      </c>
      <c r="H23" s="18" t="str">
        <f t="shared" si="7"/>
        <v/>
      </c>
      <c r="I23" s="27"/>
      <c r="L23" s="123" t="s">
        <v>51</v>
      </c>
      <c r="M23" s="124" t="s">
        <v>40</v>
      </c>
    </row>
    <row r="24" spans="1:13" s="10" customFormat="1" ht="5.0999999999999996" customHeight="1" x14ac:dyDescent="0.25">
      <c r="A24" s="137"/>
      <c r="B24" s="23"/>
      <c r="C24" s="23"/>
      <c r="D24" s="23"/>
      <c r="E24" s="23"/>
      <c r="F24" s="24" t="str">
        <f t="shared" si="4"/>
        <v/>
      </c>
      <c r="G24" s="24" t="str">
        <f t="shared" si="2"/>
        <v/>
      </c>
      <c r="H24" s="25"/>
      <c r="I24" s="26"/>
      <c r="L24" s="123" t="s">
        <v>52</v>
      </c>
      <c r="M24" s="124" t="s">
        <v>41</v>
      </c>
    </row>
    <row r="25" spans="1:13" s="10" customFormat="1" ht="9.9499999999999993" customHeight="1" x14ac:dyDescent="0.25">
      <c r="A25" s="135" t="s">
        <v>5</v>
      </c>
      <c r="B25" s="12"/>
      <c r="C25" s="12"/>
      <c r="D25" s="12"/>
      <c r="E25" s="12"/>
      <c r="F25" s="17" t="str">
        <f t="shared" si="4"/>
        <v/>
      </c>
      <c r="G25" s="17" t="str">
        <f t="shared" si="2"/>
        <v/>
      </c>
      <c r="H25" s="14">
        <f t="shared" si="6"/>
        <v>42485.208333333336</v>
      </c>
      <c r="I25" s="27"/>
      <c r="L25" s="123" t="s">
        <v>53</v>
      </c>
      <c r="M25" s="124" t="s">
        <v>42</v>
      </c>
    </row>
    <row r="26" spans="1:13" s="10" customFormat="1" ht="9.9499999999999993" customHeight="1" x14ac:dyDescent="0.25">
      <c r="A26" s="136"/>
      <c r="B26" s="16"/>
      <c r="C26" s="16"/>
      <c r="D26" s="16"/>
      <c r="E26" s="16"/>
      <c r="F26" s="17" t="str">
        <f t="shared" si="4"/>
        <v/>
      </c>
      <c r="G26" s="17" t="str">
        <f t="shared" si="2"/>
        <v/>
      </c>
      <c r="H26" s="18" t="str">
        <f t="shared" ref="H26:H33" si="8">IF(I25="","",IF(ISTEXT(I25),"",I25))</f>
        <v/>
      </c>
      <c r="I26" s="27"/>
      <c r="L26" s="123" t="s">
        <v>54</v>
      </c>
      <c r="M26" s="124" t="s">
        <v>43</v>
      </c>
    </row>
    <row r="27" spans="1:13" s="10" customFormat="1" ht="9.9499999999999993" customHeight="1" x14ac:dyDescent="0.25">
      <c r="A27" s="136"/>
      <c r="B27" s="16"/>
      <c r="C27" s="16"/>
      <c r="D27" s="16"/>
      <c r="E27" s="16"/>
      <c r="F27" s="17" t="str">
        <f t="shared" si="4"/>
        <v/>
      </c>
      <c r="G27" s="17" t="str">
        <f t="shared" si="2"/>
        <v/>
      </c>
      <c r="H27" s="18" t="str">
        <f t="shared" si="8"/>
        <v/>
      </c>
      <c r="I27" s="27"/>
      <c r="L27" s="123" t="s">
        <v>55</v>
      </c>
      <c r="M27" s="124" t="s">
        <v>44</v>
      </c>
    </row>
    <row r="28" spans="1:13" s="10" customFormat="1" ht="9.9499999999999993" customHeight="1" thickBot="1" x14ac:dyDescent="0.3">
      <c r="A28" s="136"/>
      <c r="B28" s="16"/>
      <c r="C28" s="16"/>
      <c r="D28" s="16"/>
      <c r="E28" s="16"/>
      <c r="F28" s="17" t="str">
        <f t="shared" si="4"/>
        <v/>
      </c>
      <c r="G28" s="17" t="str">
        <f t="shared" si="2"/>
        <v/>
      </c>
      <c r="H28" s="18" t="str">
        <f t="shared" si="8"/>
        <v/>
      </c>
      <c r="I28" s="27"/>
      <c r="L28" s="125" t="s">
        <v>56</v>
      </c>
      <c r="M28" s="126" t="s">
        <v>45</v>
      </c>
    </row>
    <row r="29" spans="1:13" s="10" customFormat="1" ht="9.9499999999999993" customHeight="1" thickTop="1" x14ac:dyDescent="0.25">
      <c r="A29" s="136"/>
      <c r="B29" s="16"/>
      <c r="C29" s="16"/>
      <c r="D29" s="16"/>
      <c r="E29" s="16"/>
      <c r="F29" s="17" t="str">
        <f t="shared" si="4"/>
        <v/>
      </c>
      <c r="G29" s="17" t="str">
        <f t="shared" si="2"/>
        <v/>
      </c>
      <c r="H29" s="18" t="str">
        <f t="shared" si="8"/>
        <v/>
      </c>
      <c r="I29" s="27"/>
    </row>
    <row r="30" spans="1:13" s="10" customFormat="1" ht="9.9499999999999993" customHeight="1" x14ac:dyDescent="0.25">
      <c r="A30" s="136"/>
      <c r="B30" s="16"/>
      <c r="C30" s="16"/>
      <c r="D30" s="16"/>
      <c r="E30" s="16"/>
      <c r="F30" s="17" t="str">
        <f t="shared" si="4"/>
        <v/>
      </c>
      <c r="G30" s="17" t="str">
        <f t="shared" si="2"/>
        <v/>
      </c>
      <c r="H30" s="18" t="str">
        <f t="shared" si="8"/>
        <v/>
      </c>
      <c r="I30" s="27"/>
    </row>
    <row r="31" spans="1:13" s="10" customFormat="1" ht="9.9499999999999993" customHeight="1" x14ac:dyDescent="0.25">
      <c r="A31" s="136"/>
      <c r="B31" s="16"/>
      <c r="C31" s="16"/>
      <c r="D31" s="16"/>
      <c r="E31" s="16"/>
      <c r="F31" s="17" t="str">
        <f t="shared" si="4"/>
        <v/>
      </c>
      <c r="G31" s="17" t="str">
        <f t="shared" si="2"/>
        <v/>
      </c>
      <c r="H31" s="18" t="str">
        <f t="shared" si="8"/>
        <v/>
      </c>
      <c r="I31" s="27"/>
    </row>
    <row r="32" spans="1:13" s="10" customFormat="1" ht="9.9499999999999993" customHeight="1" x14ac:dyDescent="0.25">
      <c r="A32" s="136"/>
      <c r="B32" s="16"/>
      <c r="C32" s="16"/>
      <c r="D32" s="16"/>
      <c r="E32" s="16"/>
      <c r="F32" s="17" t="str">
        <f t="shared" si="4"/>
        <v/>
      </c>
      <c r="G32" s="17" t="str">
        <f t="shared" si="2"/>
        <v/>
      </c>
      <c r="H32" s="18" t="str">
        <f t="shared" si="8"/>
        <v/>
      </c>
      <c r="I32" s="27"/>
    </row>
    <row r="33" spans="1:9" s="10" customFormat="1" ht="9.9499999999999993" customHeight="1" x14ac:dyDescent="0.25">
      <c r="A33" s="136"/>
      <c r="B33" s="16"/>
      <c r="C33" s="16"/>
      <c r="D33" s="16"/>
      <c r="E33" s="16"/>
      <c r="F33" s="17" t="str">
        <f t="shared" si="4"/>
        <v/>
      </c>
      <c r="G33" s="17" t="str">
        <f t="shared" si="2"/>
        <v/>
      </c>
      <c r="H33" s="18" t="str">
        <f t="shared" si="8"/>
        <v/>
      </c>
      <c r="I33" s="27"/>
    </row>
    <row r="34" spans="1:9" s="10" customFormat="1" ht="5.0999999999999996" customHeight="1" x14ac:dyDescent="0.25">
      <c r="A34" s="137"/>
      <c r="B34" s="23"/>
      <c r="C34" s="23"/>
      <c r="D34" s="23"/>
      <c r="E34" s="23"/>
      <c r="F34" s="24" t="str">
        <f t="shared" si="4"/>
        <v/>
      </c>
      <c r="G34" s="24" t="str">
        <f t="shared" si="2"/>
        <v/>
      </c>
      <c r="H34" s="25"/>
      <c r="I34" s="26"/>
    </row>
    <row r="35" spans="1:9" s="10" customFormat="1" ht="9.9499999999999993" customHeight="1" x14ac:dyDescent="0.25">
      <c r="A35" s="135" t="s">
        <v>6</v>
      </c>
      <c r="B35" s="12"/>
      <c r="C35" s="12"/>
      <c r="D35" s="12"/>
      <c r="E35" s="12"/>
      <c r="F35" s="17" t="str">
        <f t="shared" si="4"/>
        <v/>
      </c>
      <c r="G35" s="17" t="str">
        <f t="shared" si="2"/>
        <v/>
      </c>
      <c r="H35" s="14">
        <f t="shared" si="6"/>
        <v>42485.208333333336</v>
      </c>
      <c r="I35" s="27"/>
    </row>
    <row r="36" spans="1:9" s="10" customFormat="1" ht="9.9499999999999993" customHeight="1" x14ac:dyDescent="0.25">
      <c r="A36" s="136"/>
      <c r="B36" s="16"/>
      <c r="C36" s="16"/>
      <c r="D36" s="16"/>
      <c r="E36" s="16"/>
      <c r="F36" s="17" t="str">
        <f t="shared" si="4"/>
        <v/>
      </c>
      <c r="G36" s="17" t="str">
        <f t="shared" si="2"/>
        <v/>
      </c>
      <c r="H36" s="18" t="str">
        <f t="shared" ref="H36:H43" si="9">IF(I35="","",IF(ISTEXT(I35),"",I35))</f>
        <v/>
      </c>
      <c r="I36" s="27"/>
    </row>
    <row r="37" spans="1:9" s="10" customFormat="1" ht="9.9499999999999993" customHeight="1" x14ac:dyDescent="0.25">
      <c r="A37" s="136"/>
      <c r="B37" s="16"/>
      <c r="C37" s="16"/>
      <c r="D37" s="16"/>
      <c r="E37" s="16"/>
      <c r="F37" s="17" t="str">
        <f t="shared" si="4"/>
        <v/>
      </c>
      <c r="G37" s="17" t="str">
        <f t="shared" si="2"/>
        <v/>
      </c>
      <c r="H37" s="18" t="str">
        <f t="shared" si="9"/>
        <v/>
      </c>
      <c r="I37" s="27"/>
    </row>
    <row r="38" spans="1:9" s="10" customFormat="1" ht="9.9499999999999993" customHeight="1" x14ac:dyDescent="0.25">
      <c r="A38" s="136"/>
      <c r="B38" s="16"/>
      <c r="C38" s="16"/>
      <c r="D38" s="16"/>
      <c r="E38" s="16"/>
      <c r="F38" s="17" t="str">
        <f t="shared" si="4"/>
        <v/>
      </c>
      <c r="G38" s="17" t="str">
        <f t="shared" si="2"/>
        <v/>
      </c>
      <c r="H38" s="18" t="str">
        <f t="shared" si="9"/>
        <v/>
      </c>
      <c r="I38" s="27"/>
    </row>
    <row r="39" spans="1:9" s="10" customFormat="1" ht="9.9499999999999993" customHeight="1" x14ac:dyDescent="0.25">
      <c r="A39" s="136"/>
      <c r="B39" s="16"/>
      <c r="C39" s="16"/>
      <c r="D39" s="16"/>
      <c r="E39" s="16"/>
      <c r="F39" s="17" t="str">
        <f t="shared" si="4"/>
        <v/>
      </c>
      <c r="G39" s="17" t="str">
        <f t="shared" si="2"/>
        <v/>
      </c>
      <c r="H39" s="18" t="str">
        <f t="shared" si="9"/>
        <v/>
      </c>
      <c r="I39" s="27"/>
    </row>
    <row r="40" spans="1:9" s="10" customFormat="1" ht="9.9499999999999993" customHeight="1" x14ac:dyDescent="0.25">
      <c r="A40" s="136"/>
      <c r="B40" s="16"/>
      <c r="C40" s="16"/>
      <c r="D40" s="16"/>
      <c r="E40" s="16"/>
      <c r="F40" s="17" t="str">
        <f t="shared" si="4"/>
        <v/>
      </c>
      <c r="G40" s="17" t="str">
        <f t="shared" si="2"/>
        <v/>
      </c>
      <c r="H40" s="18" t="str">
        <f t="shared" si="9"/>
        <v/>
      </c>
      <c r="I40" s="27"/>
    </row>
    <row r="41" spans="1:9" s="10" customFormat="1" ht="9.9499999999999993" customHeight="1" x14ac:dyDescent="0.25">
      <c r="A41" s="136"/>
      <c r="B41" s="16"/>
      <c r="C41" s="16"/>
      <c r="D41" s="16"/>
      <c r="E41" s="16"/>
      <c r="F41" s="17" t="str">
        <f t="shared" si="4"/>
        <v/>
      </c>
      <c r="G41" s="17" t="str">
        <f t="shared" si="2"/>
        <v/>
      </c>
      <c r="H41" s="18" t="str">
        <f t="shared" si="9"/>
        <v/>
      </c>
      <c r="I41" s="27"/>
    </row>
    <row r="42" spans="1:9" s="10" customFormat="1" ht="9.9499999999999993" customHeight="1" x14ac:dyDescent="0.25">
      <c r="A42" s="136"/>
      <c r="B42" s="16"/>
      <c r="C42" s="16"/>
      <c r="D42" s="16"/>
      <c r="E42" s="16"/>
      <c r="F42" s="17" t="str">
        <f t="shared" si="4"/>
        <v/>
      </c>
      <c r="G42" s="17" t="str">
        <f t="shared" si="2"/>
        <v/>
      </c>
      <c r="H42" s="18" t="str">
        <f t="shared" si="9"/>
        <v/>
      </c>
      <c r="I42" s="27"/>
    </row>
    <row r="43" spans="1:9" s="10" customFormat="1" ht="9.9499999999999993" customHeight="1" x14ac:dyDescent="0.25">
      <c r="A43" s="136"/>
      <c r="B43" s="16"/>
      <c r="C43" s="16"/>
      <c r="D43" s="16"/>
      <c r="E43" s="16"/>
      <c r="F43" s="17" t="str">
        <f t="shared" si="4"/>
        <v/>
      </c>
      <c r="G43" s="17" t="str">
        <f t="shared" si="2"/>
        <v/>
      </c>
      <c r="H43" s="18" t="str">
        <f t="shared" si="9"/>
        <v/>
      </c>
      <c r="I43" s="27"/>
    </row>
    <row r="44" spans="1:9" s="10" customFormat="1" ht="5.0999999999999996" customHeight="1" x14ac:dyDescent="0.25">
      <c r="A44" s="137"/>
      <c r="B44" s="16"/>
      <c r="C44" s="16"/>
      <c r="D44" s="16"/>
      <c r="E44" s="16"/>
      <c r="F44" s="24" t="str">
        <f t="shared" si="4"/>
        <v/>
      </c>
      <c r="G44" s="24" t="str">
        <f t="shared" si="2"/>
        <v/>
      </c>
      <c r="H44" s="18"/>
      <c r="I44" s="26"/>
    </row>
    <row r="45" spans="1:9" s="10" customFormat="1" ht="9.9499999999999993" customHeight="1" x14ac:dyDescent="0.25">
      <c r="A45" s="135" t="s">
        <v>7</v>
      </c>
      <c r="B45" s="12"/>
      <c r="C45" s="12"/>
      <c r="D45" s="12"/>
      <c r="E45" s="12"/>
      <c r="F45" s="17" t="str">
        <f t="shared" si="4"/>
        <v/>
      </c>
      <c r="G45" s="17" t="str">
        <f t="shared" si="2"/>
        <v/>
      </c>
      <c r="H45" s="14">
        <f t="shared" si="6"/>
        <v>42485.208333333336</v>
      </c>
      <c r="I45" s="27"/>
    </row>
    <row r="46" spans="1:9" s="10" customFormat="1" ht="9.9499999999999993" customHeight="1" x14ac:dyDescent="0.25">
      <c r="A46" s="136"/>
      <c r="B46" s="16"/>
      <c r="C46" s="16"/>
      <c r="D46" s="16"/>
      <c r="E46" s="16"/>
      <c r="F46" s="17" t="str">
        <f t="shared" si="4"/>
        <v/>
      </c>
      <c r="G46" s="17" t="str">
        <f t="shared" si="2"/>
        <v/>
      </c>
      <c r="H46" s="18" t="str">
        <f t="shared" ref="H46:H53" si="10">IF(I45="","",IF(ISTEXT(I45),"",I45))</f>
        <v/>
      </c>
      <c r="I46" s="27"/>
    </row>
    <row r="47" spans="1:9" s="10" customFormat="1" ht="9.9499999999999993" customHeight="1" x14ac:dyDescent="0.25">
      <c r="A47" s="136"/>
      <c r="B47" s="16"/>
      <c r="C47" s="16"/>
      <c r="D47" s="16"/>
      <c r="E47" s="16"/>
      <c r="F47" s="17" t="str">
        <f t="shared" si="4"/>
        <v/>
      </c>
      <c r="G47" s="17" t="str">
        <f t="shared" si="2"/>
        <v/>
      </c>
      <c r="H47" s="18" t="str">
        <f t="shared" si="10"/>
        <v/>
      </c>
      <c r="I47" s="27"/>
    </row>
    <row r="48" spans="1:9" s="10" customFormat="1" ht="9.9499999999999993" customHeight="1" x14ac:dyDescent="0.25">
      <c r="A48" s="136"/>
      <c r="B48" s="16"/>
      <c r="C48" s="16"/>
      <c r="D48" s="16"/>
      <c r="E48" s="16"/>
      <c r="F48" s="17" t="str">
        <f t="shared" si="4"/>
        <v/>
      </c>
      <c r="G48" s="17" t="str">
        <f t="shared" si="2"/>
        <v/>
      </c>
      <c r="H48" s="18" t="str">
        <f t="shared" si="10"/>
        <v/>
      </c>
      <c r="I48" s="27"/>
    </row>
    <row r="49" spans="1:9" s="10" customFormat="1" ht="9.9499999999999993" customHeight="1" x14ac:dyDescent="0.25">
      <c r="A49" s="136"/>
      <c r="B49" s="16"/>
      <c r="C49" s="16"/>
      <c r="D49" s="16"/>
      <c r="E49" s="16"/>
      <c r="F49" s="17" t="str">
        <f t="shared" si="4"/>
        <v/>
      </c>
      <c r="G49" s="17" t="str">
        <f t="shared" si="2"/>
        <v/>
      </c>
      <c r="H49" s="18" t="str">
        <f t="shared" si="10"/>
        <v/>
      </c>
      <c r="I49" s="27"/>
    </row>
    <row r="50" spans="1:9" s="10" customFormat="1" ht="9.9499999999999993" customHeight="1" x14ac:dyDescent="0.25">
      <c r="A50" s="136"/>
      <c r="B50" s="16"/>
      <c r="C50" s="16"/>
      <c r="D50" s="16"/>
      <c r="E50" s="16"/>
      <c r="F50" s="17" t="str">
        <f t="shared" si="4"/>
        <v/>
      </c>
      <c r="G50" s="17" t="str">
        <f t="shared" si="2"/>
        <v/>
      </c>
      <c r="H50" s="18" t="str">
        <f t="shared" si="10"/>
        <v/>
      </c>
      <c r="I50" s="27"/>
    </row>
    <row r="51" spans="1:9" s="10" customFormat="1" ht="9.9499999999999993" customHeight="1" x14ac:dyDescent="0.25">
      <c r="A51" s="136"/>
      <c r="B51" s="16"/>
      <c r="C51" s="16"/>
      <c r="D51" s="16"/>
      <c r="E51" s="16"/>
      <c r="F51" s="17" t="str">
        <f t="shared" si="4"/>
        <v/>
      </c>
      <c r="G51" s="17" t="str">
        <f t="shared" si="2"/>
        <v/>
      </c>
      <c r="H51" s="18" t="str">
        <f t="shared" si="10"/>
        <v/>
      </c>
      <c r="I51" s="27"/>
    </row>
    <row r="52" spans="1:9" s="10" customFormat="1" ht="9.9499999999999993" customHeight="1" x14ac:dyDescent="0.25">
      <c r="A52" s="136"/>
      <c r="B52" s="16"/>
      <c r="C52" s="16"/>
      <c r="D52" s="16"/>
      <c r="E52" s="16"/>
      <c r="F52" s="17" t="str">
        <f t="shared" si="4"/>
        <v/>
      </c>
      <c r="G52" s="17" t="str">
        <f t="shared" si="2"/>
        <v/>
      </c>
      <c r="H52" s="18" t="str">
        <f t="shared" si="10"/>
        <v/>
      </c>
      <c r="I52" s="27"/>
    </row>
    <row r="53" spans="1:9" s="10" customFormat="1" ht="9.9499999999999993" customHeight="1" x14ac:dyDescent="0.25">
      <c r="A53" s="136"/>
      <c r="B53" s="16"/>
      <c r="C53" s="16"/>
      <c r="D53" s="16"/>
      <c r="E53" s="16"/>
      <c r="F53" s="17" t="str">
        <f t="shared" si="4"/>
        <v/>
      </c>
      <c r="G53" s="17" t="str">
        <f t="shared" si="2"/>
        <v/>
      </c>
      <c r="H53" s="18" t="str">
        <f t="shared" si="10"/>
        <v/>
      </c>
      <c r="I53" s="27"/>
    </row>
    <row r="54" spans="1:9" s="10" customFormat="1" ht="5.0999999999999996" customHeight="1" thickBot="1" x14ac:dyDescent="0.3">
      <c r="A54" s="138"/>
      <c r="B54" s="19"/>
      <c r="C54" s="19"/>
      <c r="D54" s="19"/>
      <c r="E54" s="19"/>
      <c r="F54" s="20"/>
      <c r="G54" s="20"/>
      <c r="H54" s="21"/>
      <c r="I54" s="22"/>
    </row>
  </sheetData>
  <mergeCells count="19">
    <mergeCell ref="F3:F4"/>
    <mergeCell ref="G3:G4"/>
    <mergeCell ref="H3:H4"/>
    <mergeCell ref="I3:I4"/>
    <mergeCell ref="I1:I2"/>
    <mergeCell ref="D3:D4"/>
    <mergeCell ref="D1:D2"/>
    <mergeCell ref="E1:E2"/>
    <mergeCell ref="A5:A14"/>
    <mergeCell ref="A15:A24"/>
    <mergeCell ref="C3:C4"/>
    <mergeCell ref="E3:E4"/>
    <mergeCell ref="A1:A2"/>
    <mergeCell ref="B1:B2"/>
    <mergeCell ref="A25:A34"/>
    <mergeCell ref="A35:A44"/>
    <mergeCell ref="A45:A54"/>
    <mergeCell ref="A3:A4"/>
    <mergeCell ref="B3:B4"/>
  </mergeCells>
  <hyperlinks>
    <hyperlink ref="K1" r:id="rId1"/>
  </hyperlinks>
  <pageMargins left="0.7" right="0.7" top="0.75" bottom="0.75" header="0.3" footer="0.3"/>
  <pageSetup paperSize="9" fitToWidth="0" orientation="landscape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I58"/>
  <sheetViews>
    <sheetView showGridLines="0" workbookViewId="0">
      <selection activeCell="K5" sqref="K5"/>
    </sheetView>
  </sheetViews>
  <sheetFormatPr baseColWidth="10" defaultColWidth="3.7109375" defaultRowHeight="15" x14ac:dyDescent="0.25"/>
  <cols>
    <col min="1" max="1" width="0.7109375" customWidth="1"/>
    <col min="2" max="2" width="12.5703125" style="79" customWidth="1"/>
    <col min="3" max="3" width="13.85546875" customWidth="1"/>
    <col min="4" max="4" width="13.42578125" customWidth="1"/>
    <col min="5" max="5" width="2.7109375" customWidth="1"/>
    <col min="6" max="10" width="2.7109375" style="2" customWidth="1"/>
    <col min="11" max="11" width="2.7109375" customWidth="1"/>
    <col min="12" max="20" width="2.7109375" style="2" customWidth="1"/>
    <col min="21" max="21" width="2.7109375" customWidth="1"/>
    <col min="22" max="87" width="2.7109375" style="2" customWidth="1"/>
  </cols>
  <sheetData>
    <row r="1" spans="1:87" x14ac:dyDescent="0.25">
      <c r="A1" s="169"/>
      <c r="B1" s="170"/>
      <c r="C1" s="170"/>
      <c r="D1" s="170"/>
      <c r="E1" s="160">
        <f>+'Feuille de calcul'!I1</f>
        <v>42485.208333333336</v>
      </c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2"/>
      <c r="V1" s="160">
        <f>E1+1</f>
        <v>42486.208333333336</v>
      </c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2"/>
      <c r="AM1" s="160">
        <f>V1+1</f>
        <v>42487.208333333336</v>
      </c>
      <c r="AN1" s="161"/>
      <c r="AO1" s="161"/>
      <c r="AP1" s="161"/>
      <c r="AQ1" s="161"/>
      <c r="AR1" s="161"/>
      <c r="AS1" s="161"/>
      <c r="AT1" s="161"/>
      <c r="AU1" s="161"/>
      <c r="AV1" s="161"/>
      <c r="AW1" s="161"/>
      <c r="AX1" s="161"/>
      <c r="AY1" s="161"/>
      <c r="AZ1" s="161"/>
      <c r="BA1" s="161"/>
      <c r="BB1" s="161"/>
      <c r="BC1" s="162"/>
      <c r="BD1" s="160">
        <f>AM1+1</f>
        <v>42488.208333333336</v>
      </c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  <c r="BR1" s="161"/>
      <c r="BS1" s="161"/>
      <c r="BT1" s="162"/>
      <c r="BU1" s="160">
        <f>BD1+1</f>
        <v>42489.208333333336</v>
      </c>
      <c r="BV1" s="161"/>
      <c r="BW1" s="161"/>
      <c r="BX1" s="161"/>
      <c r="BY1" s="161"/>
      <c r="BZ1" s="161"/>
      <c r="CA1" s="161"/>
      <c r="CB1" s="161"/>
      <c r="CC1" s="161"/>
      <c r="CD1" s="161"/>
      <c r="CE1" s="161"/>
      <c r="CF1" s="161"/>
      <c r="CG1" s="161"/>
      <c r="CH1" s="161"/>
      <c r="CI1" s="162"/>
    </row>
    <row r="2" spans="1:87" x14ac:dyDescent="0.25">
      <c r="A2" s="171"/>
      <c r="B2" s="172"/>
      <c r="C2" s="172"/>
      <c r="D2" s="172"/>
      <c r="E2" s="163">
        <f>E1</f>
        <v>42485.208333333336</v>
      </c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5"/>
      <c r="V2" s="163">
        <f>V1</f>
        <v>42486.208333333336</v>
      </c>
      <c r="W2" s="164"/>
      <c r="X2" s="164"/>
      <c r="Y2" s="164"/>
      <c r="Z2" s="164"/>
      <c r="AA2" s="164"/>
      <c r="AB2" s="164"/>
      <c r="AC2" s="164"/>
      <c r="AD2" s="164"/>
      <c r="AE2" s="164"/>
      <c r="AF2" s="164"/>
      <c r="AG2" s="164"/>
      <c r="AH2" s="164"/>
      <c r="AI2" s="164"/>
      <c r="AJ2" s="164"/>
      <c r="AK2" s="164"/>
      <c r="AL2" s="165"/>
      <c r="AM2" s="163">
        <f>AM1</f>
        <v>42487.208333333336</v>
      </c>
      <c r="AN2" s="164"/>
      <c r="AO2" s="164"/>
      <c r="AP2" s="164"/>
      <c r="AQ2" s="164"/>
      <c r="AR2" s="164"/>
      <c r="AS2" s="164"/>
      <c r="AT2" s="164"/>
      <c r="AU2" s="164"/>
      <c r="AV2" s="164"/>
      <c r="AW2" s="164"/>
      <c r="AX2" s="164"/>
      <c r="AY2" s="164"/>
      <c r="AZ2" s="164"/>
      <c r="BA2" s="164"/>
      <c r="BB2" s="164"/>
      <c r="BC2" s="165"/>
      <c r="BD2" s="163">
        <f>BD1</f>
        <v>42488.208333333336</v>
      </c>
      <c r="BE2" s="164"/>
      <c r="BF2" s="164"/>
      <c r="BG2" s="164"/>
      <c r="BH2" s="164"/>
      <c r="BI2" s="164"/>
      <c r="BJ2" s="164"/>
      <c r="BK2" s="164"/>
      <c r="BL2" s="164"/>
      <c r="BM2" s="164"/>
      <c r="BN2" s="164"/>
      <c r="BO2" s="164"/>
      <c r="BP2" s="164"/>
      <c r="BQ2" s="164"/>
      <c r="BR2" s="164"/>
      <c r="BS2" s="164"/>
      <c r="BT2" s="165"/>
      <c r="BU2" s="163">
        <f>BU1</f>
        <v>42489.208333333336</v>
      </c>
      <c r="BV2" s="164"/>
      <c r="BW2" s="164"/>
      <c r="BX2" s="164"/>
      <c r="BY2" s="164"/>
      <c r="BZ2" s="164"/>
      <c r="CA2" s="164"/>
      <c r="CB2" s="164"/>
      <c r="CC2" s="164"/>
      <c r="CD2" s="164"/>
      <c r="CE2" s="164"/>
      <c r="CF2" s="164"/>
      <c r="CG2" s="164"/>
      <c r="CH2" s="164"/>
      <c r="CI2" s="165"/>
    </row>
    <row r="3" spans="1:87" s="2" customFormat="1" ht="15.75" thickBot="1" x14ac:dyDescent="0.3">
      <c r="A3" s="173"/>
      <c r="B3" s="174"/>
      <c r="C3" s="174"/>
      <c r="D3" s="174"/>
      <c r="E3" s="166" t="s">
        <v>11</v>
      </c>
      <c r="F3" s="167"/>
      <c r="G3" s="30"/>
      <c r="H3" s="30"/>
      <c r="I3" s="30"/>
      <c r="J3" s="30"/>
      <c r="K3" s="28"/>
      <c r="L3" s="28"/>
      <c r="M3" s="30" t="s">
        <v>16</v>
      </c>
      <c r="N3" s="28"/>
      <c r="O3" s="28"/>
      <c r="P3" s="29"/>
      <c r="Q3" s="28"/>
      <c r="R3" s="28"/>
      <c r="S3" s="28"/>
      <c r="T3" s="167" t="s">
        <v>12</v>
      </c>
      <c r="U3" s="168"/>
      <c r="V3" s="166" t="s">
        <v>11</v>
      </c>
      <c r="W3" s="167"/>
      <c r="X3" s="30"/>
      <c r="Y3" s="30"/>
      <c r="Z3" s="30"/>
      <c r="AA3" s="30"/>
      <c r="AB3" s="28"/>
      <c r="AC3" s="28"/>
      <c r="AD3" s="30" t="s">
        <v>16</v>
      </c>
      <c r="AE3" s="28"/>
      <c r="AF3" s="28"/>
      <c r="AG3" s="29"/>
      <c r="AH3" s="28"/>
      <c r="AI3" s="28"/>
      <c r="AJ3" s="28"/>
      <c r="AK3" s="167" t="s">
        <v>12</v>
      </c>
      <c r="AL3" s="168"/>
      <c r="AM3" s="166" t="s">
        <v>11</v>
      </c>
      <c r="AN3" s="167"/>
      <c r="AO3" s="30"/>
      <c r="AP3" s="30"/>
      <c r="AQ3" s="30"/>
      <c r="AR3" s="30"/>
      <c r="AS3" s="28"/>
      <c r="AT3" s="28"/>
      <c r="AU3" s="30" t="s">
        <v>16</v>
      </c>
      <c r="AV3" s="28"/>
      <c r="AW3" s="28"/>
      <c r="AX3" s="29"/>
      <c r="AY3" s="28"/>
      <c r="AZ3" s="28"/>
      <c r="BA3" s="28"/>
      <c r="BB3" s="167" t="s">
        <v>12</v>
      </c>
      <c r="BC3" s="168"/>
      <c r="BD3" s="166" t="s">
        <v>11</v>
      </c>
      <c r="BE3" s="167"/>
      <c r="BF3" s="30"/>
      <c r="BG3" s="30"/>
      <c r="BH3" s="30"/>
      <c r="BI3" s="30"/>
      <c r="BJ3" s="28"/>
      <c r="BK3" s="28"/>
      <c r="BL3" s="30" t="s">
        <v>16</v>
      </c>
      <c r="BM3" s="28"/>
      <c r="BN3" s="28"/>
      <c r="BO3" s="29"/>
      <c r="BP3" s="28"/>
      <c r="BQ3" s="28"/>
      <c r="BR3" s="28"/>
      <c r="BS3" s="167" t="s">
        <v>12</v>
      </c>
      <c r="BT3" s="168"/>
      <c r="BU3" s="166" t="s">
        <v>11</v>
      </c>
      <c r="BV3" s="167"/>
      <c r="BW3" s="30"/>
      <c r="BX3" s="30"/>
      <c r="BY3" s="30"/>
      <c r="BZ3" s="30"/>
      <c r="CA3" s="28"/>
      <c r="CB3" s="30" t="s">
        <v>21</v>
      </c>
      <c r="CC3" s="30"/>
      <c r="CD3" s="28"/>
      <c r="CE3" s="28"/>
      <c r="CF3" s="28"/>
      <c r="CG3" s="28"/>
      <c r="CH3" s="167" t="s">
        <v>13</v>
      </c>
      <c r="CI3" s="168"/>
    </row>
    <row r="4" spans="1:87" s="6" customFormat="1" x14ac:dyDescent="0.25">
      <c r="A4" s="11" t="str">
        <f>'Feuille de calcul'!A5</f>
        <v>DMC635 V</v>
      </c>
      <c r="B4" s="73"/>
      <c r="C4" s="31" t="s">
        <v>14</v>
      </c>
      <c r="D4" s="31" t="s">
        <v>15</v>
      </c>
      <c r="E4" s="9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8"/>
      <c r="V4" s="9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8"/>
      <c r="AM4" s="9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8"/>
      <c r="BD4" s="9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8"/>
      <c r="BU4" s="9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8"/>
    </row>
    <row r="5" spans="1:87" s="48" customFormat="1" ht="9.9499999999999993" customHeight="1" x14ac:dyDescent="0.25">
      <c r="A5" s="43"/>
      <c r="B5" s="71">
        <f>IF('Feuille de calcul'!B5=0,"",'Feuille de calcul'!B5)</f>
        <v>223737</v>
      </c>
      <c r="C5" s="57">
        <f>IF('Feuille de calcul'!H5=0,"",'Feuille de calcul'!H5)</f>
        <v>42485.208333333336</v>
      </c>
      <c r="D5" s="58" t="str">
        <f>IF('Feuille de calcul'!I5=0,"",'Feuille de calcul'!I5)</f>
        <v/>
      </c>
      <c r="E5" s="99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1"/>
      <c r="V5" s="99"/>
      <c r="W5" s="100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6"/>
      <c r="AL5" s="47"/>
      <c r="AM5" s="45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7"/>
      <c r="BD5" s="45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47"/>
      <c r="BU5" s="45"/>
      <c r="BV5" s="46"/>
      <c r="BW5" s="46"/>
      <c r="BX5" s="46"/>
      <c r="BY5" s="46"/>
      <c r="BZ5" s="46"/>
      <c r="CA5" s="46"/>
      <c r="CB5" s="46"/>
      <c r="CC5" s="46"/>
      <c r="CD5" s="46"/>
      <c r="CE5" s="46"/>
      <c r="CF5" s="46"/>
      <c r="CG5" s="46"/>
      <c r="CH5" s="46"/>
      <c r="CI5" s="47"/>
    </row>
    <row r="6" spans="1:87" s="48" customFormat="1" ht="9.9499999999999993" customHeight="1" x14ac:dyDescent="0.25">
      <c r="A6" s="56"/>
      <c r="B6" s="72">
        <f>IF('Feuille de calcul'!B6=0,"",'Feuille de calcul'!B6)</f>
        <v>223756</v>
      </c>
      <c r="C6" s="50" t="str">
        <f>IF('Feuille de calcul'!H6=0,"",'Feuille de calcul'!H6)</f>
        <v/>
      </c>
      <c r="D6" s="51" t="str">
        <f>IF('Feuille de calcul'!I6=0,"",'Feuille de calcul'!I6)</f>
        <v/>
      </c>
      <c r="E6" s="52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4"/>
      <c r="V6" s="52"/>
      <c r="W6" s="53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  <c r="AK6" s="102"/>
      <c r="AL6" s="103"/>
      <c r="AM6" s="104"/>
      <c r="AN6" s="102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4"/>
      <c r="BD6" s="52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4"/>
      <c r="BU6" s="52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4"/>
    </row>
    <row r="7" spans="1:87" s="48" customFormat="1" ht="9.9499999999999993" customHeight="1" x14ac:dyDescent="0.25">
      <c r="A7" s="56"/>
      <c r="B7" s="72">
        <f>IF('Feuille de calcul'!B7=0,"",'Feuille de calcul'!B7)</f>
        <v>223756</v>
      </c>
      <c r="C7" s="50" t="str">
        <f>IF('Feuille de calcul'!H7=0,"",'Feuille de calcul'!H7)</f>
        <v/>
      </c>
      <c r="D7" s="51" t="str">
        <f>IF('Feuille de calcul'!I7=0,"",'Feuille de calcul'!I7)</f>
        <v/>
      </c>
      <c r="E7" s="52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4"/>
      <c r="V7" s="52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4"/>
      <c r="AM7" s="52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4"/>
      <c r="BD7" s="52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4"/>
      <c r="BU7" s="52"/>
      <c r="BV7" s="53"/>
      <c r="BW7" s="53"/>
      <c r="BX7" s="53"/>
      <c r="BY7" s="53"/>
      <c r="BZ7" s="53"/>
      <c r="CA7" s="53"/>
      <c r="CB7" s="53"/>
      <c r="CC7" s="53"/>
      <c r="CD7" s="53"/>
      <c r="CE7" s="53"/>
      <c r="CF7" s="53"/>
      <c r="CG7" s="53"/>
      <c r="CH7" s="53"/>
      <c r="CI7" s="54"/>
    </row>
    <row r="8" spans="1:87" s="48" customFormat="1" ht="9.9499999999999993" customHeight="1" x14ac:dyDescent="0.25">
      <c r="A8" s="56"/>
      <c r="B8" s="72">
        <f>IF('Feuille de calcul'!B8=0,"",'Feuille de calcul'!B8)</f>
        <v>223756</v>
      </c>
      <c r="C8" s="50" t="str">
        <f>IF('Feuille de calcul'!H8=0,"",'Feuille de calcul'!H8)</f>
        <v/>
      </c>
      <c r="D8" s="51" t="str">
        <f>IF('Feuille de calcul'!I8=0,"",'Feuille de calcul'!I8)</f>
        <v/>
      </c>
      <c r="E8" s="52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4"/>
      <c r="V8" s="52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4"/>
      <c r="AM8" s="52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4"/>
      <c r="BD8" s="52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  <c r="BS8" s="53"/>
      <c r="BT8" s="54"/>
      <c r="BU8" s="52"/>
      <c r="BV8" s="53"/>
      <c r="BW8" s="53"/>
      <c r="BX8" s="53"/>
      <c r="BY8" s="53"/>
      <c r="BZ8" s="53"/>
      <c r="CA8" s="53"/>
      <c r="CB8" s="53"/>
      <c r="CC8" s="53"/>
      <c r="CD8" s="53"/>
      <c r="CE8" s="53"/>
      <c r="CF8" s="53"/>
      <c r="CG8" s="53"/>
      <c r="CH8" s="53"/>
      <c r="CI8" s="54"/>
    </row>
    <row r="9" spans="1:87" s="48" customFormat="1" ht="9.9499999999999993" customHeight="1" x14ac:dyDescent="0.25">
      <c r="A9" s="56"/>
      <c r="B9" s="72">
        <f>IF('Feuille de calcul'!B9=0,"",'Feuille de calcul'!B9)</f>
        <v>223756</v>
      </c>
      <c r="C9" s="50" t="str">
        <f>IF('Feuille de calcul'!H9=0,"",'Feuille de calcul'!H9)</f>
        <v/>
      </c>
      <c r="D9" s="51" t="str">
        <f>IF('Feuille de calcul'!I9=0,"",'Feuille de calcul'!I9)</f>
        <v/>
      </c>
      <c r="E9" s="52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4"/>
      <c r="V9" s="52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4"/>
      <c r="AM9" s="52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4"/>
      <c r="BD9" s="52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  <c r="BT9" s="54"/>
      <c r="BU9" s="52"/>
      <c r="BV9" s="53"/>
      <c r="BW9" s="53"/>
      <c r="BX9" s="53"/>
      <c r="BY9" s="53"/>
      <c r="BZ9" s="53"/>
      <c r="CA9" s="53"/>
      <c r="CB9" s="53"/>
      <c r="CC9" s="53"/>
      <c r="CD9" s="53"/>
      <c r="CE9" s="53"/>
      <c r="CF9" s="53"/>
      <c r="CG9" s="53"/>
      <c r="CH9" s="53"/>
      <c r="CI9" s="54"/>
    </row>
    <row r="10" spans="1:87" s="48" customFormat="1" ht="9.9499999999999993" customHeight="1" x14ac:dyDescent="0.25">
      <c r="A10" s="56"/>
      <c r="B10" s="72">
        <f>IF('Feuille de calcul'!B10=0,"",'Feuille de calcul'!B10)</f>
        <v>223756</v>
      </c>
      <c r="C10" s="50" t="str">
        <f>IF('Feuille de calcul'!H10=0,"",'Feuille de calcul'!H10)</f>
        <v/>
      </c>
      <c r="D10" s="51" t="str">
        <f>IF('Feuille de calcul'!I10=0,"",'Feuille de calcul'!I10)</f>
        <v/>
      </c>
      <c r="E10" s="52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4"/>
      <c r="V10" s="52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3"/>
      <c r="AK10" s="53"/>
      <c r="AL10" s="54"/>
      <c r="AM10" s="52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4"/>
      <c r="BD10" s="52"/>
      <c r="BE10" s="53"/>
      <c r="BF10" s="53"/>
      <c r="BG10" s="53"/>
      <c r="BH10" s="53"/>
      <c r="BI10" s="53"/>
      <c r="BJ10" s="53"/>
      <c r="BK10" s="53"/>
      <c r="BL10" s="53"/>
      <c r="BM10" s="53"/>
      <c r="BN10" s="53"/>
      <c r="BO10" s="53"/>
      <c r="BP10" s="53"/>
      <c r="BQ10" s="53"/>
      <c r="BR10" s="53"/>
      <c r="BS10" s="53"/>
      <c r="BT10" s="54"/>
      <c r="BU10" s="52"/>
      <c r="BV10" s="53"/>
      <c r="BW10" s="53"/>
      <c r="BX10" s="53"/>
      <c r="BY10" s="53"/>
      <c r="BZ10" s="53"/>
      <c r="CA10" s="53"/>
      <c r="CB10" s="53"/>
      <c r="CC10" s="53"/>
      <c r="CD10" s="53"/>
      <c r="CE10" s="53"/>
      <c r="CF10" s="53"/>
      <c r="CG10" s="53"/>
      <c r="CH10" s="53"/>
      <c r="CI10" s="54"/>
    </row>
    <row r="11" spans="1:87" s="48" customFormat="1" ht="9.9499999999999993" customHeight="1" x14ac:dyDescent="0.25">
      <c r="A11" s="56"/>
      <c r="B11" s="72" t="str">
        <f>IF('Feuille de calcul'!B11=0,"",'Feuille de calcul'!B11)</f>
        <v/>
      </c>
      <c r="C11" s="50" t="str">
        <f>IF('Feuille de calcul'!H11=0,"",'Feuille de calcul'!H11)</f>
        <v/>
      </c>
      <c r="D11" s="51" t="str">
        <f>IF('Feuille de calcul'!I11=0,"",'Feuille de calcul'!I11)</f>
        <v/>
      </c>
      <c r="E11" s="52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4"/>
      <c r="V11" s="52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4"/>
      <c r="AM11" s="52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  <c r="BA11" s="53"/>
      <c r="BB11" s="53"/>
      <c r="BC11" s="54"/>
      <c r="BD11" s="52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53"/>
      <c r="BR11" s="53"/>
      <c r="BS11" s="53"/>
      <c r="BT11" s="54"/>
      <c r="BU11" s="52"/>
      <c r="BV11" s="53"/>
      <c r="BW11" s="53"/>
      <c r="BX11" s="53"/>
      <c r="BY11" s="53"/>
      <c r="BZ11" s="53"/>
      <c r="CA11" s="53"/>
      <c r="CB11" s="53"/>
      <c r="CC11" s="53"/>
      <c r="CD11" s="53"/>
      <c r="CE11" s="53"/>
      <c r="CF11" s="53"/>
      <c r="CG11" s="53"/>
      <c r="CH11" s="53"/>
      <c r="CI11" s="54"/>
    </row>
    <row r="12" spans="1:87" s="48" customFormat="1" ht="9.9499999999999993" customHeight="1" x14ac:dyDescent="0.25">
      <c r="A12" s="56"/>
      <c r="B12" s="72" t="str">
        <f>IF('Feuille de calcul'!B12=0,"",'Feuille de calcul'!B12)</f>
        <v/>
      </c>
      <c r="C12" s="50" t="str">
        <f>IF('Feuille de calcul'!H12=0,"",'Feuille de calcul'!H12)</f>
        <v/>
      </c>
      <c r="D12" s="51" t="str">
        <f>IF('Feuille de calcul'!I12=0,"",'Feuille de calcul'!I12)</f>
        <v/>
      </c>
      <c r="E12" s="52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4"/>
      <c r="V12" s="52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3"/>
      <c r="AL12" s="54"/>
      <c r="AM12" s="52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4"/>
      <c r="BD12" s="52"/>
      <c r="BE12" s="53"/>
      <c r="BF12" s="53"/>
      <c r="BG12" s="53"/>
      <c r="BH12" s="53"/>
      <c r="BI12" s="53"/>
      <c r="BJ12" s="53"/>
      <c r="BK12" s="53"/>
      <c r="BL12" s="53"/>
      <c r="BM12" s="53"/>
      <c r="BN12" s="53"/>
      <c r="BO12" s="53"/>
      <c r="BP12" s="53"/>
      <c r="BQ12" s="53"/>
      <c r="BR12" s="53"/>
      <c r="BS12" s="53"/>
      <c r="BT12" s="54"/>
      <c r="BU12" s="52"/>
      <c r="BV12" s="53"/>
      <c r="BW12" s="53"/>
      <c r="BX12" s="53"/>
      <c r="BY12" s="53"/>
      <c r="BZ12" s="53"/>
      <c r="CA12" s="53"/>
      <c r="CB12" s="53"/>
      <c r="CC12" s="53"/>
      <c r="CD12" s="53"/>
      <c r="CE12" s="53"/>
      <c r="CF12" s="53"/>
      <c r="CG12" s="53"/>
      <c r="CH12" s="53"/>
      <c r="CI12" s="54"/>
    </row>
    <row r="13" spans="1:87" s="48" customFormat="1" ht="9.9499999999999993" customHeight="1" x14ac:dyDescent="0.25">
      <c r="A13" s="49"/>
      <c r="B13" s="74" t="str">
        <f>IF('Feuille de calcul'!B13=0,"",'Feuille de calcul'!B13)</f>
        <v/>
      </c>
      <c r="C13" s="50" t="str">
        <f>IF('Feuille de calcul'!H13=0,"",'Feuille de calcul'!H13)</f>
        <v/>
      </c>
      <c r="D13" s="51" t="str">
        <f>IF('Feuille de calcul'!I13=0,"",'Feuille de calcul'!I13)</f>
        <v/>
      </c>
      <c r="E13" s="52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4"/>
      <c r="V13" s="52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4"/>
      <c r="AM13" s="52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4"/>
      <c r="BD13" s="52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3"/>
      <c r="BT13" s="54"/>
      <c r="BU13" s="52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3"/>
      <c r="CG13" s="53"/>
      <c r="CH13" s="53"/>
      <c r="CI13" s="54"/>
    </row>
    <row r="14" spans="1:87" s="2" customFormat="1" ht="5.0999999999999996" customHeight="1" thickBot="1" x14ac:dyDescent="0.3">
      <c r="A14" s="32"/>
      <c r="B14" s="75"/>
      <c r="C14" s="33"/>
      <c r="D14" s="33"/>
      <c r="E14" s="34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6"/>
      <c r="V14" s="34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6"/>
      <c r="AM14" s="34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6"/>
      <c r="BD14" s="34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6"/>
      <c r="BU14" s="34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6"/>
    </row>
    <row r="15" spans="1:87" s="6" customFormat="1" x14ac:dyDescent="0.25">
      <c r="A15" s="11" t="str">
        <f>'Feuille de calcul'!A15</f>
        <v>Milltap 700</v>
      </c>
      <c r="B15" s="73"/>
      <c r="C15" s="31" t="s">
        <v>14</v>
      </c>
      <c r="D15" s="31" t="s">
        <v>15</v>
      </c>
      <c r="E15" s="68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70"/>
      <c r="V15" s="9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8"/>
      <c r="AM15" s="9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8"/>
      <c r="BD15" s="9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8"/>
      <c r="BU15" s="9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8"/>
    </row>
    <row r="16" spans="1:87" s="48" customFormat="1" ht="9.9499999999999993" customHeight="1" x14ac:dyDescent="0.25">
      <c r="A16" s="43"/>
      <c r="B16" s="76">
        <f>IF('Feuille de calcul'!B15=0,"",'Feuille de calcul'!B15)</f>
        <v>223757</v>
      </c>
      <c r="C16" s="44">
        <f>IF('Feuille de calcul'!H15=0,"",'Feuille de calcul'!H15)</f>
        <v>42485.208333333336</v>
      </c>
      <c r="D16" s="44" t="str">
        <f>IF('Feuille de calcul'!I15=0,"",'Feuille de calcul'!I15)</f>
        <v/>
      </c>
      <c r="E16" s="3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59"/>
      <c r="W16" s="60"/>
      <c r="X16" s="60"/>
      <c r="Y16" s="60"/>
      <c r="Z16" s="60"/>
      <c r="AA16" s="60"/>
      <c r="AB16" s="60"/>
      <c r="AC16" s="60"/>
      <c r="AD16" s="60"/>
      <c r="AE16" s="60"/>
      <c r="AF16" s="60"/>
      <c r="AG16" s="60"/>
      <c r="AH16" s="60"/>
      <c r="AI16" s="60"/>
      <c r="AJ16" s="60"/>
      <c r="AK16" s="60"/>
      <c r="AL16" s="61"/>
      <c r="AM16" s="59"/>
      <c r="AN16" s="60"/>
      <c r="AO16" s="60"/>
      <c r="AP16" s="60"/>
      <c r="AQ16" s="60"/>
      <c r="AR16" s="60"/>
      <c r="AS16" s="60"/>
      <c r="AT16" s="60"/>
      <c r="AU16" s="60"/>
      <c r="AV16" s="60"/>
      <c r="AW16" s="60"/>
      <c r="AX16" s="60"/>
      <c r="AY16" s="60"/>
      <c r="AZ16" s="60"/>
      <c r="BA16" s="60"/>
      <c r="BB16" s="60"/>
      <c r="BC16" s="61"/>
      <c r="BD16" s="59"/>
      <c r="BE16" s="60"/>
      <c r="BF16" s="60"/>
      <c r="BG16" s="60"/>
      <c r="BH16" s="60"/>
      <c r="BI16" s="60"/>
      <c r="BJ16" s="60"/>
      <c r="BK16" s="60"/>
      <c r="BL16" s="60"/>
      <c r="BM16" s="60"/>
      <c r="BN16" s="60"/>
      <c r="BO16" s="60"/>
      <c r="BP16" s="60"/>
      <c r="BQ16" s="60"/>
      <c r="BR16" s="60"/>
      <c r="BS16" s="60"/>
      <c r="BT16" s="61"/>
      <c r="BU16" s="59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/>
      <c r="CG16" s="60"/>
      <c r="CH16" s="60"/>
      <c r="CI16" s="61"/>
    </row>
    <row r="17" spans="1:87" s="48" customFormat="1" ht="9.9499999999999993" customHeight="1" x14ac:dyDescent="0.25">
      <c r="A17" s="56"/>
      <c r="B17" s="72" t="str">
        <f>IF('Feuille de calcul'!B16=0,"",'Feuille de calcul'!B16)</f>
        <v/>
      </c>
      <c r="C17" s="50" t="str">
        <f>IF('Feuille de calcul'!H16=0,"",'Feuille de calcul'!H16)</f>
        <v/>
      </c>
      <c r="D17" s="50" t="str">
        <f>IF('Feuille de calcul'!I16=0,"",'Feuille de calcul'!I16)</f>
        <v/>
      </c>
      <c r="E17" s="3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62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  <c r="AJ17" s="63"/>
      <c r="AK17" s="63"/>
      <c r="AL17" s="64"/>
      <c r="AM17" s="62"/>
      <c r="AN17" s="63"/>
      <c r="AO17" s="63"/>
      <c r="AP17" s="63"/>
      <c r="AQ17" s="63"/>
      <c r="AR17" s="63"/>
      <c r="AS17" s="63"/>
      <c r="AT17" s="63"/>
      <c r="AU17" s="63"/>
      <c r="AV17" s="63"/>
      <c r="AW17" s="63"/>
      <c r="AX17" s="63"/>
      <c r="AY17" s="63"/>
      <c r="AZ17" s="63"/>
      <c r="BA17" s="63"/>
      <c r="BB17" s="63"/>
      <c r="BC17" s="64"/>
      <c r="BD17" s="62"/>
      <c r="BE17" s="63"/>
      <c r="BF17" s="63"/>
      <c r="BG17" s="63"/>
      <c r="BH17" s="63"/>
      <c r="BI17" s="63"/>
      <c r="BJ17" s="63"/>
      <c r="BK17" s="63"/>
      <c r="BL17" s="63"/>
      <c r="BM17" s="63"/>
      <c r="BN17" s="63"/>
      <c r="BO17" s="63"/>
      <c r="BP17" s="63"/>
      <c r="BQ17" s="63"/>
      <c r="BR17" s="63"/>
      <c r="BS17" s="63"/>
      <c r="BT17" s="64"/>
      <c r="BU17" s="62"/>
      <c r="BV17" s="63"/>
      <c r="BW17" s="63"/>
      <c r="BX17" s="63"/>
      <c r="BY17" s="63"/>
      <c r="BZ17" s="63"/>
      <c r="CA17" s="63"/>
      <c r="CB17" s="63"/>
      <c r="CC17" s="63"/>
      <c r="CD17" s="63"/>
      <c r="CE17" s="63"/>
      <c r="CF17" s="63"/>
      <c r="CG17" s="63"/>
      <c r="CH17" s="63"/>
      <c r="CI17" s="64"/>
    </row>
    <row r="18" spans="1:87" s="48" customFormat="1" ht="9.9499999999999993" customHeight="1" x14ac:dyDescent="0.25">
      <c r="A18" s="56"/>
      <c r="B18" s="72" t="str">
        <f>IF('Feuille de calcul'!B17=0,"",'Feuille de calcul'!B17)</f>
        <v/>
      </c>
      <c r="C18" s="50" t="str">
        <f>IF('Feuille de calcul'!H17=0,"",'Feuille de calcul'!H17)</f>
        <v/>
      </c>
      <c r="D18" s="50" t="str">
        <f>IF('Feuille de calcul'!I17=0,"",'Feuille de calcul'!I17)</f>
        <v/>
      </c>
      <c r="E18" s="3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62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4"/>
      <c r="AM18" s="62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4"/>
      <c r="BD18" s="62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4"/>
      <c r="BU18" s="62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4"/>
    </row>
    <row r="19" spans="1:87" s="48" customFormat="1" ht="9.9499999999999993" customHeight="1" x14ac:dyDescent="0.25">
      <c r="A19" s="56"/>
      <c r="B19" s="72" t="str">
        <f>IF('Feuille de calcul'!B18=0,"",'Feuille de calcul'!B18)</f>
        <v/>
      </c>
      <c r="C19" s="50" t="str">
        <f>IF('Feuille de calcul'!H18=0,"",'Feuille de calcul'!H18)</f>
        <v/>
      </c>
      <c r="D19" s="50" t="str">
        <f>IF('Feuille de calcul'!I18=0,"",'Feuille de calcul'!I18)</f>
        <v/>
      </c>
      <c r="E19" s="3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62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  <c r="AJ19" s="63"/>
      <c r="AK19" s="63"/>
      <c r="AL19" s="64"/>
      <c r="AM19" s="62"/>
      <c r="AN19" s="63"/>
      <c r="AO19" s="63"/>
      <c r="AP19" s="63"/>
      <c r="AQ19" s="63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4"/>
      <c r="BD19" s="62"/>
      <c r="BE19" s="63"/>
      <c r="BF19" s="63"/>
      <c r="BG19" s="63"/>
      <c r="BH19" s="63"/>
      <c r="BI19" s="63"/>
      <c r="BJ19" s="63"/>
      <c r="BK19" s="63"/>
      <c r="BL19" s="63"/>
      <c r="BM19" s="63"/>
      <c r="BN19" s="63"/>
      <c r="BO19" s="63"/>
      <c r="BP19" s="63"/>
      <c r="BQ19" s="63"/>
      <c r="BR19" s="63"/>
      <c r="BS19" s="63"/>
      <c r="BT19" s="64"/>
      <c r="BU19" s="62"/>
      <c r="BV19" s="63"/>
      <c r="BW19" s="63"/>
      <c r="BX19" s="63"/>
      <c r="BY19" s="63"/>
      <c r="BZ19" s="63"/>
      <c r="CA19" s="63"/>
      <c r="CB19" s="63"/>
      <c r="CC19" s="63"/>
      <c r="CD19" s="63"/>
      <c r="CE19" s="63"/>
      <c r="CF19" s="63"/>
      <c r="CG19" s="63"/>
      <c r="CH19" s="63"/>
      <c r="CI19" s="64"/>
    </row>
    <row r="20" spans="1:87" s="48" customFormat="1" ht="9.9499999999999993" customHeight="1" x14ac:dyDescent="0.25">
      <c r="A20" s="56"/>
      <c r="B20" s="72" t="str">
        <f>IF('Feuille de calcul'!B19=0,"",'Feuille de calcul'!B19)</f>
        <v/>
      </c>
      <c r="C20" s="50" t="str">
        <f>IF('Feuille de calcul'!H19=0,"",'Feuille de calcul'!H19)</f>
        <v/>
      </c>
      <c r="D20" s="50" t="str">
        <f>IF('Feuille de calcul'!I19=0,"",'Feuille de calcul'!I19)</f>
        <v/>
      </c>
      <c r="E20" s="3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62"/>
      <c r="W20" s="63"/>
      <c r="X20" s="63"/>
      <c r="Y20" s="63"/>
      <c r="Z20" s="63"/>
      <c r="AA20" s="63"/>
      <c r="AB20" s="63"/>
      <c r="AC20" s="63"/>
      <c r="AD20" s="63"/>
      <c r="AE20" s="63"/>
      <c r="AF20" s="63"/>
      <c r="AG20" s="63"/>
      <c r="AH20" s="63"/>
      <c r="AI20" s="63"/>
      <c r="AJ20" s="63"/>
      <c r="AK20" s="63"/>
      <c r="AL20" s="64"/>
      <c r="AM20" s="62"/>
      <c r="AN20" s="63"/>
      <c r="AO20" s="63"/>
      <c r="AP20" s="63"/>
      <c r="AQ20" s="63"/>
      <c r="AR20" s="63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4"/>
      <c r="BD20" s="62"/>
      <c r="BE20" s="63"/>
      <c r="BF20" s="63"/>
      <c r="BG20" s="63"/>
      <c r="BH20" s="63"/>
      <c r="BI20" s="63"/>
      <c r="BJ20" s="63"/>
      <c r="BK20" s="63"/>
      <c r="BL20" s="63"/>
      <c r="BM20" s="63"/>
      <c r="BN20" s="63"/>
      <c r="BO20" s="63"/>
      <c r="BP20" s="63"/>
      <c r="BQ20" s="63"/>
      <c r="BR20" s="63"/>
      <c r="BS20" s="63"/>
      <c r="BT20" s="64"/>
      <c r="BU20" s="62"/>
      <c r="BV20" s="63"/>
      <c r="BW20" s="63"/>
      <c r="BX20" s="63"/>
      <c r="BY20" s="63"/>
      <c r="BZ20" s="63"/>
      <c r="CA20" s="63"/>
      <c r="CB20" s="63"/>
      <c r="CC20" s="63"/>
      <c r="CD20" s="63"/>
      <c r="CE20" s="63"/>
      <c r="CF20" s="63"/>
      <c r="CG20" s="63"/>
      <c r="CH20" s="63"/>
      <c r="CI20" s="64"/>
    </row>
    <row r="21" spans="1:87" s="48" customFormat="1" ht="9.9499999999999993" customHeight="1" x14ac:dyDescent="0.25">
      <c r="A21" s="56"/>
      <c r="B21" s="72" t="str">
        <f>IF('Feuille de calcul'!B20=0,"",'Feuille de calcul'!B20)</f>
        <v/>
      </c>
      <c r="C21" s="50" t="str">
        <f>IF('Feuille de calcul'!H20=0,"",'Feuille de calcul'!H20)</f>
        <v/>
      </c>
      <c r="D21" s="50" t="str">
        <f>IF('Feuille de calcul'!I20=0,"",'Feuille de calcul'!I20)</f>
        <v/>
      </c>
      <c r="E21" s="3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62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4"/>
      <c r="AM21" s="62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4"/>
      <c r="BD21" s="62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4"/>
      <c r="BU21" s="62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4"/>
    </row>
    <row r="22" spans="1:87" s="48" customFormat="1" ht="9.9499999999999993" customHeight="1" x14ac:dyDescent="0.25">
      <c r="A22" s="56"/>
      <c r="B22" s="72" t="str">
        <f>IF('Feuille de calcul'!B21=0,"",'Feuille de calcul'!B21)</f>
        <v/>
      </c>
      <c r="C22" s="50" t="str">
        <f>IF('Feuille de calcul'!H21=0,"",'Feuille de calcul'!H21)</f>
        <v/>
      </c>
      <c r="D22" s="50" t="str">
        <f>IF('Feuille de calcul'!I21=0,"",'Feuille de calcul'!I21)</f>
        <v/>
      </c>
      <c r="E22" s="3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62"/>
      <c r="W22" s="63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I22" s="63"/>
      <c r="AJ22" s="63"/>
      <c r="AK22" s="63"/>
      <c r="AL22" s="64"/>
      <c r="AM22" s="62"/>
      <c r="AN22" s="63"/>
      <c r="AO22" s="63"/>
      <c r="AP22" s="63"/>
      <c r="AQ22" s="63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3"/>
      <c r="BC22" s="64"/>
      <c r="BD22" s="62"/>
      <c r="BE22" s="63"/>
      <c r="BF22" s="63"/>
      <c r="BG22" s="63"/>
      <c r="BH22" s="63"/>
      <c r="BI22" s="63"/>
      <c r="BJ22" s="63"/>
      <c r="BK22" s="63"/>
      <c r="BL22" s="63"/>
      <c r="BM22" s="63"/>
      <c r="BN22" s="63"/>
      <c r="BO22" s="63"/>
      <c r="BP22" s="63"/>
      <c r="BQ22" s="63"/>
      <c r="BR22" s="63"/>
      <c r="BS22" s="63"/>
      <c r="BT22" s="64"/>
      <c r="BU22" s="62"/>
      <c r="BV22" s="63"/>
      <c r="BW22" s="63"/>
      <c r="BX22" s="63"/>
      <c r="BY22" s="63"/>
      <c r="BZ22" s="63"/>
      <c r="CA22" s="63"/>
      <c r="CB22" s="63"/>
      <c r="CC22" s="63"/>
      <c r="CD22" s="63"/>
      <c r="CE22" s="63"/>
      <c r="CF22" s="63"/>
      <c r="CG22" s="63"/>
      <c r="CH22" s="63"/>
      <c r="CI22" s="64"/>
    </row>
    <row r="23" spans="1:87" s="48" customFormat="1" ht="9.9499999999999993" customHeight="1" x14ac:dyDescent="0.25">
      <c r="A23" s="56"/>
      <c r="B23" s="72" t="str">
        <f>IF('Feuille de calcul'!B22=0,"",'Feuille de calcul'!B22)</f>
        <v/>
      </c>
      <c r="C23" s="50" t="str">
        <f>IF('Feuille de calcul'!H22=0,"",'Feuille de calcul'!H22)</f>
        <v/>
      </c>
      <c r="D23" s="50" t="str">
        <f>IF('Feuille de calcul'!I22=0,"",'Feuille de calcul'!I22)</f>
        <v/>
      </c>
      <c r="E23" s="3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62"/>
      <c r="W23" s="63"/>
      <c r="X23" s="63"/>
      <c r="Y23" s="63"/>
      <c r="Z23" s="63"/>
      <c r="AA23" s="63"/>
      <c r="AB23" s="63"/>
      <c r="AC23" s="63"/>
      <c r="AD23" s="63"/>
      <c r="AE23" s="63"/>
      <c r="AF23" s="63"/>
      <c r="AG23" s="63"/>
      <c r="AH23" s="63"/>
      <c r="AI23" s="63"/>
      <c r="AJ23" s="63"/>
      <c r="AK23" s="63"/>
      <c r="AL23" s="64"/>
      <c r="AM23" s="62"/>
      <c r="AN23" s="63"/>
      <c r="AO23" s="63"/>
      <c r="AP23" s="63"/>
      <c r="AQ23" s="63"/>
      <c r="AR23" s="63"/>
      <c r="AS23" s="63"/>
      <c r="AT23" s="63"/>
      <c r="AU23" s="63"/>
      <c r="AV23" s="63"/>
      <c r="AW23" s="63"/>
      <c r="AX23" s="63"/>
      <c r="AY23" s="63"/>
      <c r="AZ23" s="63"/>
      <c r="BA23" s="63"/>
      <c r="BB23" s="63"/>
      <c r="BC23" s="64"/>
      <c r="BD23" s="62"/>
      <c r="BE23" s="63"/>
      <c r="BF23" s="63"/>
      <c r="BG23" s="63"/>
      <c r="BH23" s="63"/>
      <c r="BI23" s="63"/>
      <c r="BJ23" s="63"/>
      <c r="BK23" s="63"/>
      <c r="BL23" s="63"/>
      <c r="BM23" s="63"/>
      <c r="BN23" s="63"/>
      <c r="BO23" s="63"/>
      <c r="BP23" s="63"/>
      <c r="BQ23" s="63"/>
      <c r="BR23" s="63"/>
      <c r="BS23" s="63"/>
      <c r="BT23" s="64"/>
      <c r="BU23" s="62"/>
      <c r="BV23" s="63"/>
      <c r="BW23" s="63"/>
      <c r="BX23" s="63"/>
      <c r="BY23" s="63"/>
      <c r="BZ23" s="63"/>
      <c r="CA23" s="63"/>
      <c r="CB23" s="63"/>
      <c r="CC23" s="63"/>
      <c r="CD23" s="63"/>
      <c r="CE23" s="63"/>
      <c r="CF23" s="63"/>
      <c r="CG23" s="63"/>
      <c r="CH23" s="63"/>
      <c r="CI23" s="64"/>
    </row>
    <row r="24" spans="1:87" s="48" customFormat="1" ht="9.9499999999999993" customHeight="1" x14ac:dyDescent="0.25">
      <c r="A24" s="49"/>
      <c r="B24" s="72" t="str">
        <f>IF('Feuille de calcul'!B23=0,"",'Feuille de calcul'!B23)</f>
        <v/>
      </c>
      <c r="C24" s="50" t="str">
        <f>IF('Feuille de calcul'!H23=0,"",'Feuille de calcul'!H23)</f>
        <v/>
      </c>
      <c r="D24" s="50" t="str">
        <f>IF('Feuille de calcul'!I23=0,"",'Feuille de calcul'!I23)</f>
        <v/>
      </c>
      <c r="E24" s="3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62"/>
      <c r="W24" s="63"/>
      <c r="X24" s="63"/>
      <c r="Y24" s="63"/>
      <c r="Z24" s="63"/>
      <c r="AA24" s="63"/>
      <c r="AB24" s="63"/>
      <c r="AC24" s="63"/>
      <c r="AD24" s="63"/>
      <c r="AE24" s="63"/>
      <c r="AF24" s="63"/>
      <c r="AG24" s="63"/>
      <c r="AH24" s="63"/>
      <c r="AI24" s="63"/>
      <c r="AJ24" s="63"/>
      <c r="AK24" s="63"/>
      <c r="AL24" s="64"/>
      <c r="AM24" s="62"/>
      <c r="AN24" s="63"/>
      <c r="AO24" s="63"/>
      <c r="AP24" s="63"/>
      <c r="AQ24" s="63"/>
      <c r="AR24" s="63"/>
      <c r="AS24" s="63"/>
      <c r="AT24" s="63"/>
      <c r="AU24" s="63"/>
      <c r="AV24" s="63"/>
      <c r="AW24" s="63"/>
      <c r="AX24" s="63"/>
      <c r="AY24" s="63"/>
      <c r="AZ24" s="63"/>
      <c r="BA24" s="63"/>
      <c r="BB24" s="63"/>
      <c r="BC24" s="64"/>
      <c r="BD24" s="62"/>
      <c r="BE24" s="63"/>
      <c r="BF24" s="63"/>
      <c r="BG24" s="63"/>
      <c r="BH24" s="63"/>
      <c r="BI24" s="63"/>
      <c r="BJ24" s="63"/>
      <c r="BK24" s="63"/>
      <c r="BL24" s="63"/>
      <c r="BM24" s="63"/>
      <c r="BN24" s="63"/>
      <c r="BO24" s="63"/>
      <c r="BP24" s="63"/>
      <c r="BQ24" s="63"/>
      <c r="BR24" s="63"/>
      <c r="BS24" s="63"/>
      <c r="BT24" s="64"/>
      <c r="BU24" s="62"/>
      <c r="BV24" s="63"/>
      <c r="BW24" s="63"/>
      <c r="BX24" s="63"/>
      <c r="BY24" s="63"/>
      <c r="BZ24" s="63"/>
      <c r="CA24" s="63"/>
      <c r="CB24" s="63"/>
      <c r="CC24" s="63"/>
      <c r="CD24" s="63"/>
      <c r="CE24" s="63"/>
      <c r="CF24" s="63"/>
      <c r="CG24" s="63"/>
      <c r="CH24" s="63"/>
      <c r="CI24" s="64"/>
    </row>
    <row r="25" spans="1:87" s="2" customFormat="1" ht="5.0999999999999996" customHeight="1" thickBot="1" x14ac:dyDescent="0.3">
      <c r="A25" s="32"/>
      <c r="B25" s="75"/>
      <c r="C25" s="33"/>
      <c r="D25" s="33"/>
      <c r="E25" s="37"/>
      <c r="V25" s="65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7"/>
      <c r="AM25" s="65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7"/>
      <c r="BD25" s="65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7"/>
      <c r="BU25" s="65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7"/>
    </row>
    <row r="26" spans="1:87" s="6" customFormat="1" x14ac:dyDescent="0.25">
      <c r="A26" s="11" t="str">
        <f>'Feuille de calcul'!A25</f>
        <v>DMU50 N°47</v>
      </c>
      <c r="B26" s="77"/>
      <c r="C26" s="31" t="s">
        <v>14</v>
      </c>
      <c r="D26" s="31" t="s">
        <v>15</v>
      </c>
      <c r="E26" s="9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8"/>
      <c r="V26" s="9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8"/>
      <c r="AM26" s="9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8"/>
      <c r="BD26" s="9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8"/>
      <c r="BU26" s="9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8"/>
    </row>
    <row r="27" spans="1:87" s="48" customFormat="1" ht="9.9499999999999993" customHeight="1" x14ac:dyDescent="0.25">
      <c r="A27" s="43"/>
      <c r="B27" s="76" t="str">
        <f>IF('Feuille de calcul'!B25=0,"",'Feuille de calcul'!B25)</f>
        <v/>
      </c>
      <c r="C27" s="44">
        <f>IF('Feuille de calcul'!H25=0,"",'Feuille de calcul'!H25)</f>
        <v>42485.208333333336</v>
      </c>
      <c r="D27" s="44" t="str">
        <f>IF('Feuille de calcul'!I25=0,"",'Feuille de calcul'!I25)</f>
        <v/>
      </c>
      <c r="E27" s="45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7"/>
      <c r="V27" s="45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46"/>
      <c r="AI27" s="46"/>
      <c r="AJ27" s="46"/>
      <c r="AK27" s="46"/>
      <c r="AL27" s="47"/>
      <c r="AM27" s="45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6"/>
      <c r="BC27" s="47"/>
      <c r="BD27" s="45"/>
      <c r="BE27" s="46"/>
      <c r="BF27" s="46"/>
      <c r="BG27" s="46"/>
      <c r="BH27" s="46"/>
      <c r="BI27" s="46"/>
      <c r="BJ27" s="46"/>
      <c r="BK27" s="46"/>
      <c r="BL27" s="46"/>
      <c r="BM27" s="46"/>
      <c r="BN27" s="46"/>
      <c r="BO27" s="46"/>
      <c r="BP27" s="46"/>
      <c r="BQ27" s="46"/>
      <c r="BR27" s="46"/>
      <c r="BS27" s="46"/>
      <c r="BT27" s="47"/>
      <c r="BU27" s="45"/>
      <c r="BV27" s="46"/>
      <c r="BW27" s="46"/>
      <c r="BX27" s="46"/>
      <c r="BY27" s="46"/>
      <c r="BZ27" s="46"/>
      <c r="CA27" s="46"/>
      <c r="CB27" s="46"/>
      <c r="CC27" s="46"/>
      <c r="CD27" s="46"/>
      <c r="CE27" s="46"/>
      <c r="CF27" s="46"/>
      <c r="CG27" s="46"/>
      <c r="CH27" s="46"/>
      <c r="CI27" s="47"/>
    </row>
    <row r="28" spans="1:87" s="48" customFormat="1" ht="9.9499999999999993" customHeight="1" x14ac:dyDescent="0.25">
      <c r="A28" s="56"/>
      <c r="B28" s="72" t="str">
        <f>IF('Feuille de calcul'!B26=0,"",'Feuille de calcul'!B26)</f>
        <v/>
      </c>
      <c r="C28" s="50" t="str">
        <f>IF('Feuille de calcul'!H26=0,"",'Feuille de calcul'!H26)</f>
        <v/>
      </c>
      <c r="D28" s="50" t="str">
        <f>IF('Feuille de calcul'!I26=0,"",'Feuille de calcul'!I26)</f>
        <v/>
      </c>
      <c r="E28" s="52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4"/>
      <c r="V28" s="52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4"/>
      <c r="AM28" s="52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4"/>
      <c r="BD28" s="52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  <c r="BS28" s="53"/>
      <c r="BT28" s="54"/>
      <c r="BU28" s="52"/>
      <c r="BV28" s="53"/>
      <c r="BW28" s="53"/>
      <c r="BX28" s="53"/>
      <c r="BY28" s="53"/>
      <c r="BZ28" s="53"/>
      <c r="CA28" s="53"/>
      <c r="CB28" s="53"/>
      <c r="CC28" s="53"/>
      <c r="CD28" s="53"/>
      <c r="CE28" s="53"/>
      <c r="CF28" s="53"/>
      <c r="CG28" s="53"/>
      <c r="CH28" s="53"/>
      <c r="CI28" s="54"/>
    </row>
    <row r="29" spans="1:87" s="48" customFormat="1" ht="9.9499999999999993" customHeight="1" x14ac:dyDescent="0.25">
      <c r="A29" s="56"/>
      <c r="B29" s="72" t="str">
        <f>IF('Feuille de calcul'!B27=0,"",'Feuille de calcul'!B27)</f>
        <v/>
      </c>
      <c r="C29" s="50" t="str">
        <f>IF('Feuille de calcul'!H27=0,"",'Feuille de calcul'!H27)</f>
        <v/>
      </c>
      <c r="D29" s="50" t="str">
        <f>IF('Feuille de calcul'!I27=0,"",'Feuille de calcul'!I27)</f>
        <v/>
      </c>
      <c r="E29" s="52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4"/>
      <c r="V29" s="52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4"/>
      <c r="AM29" s="52"/>
      <c r="AN29" s="53"/>
      <c r="AO29" s="53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4"/>
      <c r="BD29" s="52"/>
      <c r="BE29" s="53"/>
      <c r="BF29" s="53"/>
      <c r="BG29" s="53"/>
      <c r="BH29" s="53"/>
      <c r="BI29" s="53"/>
      <c r="BJ29" s="53"/>
      <c r="BK29" s="53"/>
      <c r="BL29" s="53"/>
      <c r="BM29" s="53"/>
      <c r="BN29" s="53"/>
      <c r="BO29" s="53"/>
      <c r="BP29" s="53"/>
      <c r="BQ29" s="53"/>
      <c r="BR29" s="53"/>
      <c r="BS29" s="53"/>
      <c r="BT29" s="54"/>
      <c r="BU29" s="52"/>
      <c r="BV29" s="53"/>
      <c r="BW29" s="53"/>
      <c r="BX29" s="53"/>
      <c r="BY29" s="53"/>
      <c r="BZ29" s="53"/>
      <c r="CA29" s="53"/>
      <c r="CB29" s="53"/>
      <c r="CC29" s="53"/>
      <c r="CD29" s="53"/>
      <c r="CE29" s="53"/>
      <c r="CF29" s="53"/>
      <c r="CG29" s="53"/>
      <c r="CH29" s="53"/>
      <c r="CI29" s="54"/>
    </row>
    <row r="30" spans="1:87" s="48" customFormat="1" ht="9.9499999999999993" customHeight="1" x14ac:dyDescent="0.25">
      <c r="A30" s="56"/>
      <c r="B30" s="72" t="str">
        <f>IF('Feuille de calcul'!B28=0,"",'Feuille de calcul'!B28)</f>
        <v/>
      </c>
      <c r="C30" s="50" t="str">
        <f>IF('Feuille de calcul'!H28=0,"",'Feuille de calcul'!H28)</f>
        <v/>
      </c>
      <c r="D30" s="50" t="str">
        <f>IF('Feuille de calcul'!I28=0,"",'Feuille de calcul'!I28)</f>
        <v/>
      </c>
      <c r="E30" s="52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4"/>
      <c r="V30" s="52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4"/>
      <c r="AM30" s="52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4"/>
      <c r="BD30" s="52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4"/>
      <c r="BU30" s="52"/>
      <c r="BV30" s="53"/>
      <c r="BW30" s="53"/>
      <c r="BX30" s="53"/>
      <c r="BY30" s="53"/>
      <c r="BZ30" s="53"/>
      <c r="CA30" s="53"/>
      <c r="CB30" s="53"/>
      <c r="CC30" s="53"/>
      <c r="CD30" s="53"/>
      <c r="CE30" s="53"/>
      <c r="CF30" s="53"/>
      <c r="CG30" s="53"/>
      <c r="CH30" s="53"/>
      <c r="CI30" s="54"/>
    </row>
    <row r="31" spans="1:87" s="48" customFormat="1" ht="9.9499999999999993" customHeight="1" x14ac:dyDescent="0.25">
      <c r="A31" s="56"/>
      <c r="B31" s="72" t="str">
        <f>IF('Feuille de calcul'!B29=0,"",'Feuille de calcul'!B29)</f>
        <v/>
      </c>
      <c r="C31" s="50" t="str">
        <f>IF('Feuille de calcul'!H29=0,"",'Feuille de calcul'!H29)</f>
        <v/>
      </c>
      <c r="D31" s="50" t="str">
        <f>IF('Feuille de calcul'!I29=0,"",'Feuille de calcul'!I29)</f>
        <v/>
      </c>
      <c r="E31" s="52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4"/>
      <c r="V31" s="52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4"/>
      <c r="AM31" s="52"/>
      <c r="AN31" s="5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4"/>
      <c r="BD31" s="52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53"/>
      <c r="BR31" s="53"/>
      <c r="BS31" s="53"/>
      <c r="BT31" s="54"/>
      <c r="BU31" s="52"/>
      <c r="BV31" s="53"/>
      <c r="BW31" s="53"/>
      <c r="BX31" s="53"/>
      <c r="BY31" s="53"/>
      <c r="BZ31" s="53"/>
      <c r="CA31" s="53"/>
      <c r="CB31" s="53"/>
      <c r="CC31" s="53"/>
      <c r="CD31" s="53"/>
      <c r="CE31" s="53"/>
      <c r="CF31" s="53"/>
      <c r="CG31" s="53"/>
      <c r="CH31" s="53"/>
      <c r="CI31" s="54"/>
    </row>
    <row r="32" spans="1:87" s="48" customFormat="1" ht="9.9499999999999993" customHeight="1" x14ac:dyDescent="0.25">
      <c r="A32" s="56"/>
      <c r="B32" s="72" t="str">
        <f>IF('Feuille de calcul'!B30=0,"",'Feuille de calcul'!B30)</f>
        <v/>
      </c>
      <c r="C32" s="50" t="str">
        <f>IF('Feuille de calcul'!H30=0,"",'Feuille de calcul'!H30)</f>
        <v/>
      </c>
      <c r="D32" s="50" t="str">
        <f>IF('Feuille de calcul'!I30=0,"",'Feuille de calcul'!I30)</f>
        <v/>
      </c>
      <c r="E32" s="52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4"/>
      <c r="V32" s="52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54"/>
      <c r="AM32" s="52"/>
      <c r="AN32" s="5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4"/>
      <c r="BD32" s="52"/>
      <c r="BE32" s="53"/>
      <c r="BF32" s="53"/>
      <c r="BG32" s="53"/>
      <c r="BH32" s="53"/>
      <c r="BI32" s="53"/>
      <c r="BJ32" s="53"/>
      <c r="BK32" s="53"/>
      <c r="BL32" s="53"/>
      <c r="BM32" s="53"/>
      <c r="BN32" s="53"/>
      <c r="BO32" s="53"/>
      <c r="BP32" s="53"/>
      <c r="BQ32" s="53"/>
      <c r="BR32" s="53"/>
      <c r="BS32" s="53"/>
      <c r="BT32" s="54"/>
      <c r="BU32" s="52"/>
      <c r="BV32" s="53"/>
      <c r="BW32" s="53"/>
      <c r="BX32" s="53"/>
      <c r="BY32" s="53"/>
      <c r="BZ32" s="53"/>
      <c r="CA32" s="53"/>
      <c r="CB32" s="53"/>
      <c r="CC32" s="53"/>
      <c r="CD32" s="53"/>
      <c r="CE32" s="53"/>
      <c r="CF32" s="53"/>
      <c r="CG32" s="53"/>
      <c r="CH32" s="53"/>
      <c r="CI32" s="54"/>
    </row>
    <row r="33" spans="1:87" s="48" customFormat="1" ht="9.9499999999999993" customHeight="1" x14ac:dyDescent="0.25">
      <c r="A33" s="56"/>
      <c r="B33" s="72" t="str">
        <f>IF('Feuille de calcul'!B31=0,"",'Feuille de calcul'!B31)</f>
        <v/>
      </c>
      <c r="C33" s="50" t="str">
        <f>IF('Feuille de calcul'!H31=0,"",'Feuille de calcul'!H31)</f>
        <v/>
      </c>
      <c r="D33" s="50" t="str">
        <f>IF('Feuille de calcul'!I31=0,"",'Feuille de calcul'!I31)</f>
        <v/>
      </c>
      <c r="E33" s="52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4"/>
      <c r="V33" s="52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  <c r="AK33" s="53"/>
      <c r="AL33" s="54"/>
      <c r="AM33" s="52"/>
      <c r="AN33" s="53"/>
      <c r="AO33" s="53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4"/>
      <c r="BD33" s="52"/>
      <c r="BE33" s="53"/>
      <c r="BF33" s="53"/>
      <c r="BG33" s="53"/>
      <c r="BH33" s="53"/>
      <c r="BI33" s="53"/>
      <c r="BJ33" s="53"/>
      <c r="BK33" s="53"/>
      <c r="BL33" s="53"/>
      <c r="BM33" s="53"/>
      <c r="BN33" s="53"/>
      <c r="BO33" s="53"/>
      <c r="BP33" s="53"/>
      <c r="BQ33" s="53"/>
      <c r="BR33" s="53"/>
      <c r="BS33" s="53"/>
      <c r="BT33" s="54"/>
      <c r="BU33" s="52"/>
      <c r="BV33" s="53"/>
      <c r="BW33" s="53"/>
      <c r="BX33" s="53"/>
      <c r="BY33" s="53"/>
      <c r="BZ33" s="53"/>
      <c r="CA33" s="53"/>
      <c r="CB33" s="53"/>
      <c r="CC33" s="53"/>
      <c r="CD33" s="53"/>
      <c r="CE33" s="53"/>
      <c r="CF33" s="53"/>
      <c r="CG33" s="53"/>
      <c r="CH33" s="53"/>
      <c r="CI33" s="54"/>
    </row>
    <row r="34" spans="1:87" s="48" customFormat="1" ht="9.9499999999999993" customHeight="1" x14ac:dyDescent="0.25">
      <c r="A34" s="56"/>
      <c r="B34" s="72" t="str">
        <f>IF('Feuille de calcul'!B32=0,"",'Feuille de calcul'!B32)</f>
        <v/>
      </c>
      <c r="C34" s="50" t="str">
        <f>IF('Feuille de calcul'!H32=0,"",'Feuille de calcul'!H32)</f>
        <v/>
      </c>
      <c r="D34" s="50" t="str">
        <f>IF('Feuille de calcul'!I32=0,"",'Feuille de calcul'!I32)</f>
        <v/>
      </c>
      <c r="E34" s="52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4"/>
      <c r="V34" s="52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  <c r="AK34" s="53"/>
      <c r="AL34" s="54"/>
      <c r="AM34" s="52"/>
      <c r="AN34" s="5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4"/>
      <c r="BD34" s="52"/>
      <c r="BE34" s="53"/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53"/>
      <c r="BQ34" s="53"/>
      <c r="BR34" s="53"/>
      <c r="BS34" s="53"/>
      <c r="BT34" s="54"/>
      <c r="BU34" s="52"/>
      <c r="BV34" s="53"/>
      <c r="BW34" s="53"/>
      <c r="BX34" s="53"/>
      <c r="BY34" s="53"/>
      <c r="BZ34" s="53"/>
      <c r="CA34" s="53"/>
      <c r="CB34" s="53"/>
      <c r="CC34" s="53"/>
      <c r="CD34" s="53"/>
      <c r="CE34" s="53"/>
      <c r="CF34" s="53"/>
      <c r="CG34" s="53"/>
      <c r="CH34" s="53"/>
      <c r="CI34" s="54"/>
    </row>
    <row r="35" spans="1:87" s="48" customFormat="1" ht="9.9499999999999993" customHeight="1" x14ac:dyDescent="0.25">
      <c r="A35" s="49"/>
      <c r="B35" s="72" t="str">
        <f>IF('Feuille de calcul'!B33=0,"",'Feuille de calcul'!B33)</f>
        <v/>
      </c>
      <c r="C35" s="50" t="str">
        <f>IF('Feuille de calcul'!H33=0,"",'Feuille de calcul'!H33)</f>
        <v/>
      </c>
      <c r="D35" s="50" t="str">
        <f>IF('Feuille de calcul'!I33=0,"",'Feuille de calcul'!I33)</f>
        <v/>
      </c>
      <c r="E35" s="52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4"/>
      <c r="V35" s="52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  <c r="AK35" s="53"/>
      <c r="AL35" s="54"/>
      <c r="AM35" s="52"/>
      <c r="AN35" s="53"/>
      <c r="AO35" s="53"/>
      <c r="AP35" s="53"/>
      <c r="AQ35" s="53"/>
      <c r="AR35" s="53"/>
      <c r="AS35" s="53"/>
      <c r="AT35" s="53"/>
      <c r="AU35" s="53"/>
      <c r="AV35" s="53"/>
      <c r="AW35" s="53"/>
      <c r="AX35" s="53"/>
      <c r="AY35" s="53"/>
      <c r="AZ35" s="53"/>
      <c r="BA35" s="53"/>
      <c r="BB35" s="53"/>
      <c r="BC35" s="54"/>
      <c r="BD35" s="52"/>
      <c r="BE35" s="53"/>
      <c r="BF35" s="53"/>
      <c r="BG35" s="53"/>
      <c r="BH35" s="53"/>
      <c r="BI35" s="53"/>
      <c r="BJ35" s="53"/>
      <c r="BK35" s="53"/>
      <c r="BL35" s="53"/>
      <c r="BM35" s="53"/>
      <c r="BN35" s="53"/>
      <c r="BO35" s="53"/>
      <c r="BP35" s="53"/>
      <c r="BQ35" s="53"/>
      <c r="BR35" s="53"/>
      <c r="BS35" s="53"/>
      <c r="BT35" s="54"/>
      <c r="BU35" s="52"/>
      <c r="BV35" s="53"/>
      <c r="BW35" s="53"/>
      <c r="BX35" s="53"/>
      <c r="BY35" s="53"/>
      <c r="BZ35" s="53"/>
      <c r="CA35" s="53"/>
      <c r="CB35" s="53"/>
      <c r="CC35" s="53"/>
      <c r="CD35" s="53"/>
      <c r="CE35" s="53"/>
      <c r="CF35" s="53"/>
      <c r="CG35" s="53"/>
      <c r="CH35" s="53"/>
      <c r="CI35" s="54"/>
    </row>
    <row r="36" spans="1:87" s="2" customFormat="1" ht="5.0999999999999996" customHeight="1" thickBot="1" x14ac:dyDescent="0.3">
      <c r="A36" s="32"/>
      <c r="B36" s="75"/>
      <c r="C36" s="33"/>
      <c r="D36" s="33"/>
      <c r="E36" s="34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6"/>
      <c r="V36" s="34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6"/>
      <c r="AM36" s="34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6"/>
      <c r="BD36" s="34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5"/>
      <c r="BR36" s="35"/>
      <c r="BS36" s="35"/>
      <c r="BT36" s="36"/>
      <c r="BU36" s="34"/>
      <c r="BV36" s="35"/>
      <c r="BW36" s="35"/>
      <c r="BX36" s="35"/>
      <c r="BY36" s="35"/>
      <c r="BZ36" s="35"/>
      <c r="CA36" s="35"/>
      <c r="CB36" s="35"/>
      <c r="CC36" s="35"/>
      <c r="CD36" s="35"/>
      <c r="CE36" s="35"/>
      <c r="CF36" s="35"/>
      <c r="CG36" s="35"/>
      <c r="CH36" s="35"/>
      <c r="CI36" s="36"/>
    </row>
    <row r="37" spans="1:87" s="6" customFormat="1" x14ac:dyDescent="0.25">
      <c r="A37" s="11" t="str">
        <f>'Feuille de calcul'!A35</f>
        <v>DMU50 N°48</v>
      </c>
      <c r="B37" s="77"/>
      <c r="C37" s="31" t="s">
        <v>14</v>
      </c>
      <c r="D37" s="31" t="s">
        <v>15</v>
      </c>
      <c r="E37" s="9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8"/>
      <c r="V37" s="9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8"/>
      <c r="AM37" s="9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8"/>
      <c r="BD37" s="9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8"/>
      <c r="BU37" s="9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8"/>
    </row>
    <row r="38" spans="1:87" s="48" customFormat="1" ht="9.9499999999999993" customHeight="1" x14ac:dyDescent="0.25">
      <c r="A38" s="43"/>
      <c r="B38" s="76" t="str">
        <f>IF('Feuille de calcul'!B35=0,"",'Feuille de calcul'!B35)</f>
        <v/>
      </c>
      <c r="C38" s="44">
        <f>IF('Feuille de calcul'!H35=0,"",'Feuille de calcul'!H35)</f>
        <v>42485.208333333336</v>
      </c>
      <c r="D38" s="44" t="str">
        <f>IF('Feuille de calcul'!I35=0,"",'Feuille de calcul'!I35)</f>
        <v/>
      </c>
      <c r="E38" s="45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7"/>
      <c r="V38" s="45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7"/>
      <c r="AM38" s="45"/>
      <c r="AN38" s="46"/>
      <c r="AO38" s="46"/>
      <c r="AP38" s="46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6"/>
      <c r="BC38" s="47"/>
      <c r="BD38" s="45"/>
      <c r="BE38" s="46"/>
      <c r="BF38" s="46"/>
      <c r="BG38" s="46"/>
      <c r="BH38" s="46"/>
      <c r="BI38" s="46"/>
      <c r="BJ38" s="46"/>
      <c r="BK38" s="46"/>
      <c r="BL38" s="46"/>
      <c r="BM38" s="46"/>
      <c r="BN38" s="46"/>
      <c r="BO38" s="46"/>
      <c r="BP38" s="46"/>
      <c r="BQ38" s="46"/>
      <c r="BR38" s="46"/>
      <c r="BS38" s="46"/>
      <c r="BT38" s="47"/>
      <c r="BU38" s="45"/>
      <c r="BV38" s="46"/>
      <c r="BW38" s="46"/>
      <c r="BX38" s="46"/>
      <c r="BY38" s="46"/>
      <c r="BZ38" s="46"/>
      <c r="CA38" s="46"/>
      <c r="CB38" s="46"/>
      <c r="CC38" s="46"/>
      <c r="CD38" s="46"/>
      <c r="CE38" s="46"/>
      <c r="CF38" s="46"/>
      <c r="CG38" s="46"/>
      <c r="CH38" s="46"/>
      <c r="CI38" s="47"/>
    </row>
    <row r="39" spans="1:87" s="48" customFormat="1" ht="9.9499999999999993" customHeight="1" x14ac:dyDescent="0.25">
      <c r="A39" s="56"/>
      <c r="B39" s="72" t="str">
        <f>IF('Feuille de calcul'!B36=0,"",'Feuille de calcul'!B36)</f>
        <v/>
      </c>
      <c r="C39" s="50" t="str">
        <f>IF('Feuille de calcul'!H36=0,"",'Feuille de calcul'!H36)</f>
        <v/>
      </c>
      <c r="D39" s="50" t="str">
        <f>IF('Feuille de calcul'!I36=0,"",'Feuille de calcul'!I36)</f>
        <v/>
      </c>
      <c r="E39" s="52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4"/>
      <c r="V39" s="52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4"/>
      <c r="AM39" s="52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4"/>
      <c r="BD39" s="52"/>
      <c r="BE39" s="53"/>
      <c r="BF39" s="53"/>
      <c r="BG39" s="53"/>
      <c r="BH39" s="53"/>
      <c r="BI39" s="53"/>
      <c r="BJ39" s="53"/>
      <c r="BK39" s="53"/>
      <c r="BL39" s="53"/>
      <c r="BM39" s="53"/>
      <c r="BN39" s="53"/>
      <c r="BO39" s="53"/>
      <c r="BP39" s="53"/>
      <c r="BQ39" s="53"/>
      <c r="BR39" s="53"/>
      <c r="BS39" s="53"/>
      <c r="BT39" s="54"/>
      <c r="BU39" s="52"/>
      <c r="BV39" s="53"/>
      <c r="BW39" s="53"/>
      <c r="BX39" s="53"/>
      <c r="BY39" s="53"/>
      <c r="BZ39" s="53"/>
      <c r="CA39" s="53"/>
      <c r="CB39" s="53"/>
      <c r="CC39" s="53"/>
      <c r="CD39" s="53"/>
      <c r="CE39" s="53"/>
      <c r="CF39" s="53"/>
      <c r="CG39" s="53"/>
      <c r="CH39" s="53"/>
      <c r="CI39" s="54"/>
    </row>
    <row r="40" spans="1:87" s="48" customFormat="1" ht="9.9499999999999993" customHeight="1" x14ac:dyDescent="0.25">
      <c r="A40" s="56"/>
      <c r="B40" s="72" t="str">
        <f>IF('Feuille de calcul'!B37=0,"",'Feuille de calcul'!B37)</f>
        <v/>
      </c>
      <c r="C40" s="50" t="str">
        <f>IF('Feuille de calcul'!H37=0,"",'Feuille de calcul'!H37)</f>
        <v/>
      </c>
      <c r="D40" s="50" t="str">
        <f>IF('Feuille de calcul'!I37=0,"",'Feuille de calcul'!I37)</f>
        <v/>
      </c>
      <c r="E40" s="52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4"/>
      <c r="V40" s="52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4"/>
      <c r="AM40" s="52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4"/>
      <c r="BD40" s="52"/>
      <c r="BE40" s="53"/>
      <c r="BF40" s="53"/>
      <c r="BG40" s="53"/>
      <c r="BH40" s="53"/>
      <c r="BI40" s="53"/>
      <c r="BJ40" s="53"/>
      <c r="BK40" s="53"/>
      <c r="BL40" s="53"/>
      <c r="BM40" s="53"/>
      <c r="BN40" s="53"/>
      <c r="BO40" s="53"/>
      <c r="BP40" s="53"/>
      <c r="BQ40" s="53"/>
      <c r="BR40" s="53"/>
      <c r="BS40" s="53"/>
      <c r="BT40" s="54"/>
      <c r="BU40" s="52"/>
      <c r="BV40" s="53"/>
      <c r="BW40" s="53"/>
      <c r="BX40" s="53"/>
      <c r="BY40" s="53"/>
      <c r="BZ40" s="53"/>
      <c r="CA40" s="53"/>
      <c r="CB40" s="53"/>
      <c r="CC40" s="53"/>
      <c r="CD40" s="53"/>
      <c r="CE40" s="53"/>
      <c r="CF40" s="53"/>
      <c r="CG40" s="53"/>
      <c r="CH40" s="53"/>
      <c r="CI40" s="54"/>
    </row>
    <row r="41" spans="1:87" s="48" customFormat="1" ht="9.9499999999999993" customHeight="1" x14ac:dyDescent="0.25">
      <c r="A41" s="56"/>
      <c r="B41" s="72" t="str">
        <f>IF('Feuille de calcul'!B38=0,"",'Feuille de calcul'!B38)</f>
        <v/>
      </c>
      <c r="C41" s="50" t="str">
        <f>IF('Feuille de calcul'!H38=0,"",'Feuille de calcul'!H38)</f>
        <v/>
      </c>
      <c r="D41" s="50" t="str">
        <f>IF('Feuille de calcul'!I38=0,"",'Feuille de calcul'!I38)</f>
        <v/>
      </c>
      <c r="E41" s="52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4"/>
      <c r="V41" s="52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4"/>
      <c r="AM41" s="52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4"/>
      <c r="BD41" s="52"/>
      <c r="BE41" s="53"/>
      <c r="BF41" s="53"/>
      <c r="BG41" s="53"/>
      <c r="BH41" s="53"/>
      <c r="BI41" s="53"/>
      <c r="BJ41" s="53"/>
      <c r="BK41" s="53"/>
      <c r="BL41" s="53"/>
      <c r="BM41" s="53"/>
      <c r="BN41" s="53"/>
      <c r="BO41" s="53"/>
      <c r="BP41" s="53"/>
      <c r="BQ41" s="53"/>
      <c r="BR41" s="53"/>
      <c r="BS41" s="53"/>
      <c r="BT41" s="54"/>
      <c r="BU41" s="52"/>
      <c r="BV41" s="53"/>
      <c r="BW41" s="53"/>
      <c r="BX41" s="53"/>
      <c r="BY41" s="53"/>
      <c r="BZ41" s="53"/>
      <c r="CA41" s="53"/>
      <c r="CB41" s="53"/>
      <c r="CC41" s="53"/>
      <c r="CD41" s="53"/>
      <c r="CE41" s="53"/>
      <c r="CF41" s="53"/>
      <c r="CG41" s="53"/>
      <c r="CH41" s="53"/>
      <c r="CI41" s="54"/>
    </row>
    <row r="42" spans="1:87" s="48" customFormat="1" ht="9.9499999999999993" customHeight="1" x14ac:dyDescent="0.25">
      <c r="A42" s="56"/>
      <c r="B42" s="72" t="str">
        <f>IF('Feuille de calcul'!B39=0,"",'Feuille de calcul'!B39)</f>
        <v/>
      </c>
      <c r="C42" s="50" t="str">
        <f>IF('Feuille de calcul'!H39=0,"",'Feuille de calcul'!H39)</f>
        <v/>
      </c>
      <c r="D42" s="50" t="str">
        <f>IF('Feuille de calcul'!I39=0,"",'Feuille de calcul'!I39)</f>
        <v/>
      </c>
      <c r="E42" s="52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4"/>
      <c r="V42" s="52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4"/>
      <c r="AM42" s="52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4"/>
      <c r="BD42" s="52"/>
      <c r="BE42" s="53"/>
      <c r="BF42" s="53"/>
      <c r="BG42" s="53"/>
      <c r="BH42" s="53"/>
      <c r="BI42" s="53"/>
      <c r="BJ42" s="53"/>
      <c r="BK42" s="53"/>
      <c r="BL42" s="53"/>
      <c r="BM42" s="53"/>
      <c r="BN42" s="53"/>
      <c r="BO42" s="53"/>
      <c r="BP42" s="53"/>
      <c r="BQ42" s="53"/>
      <c r="BR42" s="53"/>
      <c r="BS42" s="53"/>
      <c r="BT42" s="54"/>
      <c r="BU42" s="52"/>
      <c r="BV42" s="53"/>
      <c r="BW42" s="53"/>
      <c r="BX42" s="53"/>
      <c r="BY42" s="53"/>
      <c r="BZ42" s="53"/>
      <c r="CA42" s="53"/>
      <c r="CB42" s="53"/>
      <c r="CC42" s="53"/>
      <c r="CD42" s="53"/>
      <c r="CE42" s="53"/>
      <c r="CF42" s="53"/>
      <c r="CG42" s="53"/>
      <c r="CH42" s="53"/>
      <c r="CI42" s="54"/>
    </row>
    <row r="43" spans="1:87" s="48" customFormat="1" ht="9.9499999999999993" customHeight="1" x14ac:dyDescent="0.25">
      <c r="A43" s="56"/>
      <c r="B43" s="72" t="str">
        <f>IF('Feuille de calcul'!B40=0,"",'Feuille de calcul'!B40)</f>
        <v/>
      </c>
      <c r="C43" s="50" t="str">
        <f>IF('Feuille de calcul'!H40=0,"",'Feuille de calcul'!H40)</f>
        <v/>
      </c>
      <c r="D43" s="50" t="str">
        <f>IF('Feuille de calcul'!I40=0,"",'Feuille de calcul'!I40)</f>
        <v/>
      </c>
      <c r="E43" s="52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4"/>
      <c r="V43" s="52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4"/>
      <c r="AM43" s="52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4"/>
      <c r="BD43" s="52"/>
      <c r="BE43" s="53"/>
      <c r="BF43" s="53"/>
      <c r="BG43" s="53"/>
      <c r="BH43" s="53"/>
      <c r="BI43" s="53"/>
      <c r="BJ43" s="53"/>
      <c r="BK43" s="53"/>
      <c r="BL43" s="53"/>
      <c r="BM43" s="53"/>
      <c r="BN43" s="53"/>
      <c r="BO43" s="53"/>
      <c r="BP43" s="53"/>
      <c r="BQ43" s="53"/>
      <c r="BR43" s="53"/>
      <c r="BS43" s="53"/>
      <c r="BT43" s="54"/>
      <c r="BU43" s="52"/>
      <c r="BV43" s="53"/>
      <c r="BW43" s="53"/>
      <c r="BX43" s="53"/>
      <c r="BY43" s="53"/>
      <c r="BZ43" s="53"/>
      <c r="CA43" s="53"/>
      <c r="CB43" s="53"/>
      <c r="CC43" s="53"/>
      <c r="CD43" s="53"/>
      <c r="CE43" s="53"/>
      <c r="CF43" s="53"/>
      <c r="CG43" s="53"/>
      <c r="CH43" s="53"/>
      <c r="CI43" s="54"/>
    </row>
    <row r="44" spans="1:87" s="48" customFormat="1" ht="9.9499999999999993" customHeight="1" x14ac:dyDescent="0.25">
      <c r="A44" s="56"/>
      <c r="B44" s="72" t="str">
        <f>IF('Feuille de calcul'!B41=0,"",'Feuille de calcul'!B41)</f>
        <v/>
      </c>
      <c r="C44" s="50" t="str">
        <f>IF('Feuille de calcul'!H41=0,"",'Feuille de calcul'!H41)</f>
        <v/>
      </c>
      <c r="D44" s="50" t="str">
        <f>IF('Feuille de calcul'!I41=0,"",'Feuille de calcul'!I41)</f>
        <v/>
      </c>
      <c r="E44" s="52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4"/>
      <c r="V44" s="52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4"/>
      <c r="AM44" s="52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4"/>
      <c r="BD44" s="52"/>
      <c r="BE44" s="53"/>
      <c r="BF44" s="53"/>
      <c r="BG44" s="53"/>
      <c r="BH44" s="53"/>
      <c r="BI44" s="53"/>
      <c r="BJ44" s="53"/>
      <c r="BK44" s="53"/>
      <c r="BL44" s="53"/>
      <c r="BM44" s="53"/>
      <c r="BN44" s="53"/>
      <c r="BO44" s="53"/>
      <c r="BP44" s="53"/>
      <c r="BQ44" s="53"/>
      <c r="BR44" s="53"/>
      <c r="BS44" s="53"/>
      <c r="BT44" s="54"/>
      <c r="BU44" s="52"/>
      <c r="BV44" s="53"/>
      <c r="BW44" s="53"/>
      <c r="BX44" s="53"/>
      <c r="BY44" s="53"/>
      <c r="BZ44" s="53"/>
      <c r="CA44" s="53"/>
      <c r="CB44" s="53"/>
      <c r="CC44" s="53"/>
      <c r="CD44" s="53"/>
      <c r="CE44" s="53"/>
      <c r="CF44" s="53"/>
      <c r="CG44" s="53"/>
      <c r="CH44" s="53"/>
      <c r="CI44" s="54"/>
    </row>
    <row r="45" spans="1:87" s="48" customFormat="1" ht="9.9499999999999993" customHeight="1" x14ac:dyDescent="0.25">
      <c r="A45" s="56"/>
      <c r="B45" s="72" t="str">
        <f>IF('Feuille de calcul'!B42=0,"",'Feuille de calcul'!B42)</f>
        <v/>
      </c>
      <c r="C45" s="50" t="str">
        <f>IF('Feuille de calcul'!H42=0,"",'Feuille de calcul'!H42)</f>
        <v/>
      </c>
      <c r="D45" s="50" t="str">
        <f>IF('Feuille de calcul'!I42=0,"",'Feuille de calcul'!I42)</f>
        <v/>
      </c>
      <c r="E45" s="52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4"/>
      <c r="V45" s="52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4"/>
      <c r="AM45" s="52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4"/>
      <c r="BD45" s="52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53"/>
      <c r="BR45" s="53"/>
      <c r="BS45" s="53"/>
      <c r="BT45" s="54"/>
      <c r="BU45" s="52"/>
      <c r="BV45" s="53"/>
      <c r="BW45" s="53"/>
      <c r="BX45" s="53"/>
      <c r="BY45" s="53"/>
      <c r="BZ45" s="53"/>
      <c r="CA45" s="53"/>
      <c r="CB45" s="53"/>
      <c r="CC45" s="53"/>
      <c r="CD45" s="53"/>
      <c r="CE45" s="53"/>
      <c r="CF45" s="53"/>
      <c r="CG45" s="53"/>
      <c r="CH45" s="53"/>
      <c r="CI45" s="54"/>
    </row>
    <row r="46" spans="1:87" s="48" customFormat="1" ht="9.9499999999999993" customHeight="1" x14ac:dyDescent="0.25">
      <c r="A46" s="49"/>
      <c r="B46" s="72" t="str">
        <f>IF('Feuille de calcul'!B43=0,"",'Feuille de calcul'!B43)</f>
        <v/>
      </c>
      <c r="C46" s="50" t="str">
        <f>IF('Feuille de calcul'!H43=0,"",'Feuille de calcul'!H43)</f>
        <v/>
      </c>
      <c r="D46" s="50" t="str">
        <f>IF('Feuille de calcul'!I43=0,"",'Feuille de calcul'!I43)</f>
        <v/>
      </c>
      <c r="E46" s="52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4"/>
      <c r="V46" s="52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4"/>
      <c r="AM46" s="52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4"/>
      <c r="BD46" s="52"/>
      <c r="BE46" s="53"/>
      <c r="BF46" s="53"/>
      <c r="BG46" s="53"/>
      <c r="BH46" s="53"/>
      <c r="BI46" s="53"/>
      <c r="BJ46" s="53"/>
      <c r="BK46" s="53"/>
      <c r="BL46" s="53"/>
      <c r="BM46" s="53"/>
      <c r="BN46" s="53"/>
      <c r="BO46" s="53"/>
      <c r="BP46" s="53"/>
      <c r="BQ46" s="53"/>
      <c r="BR46" s="53"/>
      <c r="BS46" s="53"/>
      <c r="BT46" s="54"/>
      <c r="BU46" s="52"/>
      <c r="BV46" s="53"/>
      <c r="BW46" s="53"/>
      <c r="BX46" s="53"/>
      <c r="BY46" s="53"/>
      <c r="BZ46" s="53"/>
      <c r="CA46" s="53"/>
      <c r="CB46" s="53"/>
      <c r="CC46" s="53"/>
      <c r="CD46" s="53"/>
      <c r="CE46" s="53"/>
      <c r="CF46" s="53"/>
      <c r="CG46" s="53"/>
      <c r="CH46" s="53"/>
      <c r="CI46" s="54"/>
    </row>
    <row r="47" spans="1:87" s="2" customFormat="1" ht="5.0999999999999996" customHeight="1" thickBot="1" x14ac:dyDescent="0.3">
      <c r="A47" s="32"/>
      <c r="B47" s="75"/>
      <c r="C47" s="33"/>
      <c r="D47" s="33"/>
      <c r="E47" s="34"/>
      <c r="F47" s="35"/>
      <c r="G47" s="35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6"/>
      <c r="V47" s="34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6"/>
      <c r="AM47" s="34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6"/>
      <c r="BD47" s="34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5"/>
      <c r="BR47" s="35"/>
      <c r="BS47" s="35"/>
      <c r="BT47" s="36"/>
      <c r="BU47" s="34"/>
      <c r="BV47" s="35"/>
      <c r="BW47" s="35"/>
      <c r="BX47" s="35"/>
      <c r="BY47" s="35"/>
      <c r="BZ47" s="35"/>
      <c r="CA47" s="35"/>
      <c r="CB47" s="35"/>
      <c r="CC47" s="35"/>
      <c r="CD47" s="35"/>
      <c r="CE47" s="35"/>
      <c r="CF47" s="35"/>
      <c r="CG47" s="35"/>
      <c r="CH47" s="35"/>
      <c r="CI47" s="36"/>
    </row>
    <row r="48" spans="1:87" s="6" customFormat="1" x14ac:dyDescent="0.25">
      <c r="A48" s="11" t="str">
        <f>+'Feuille de calcul'!A45</f>
        <v>DMU70</v>
      </c>
      <c r="B48" s="77"/>
      <c r="C48" s="31" t="s">
        <v>14</v>
      </c>
      <c r="D48" s="42" t="s">
        <v>15</v>
      </c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8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8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8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8"/>
      <c r="BU48" s="9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8"/>
    </row>
    <row r="49" spans="1:87" s="48" customFormat="1" ht="9.9499999999999993" customHeight="1" x14ac:dyDescent="0.25">
      <c r="A49" s="43"/>
      <c r="B49" s="76" t="str">
        <f>IF('Feuille de calcul'!B45=0,"",'Feuille de calcul'!B45)</f>
        <v/>
      </c>
      <c r="C49" s="44">
        <f>IF('Feuille de calcul'!H45=0,"",'Feuille de calcul'!H45)</f>
        <v>42485.208333333336</v>
      </c>
      <c r="D49" s="55" t="str">
        <f>IF('Feuille de calcul'!I45=0,"",'Feuille de calcul'!I45)</f>
        <v/>
      </c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7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  <c r="AG49" s="46"/>
      <c r="AH49" s="46"/>
      <c r="AI49" s="46"/>
      <c r="AJ49" s="46"/>
      <c r="AK49" s="46"/>
      <c r="AL49" s="47"/>
      <c r="AM49" s="46"/>
      <c r="AN49" s="46"/>
      <c r="AO49" s="46"/>
      <c r="AP49" s="46"/>
      <c r="AQ49" s="46"/>
      <c r="AR49" s="46"/>
      <c r="AS49" s="46"/>
      <c r="AT49" s="46"/>
      <c r="AU49" s="46"/>
      <c r="AV49" s="46"/>
      <c r="AW49" s="46"/>
      <c r="AX49" s="46"/>
      <c r="AY49" s="46"/>
      <c r="AZ49" s="46"/>
      <c r="BA49" s="46"/>
      <c r="BB49" s="46"/>
      <c r="BC49" s="47"/>
      <c r="BD49" s="46"/>
      <c r="BE49" s="46"/>
      <c r="BF49" s="46"/>
      <c r="BG49" s="46"/>
      <c r="BH49" s="46"/>
      <c r="BI49" s="46"/>
      <c r="BJ49" s="46"/>
      <c r="BK49" s="46"/>
      <c r="BL49" s="46"/>
      <c r="BM49" s="46"/>
      <c r="BN49" s="46"/>
      <c r="BO49" s="46"/>
      <c r="BP49" s="46"/>
      <c r="BQ49" s="46"/>
      <c r="BR49" s="46"/>
      <c r="BS49" s="46"/>
      <c r="BT49" s="47"/>
      <c r="BU49" s="45"/>
      <c r="BV49" s="46"/>
      <c r="BW49" s="46"/>
      <c r="BX49" s="46"/>
      <c r="BY49" s="46"/>
      <c r="BZ49" s="46"/>
      <c r="CA49" s="46"/>
      <c r="CB49" s="46"/>
      <c r="CC49" s="46"/>
      <c r="CD49" s="46"/>
      <c r="CE49" s="46"/>
      <c r="CF49" s="46"/>
      <c r="CG49" s="46"/>
      <c r="CH49" s="46"/>
      <c r="CI49" s="47"/>
    </row>
    <row r="50" spans="1:87" s="48" customFormat="1" ht="9.9499999999999993" customHeight="1" x14ac:dyDescent="0.25">
      <c r="A50" s="56"/>
      <c r="B50" s="72" t="str">
        <f>IF('Feuille de calcul'!B46=0,"",'Feuille de calcul'!B46)</f>
        <v/>
      </c>
      <c r="C50" s="50" t="str">
        <f>IF('Feuille de calcul'!H46=0,"",'Feuille de calcul'!H46)</f>
        <v/>
      </c>
      <c r="D50" s="51" t="str">
        <f>IF('Feuille de calcul'!I46=0,"",'Feuille de calcul'!I46)</f>
        <v/>
      </c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4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4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4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53"/>
      <c r="BR50" s="53"/>
      <c r="BS50" s="53"/>
      <c r="BT50" s="54"/>
      <c r="BU50" s="52"/>
      <c r="BV50" s="53"/>
      <c r="BW50" s="53"/>
      <c r="BX50" s="53"/>
      <c r="BY50" s="53"/>
      <c r="BZ50" s="53"/>
      <c r="CA50" s="53"/>
      <c r="CB50" s="53"/>
      <c r="CC50" s="53"/>
      <c r="CD50" s="53"/>
      <c r="CE50" s="53"/>
      <c r="CF50" s="53"/>
      <c r="CG50" s="53"/>
      <c r="CH50" s="53"/>
      <c r="CI50" s="54"/>
    </row>
    <row r="51" spans="1:87" s="48" customFormat="1" ht="9.9499999999999993" customHeight="1" x14ac:dyDescent="0.25">
      <c r="A51" s="56"/>
      <c r="B51" s="72" t="str">
        <f>IF('Feuille de calcul'!B47=0,"",'Feuille de calcul'!B47)</f>
        <v/>
      </c>
      <c r="C51" s="50" t="str">
        <f>IF('Feuille de calcul'!H47=0,"",'Feuille de calcul'!H47)</f>
        <v/>
      </c>
      <c r="D51" s="51" t="str">
        <f>IF('Feuille de calcul'!I47=0,"",'Feuille de calcul'!I47)</f>
        <v/>
      </c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4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4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4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53"/>
      <c r="BR51" s="53"/>
      <c r="BS51" s="53"/>
      <c r="BT51" s="54"/>
      <c r="BU51" s="52"/>
      <c r="BV51" s="53"/>
      <c r="BW51" s="53"/>
      <c r="BX51" s="53"/>
      <c r="BY51" s="53"/>
      <c r="BZ51" s="53"/>
      <c r="CA51" s="53"/>
      <c r="CB51" s="53"/>
      <c r="CC51" s="53"/>
      <c r="CD51" s="53"/>
      <c r="CE51" s="53"/>
      <c r="CF51" s="53"/>
      <c r="CG51" s="53"/>
      <c r="CH51" s="53"/>
      <c r="CI51" s="54"/>
    </row>
    <row r="52" spans="1:87" s="48" customFormat="1" ht="9.9499999999999993" customHeight="1" x14ac:dyDescent="0.25">
      <c r="A52" s="56"/>
      <c r="B52" s="72" t="str">
        <f>IF('Feuille de calcul'!B48=0,"",'Feuille de calcul'!B48)</f>
        <v/>
      </c>
      <c r="C52" s="50" t="str">
        <f>IF('Feuille de calcul'!H48=0,"",'Feuille de calcul'!H48)</f>
        <v/>
      </c>
      <c r="D52" s="51" t="str">
        <f>IF('Feuille de calcul'!I48=0,"",'Feuille de calcul'!I48)</f>
        <v/>
      </c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4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4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4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53"/>
      <c r="BR52" s="53"/>
      <c r="BS52" s="53"/>
      <c r="BT52" s="54"/>
      <c r="BU52" s="52"/>
      <c r="BV52" s="53"/>
      <c r="BW52" s="53"/>
      <c r="BX52" s="53"/>
      <c r="BY52" s="53"/>
      <c r="BZ52" s="53"/>
      <c r="CA52" s="53"/>
      <c r="CB52" s="53"/>
      <c r="CC52" s="53"/>
      <c r="CD52" s="53"/>
      <c r="CE52" s="53"/>
      <c r="CF52" s="53"/>
      <c r="CG52" s="53"/>
      <c r="CH52" s="53"/>
      <c r="CI52" s="54"/>
    </row>
    <row r="53" spans="1:87" s="48" customFormat="1" ht="9.9499999999999993" customHeight="1" x14ac:dyDescent="0.25">
      <c r="A53" s="56"/>
      <c r="B53" s="72" t="str">
        <f>IF('Feuille de calcul'!B49=0,"",'Feuille de calcul'!B49)</f>
        <v/>
      </c>
      <c r="C53" s="50" t="str">
        <f>IF('Feuille de calcul'!H49=0,"",'Feuille de calcul'!H49)</f>
        <v/>
      </c>
      <c r="D53" s="51" t="str">
        <f>IF('Feuille de calcul'!I49=0,"",'Feuille de calcul'!I49)</f>
        <v/>
      </c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4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4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4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53"/>
      <c r="BR53" s="53"/>
      <c r="BS53" s="53"/>
      <c r="BT53" s="54"/>
      <c r="BU53" s="52"/>
      <c r="BV53" s="53"/>
      <c r="BW53" s="53"/>
      <c r="BX53" s="53"/>
      <c r="BY53" s="53"/>
      <c r="BZ53" s="53"/>
      <c r="CA53" s="53"/>
      <c r="CB53" s="53"/>
      <c r="CC53" s="53"/>
      <c r="CD53" s="53"/>
      <c r="CE53" s="53"/>
      <c r="CF53" s="53"/>
      <c r="CG53" s="53"/>
      <c r="CH53" s="53"/>
      <c r="CI53" s="54"/>
    </row>
    <row r="54" spans="1:87" s="48" customFormat="1" ht="9.9499999999999993" customHeight="1" x14ac:dyDescent="0.25">
      <c r="A54" s="56"/>
      <c r="B54" s="72" t="str">
        <f>IF('Feuille de calcul'!B50=0,"",'Feuille de calcul'!B50)</f>
        <v/>
      </c>
      <c r="C54" s="50" t="str">
        <f>IF('Feuille de calcul'!H50=0,"",'Feuille de calcul'!H50)</f>
        <v/>
      </c>
      <c r="D54" s="51" t="str">
        <f>IF('Feuille de calcul'!I50=0,"",'Feuille de calcul'!I50)</f>
        <v/>
      </c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4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  <c r="AK54" s="53"/>
      <c r="AL54" s="54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4"/>
      <c r="BD54" s="53"/>
      <c r="BE54" s="53"/>
      <c r="BF54" s="53"/>
      <c r="BG54" s="53"/>
      <c r="BH54" s="53"/>
      <c r="BI54" s="53"/>
      <c r="BJ54" s="53"/>
      <c r="BK54" s="53"/>
      <c r="BL54" s="53"/>
      <c r="BM54" s="53"/>
      <c r="BN54" s="53"/>
      <c r="BO54" s="53"/>
      <c r="BP54" s="53"/>
      <c r="BQ54" s="53"/>
      <c r="BR54" s="53"/>
      <c r="BS54" s="53"/>
      <c r="BT54" s="54"/>
      <c r="BU54" s="52"/>
      <c r="BV54" s="53"/>
      <c r="BW54" s="53"/>
      <c r="BX54" s="53"/>
      <c r="BY54" s="53"/>
      <c r="BZ54" s="53"/>
      <c r="CA54" s="53"/>
      <c r="CB54" s="53"/>
      <c r="CC54" s="53"/>
      <c r="CD54" s="53"/>
      <c r="CE54" s="53"/>
      <c r="CF54" s="53"/>
      <c r="CG54" s="53"/>
      <c r="CH54" s="53"/>
      <c r="CI54" s="54"/>
    </row>
    <row r="55" spans="1:87" s="48" customFormat="1" ht="9.9499999999999993" customHeight="1" x14ac:dyDescent="0.25">
      <c r="A55" s="56"/>
      <c r="B55" s="72" t="str">
        <f>IF('Feuille de calcul'!B51=0,"",'Feuille de calcul'!B51)</f>
        <v/>
      </c>
      <c r="C55" s="50" t="str">
        <f>IF('Feuille de calcul'!H51=0,"",'Feuille de calcul'!H51)</f>
        <v/>
      </c>
      <c r="D55" s="51" t="str">
        <f>IF('Feuille de calcul'!I51=0,"",'Feuille de calcul'!I51)</f>
        <v/>
      </c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4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4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4"/>
      <c r="BD55" s="53"/>
      <c r="BE55" s="53"/>
      <c r="BF55" s="53"/>
      <c r="BG55" s="53"/>
      <c r="BH55" s="53"/>
      <c r="BI55" s="53"/>
      <c r="BJ55" s="53"/>
      <c r="BK55" s="53"/>
      <c r="BL55" s="53"/>
      <c r="BM55" s="53"/>
      <c r="BN55" s="53"/>
      <c r="BO55" s="53"/>
      <c r="BP55" s="53"/>
      <c r="BQ55" s="53"/>
      <c r="BR55" s="53"/>
      <c r="BS55" s="53"/>
      <c r="BT55" s="54"/>
      <c r="BU55" s="52"/>
      <c r="BV55" s="53"/>
      <c r="BW55" s="53"/>
      <c r="BX55" s="53"/>
      <c r="BY55" s="53"/>
      <c r="BZ55" s="53"/>
      <c r="CA55" s="53"/>
      <c r="CB55" s="53"/>
      <c r="CC55" s="53"/>
      <c r="CD55" s="53"/>
      <c r="CE55" s="53"/>
      <c r="CF55" s="53"/>
      <c r="CG55" s="53"/>
      <c r="CH55" s="53"/>
      <c r="CI55" s="54"/>
    </row>
    <row r="56" spans="1:87" s="48" customFormat="1" ht="9.9499999999999993" customHeight="1" x14ac:dyDescent="0.25">
      <c r="A56" s="56"/>
      <c r="B56" s="72" t="str">
        <f>IF('Feuille de calcul'!B52=0,"",'Feuille de calcul'!B52)</f>
        <v/>
      </c>
      <c r="C56" s="50" t="str">
        <f>IF('Feuille de calcul'!H52=0,"",'Feuille de calcul'!H52)</f>
        <v/>
      </c>
      <c r="D56" s="51" t="str">
        <f>IF('Feuille de calcul'!I52=0,"",'Feuille de calcul'!I52)</f>
        <v/>
      </c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4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4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4"/>
      <c r="BD56" s="53"/>
      <c r="BE56" s="53"/>
      <c r="BF56" s="53"/>
      <c r="BG56" s="53"/>
      <c r="BH56" s="53"/>
      <c r="BI56" s="53"/>
      <c r="BJ56" s="53"/>
      <c r="BK56" s="53"/>
      <c r="BL56" s="53"/>
      <c r="BM56" s="53"/>
      <c r="BN56" s="53"/>
      <c r="BO56" s="53"/>
      <c r="BP56" s="53"/>
      <c r="BQ56" s="53"/>
      <c r="BR56" s="53"/>
      <c r="BS56" s="53"/>
      <c r="BT56" s="54"/>
      <c r="BU56" s="52"/>
      <c r="BV56" s="53"/>
      <c r="BW56" s="53"/>
      <c r="BX56" s="53"/>
      <c r="BY56" s="53"/>
      <c r="BZ56" s="53"/>
      <c r="CA56" s="53"/>
      <c r="CB56" s="53"/>
      <c r="CC56" s="53"/>
      <c r="CD56" s="53"/>
      <c r="CE56" s="53"/>
      <c r="CF56" s="53"/>
      <c r="CG56" s="53"/>
      <c r="CH56" s="53"/>
      <c r="CI56" s="54"/>
    </row>
    <row r="57" spans="1:87" s="48" customFormat="1" ht="9.9499999999999993" customHeight="1" x14ac:dyDescent="0.25">
      <c r="A57" s="49"/>
      <c r="B57" s="72" t="str">
        <f>IF('Feuille de calcul'!B53=0,"",'Feuille de calcul'!B53)</f>
        <v/>
      </c>
      <c r="C57" s="50" t="str">
        <f>IF('Feuille de calcul'!H53=0,"",'Feuille de calcul'!H53)</f>
        <v/>
      </c>
      <c r="D57" s="51" t="str">
        <f>IF('Feuille de calcul'!I53=0,"",'Feuille de calcul'!I53)</f>
        <v/>
      </c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4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  <c r="AK57" s="53"/>
      <c r="AL57" s="54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4"/>
      <c r="BD57" s="53"/>
      <c r="BE57" s="53"/>
      <c r="BF57" s="53"/>
      <c r="BG57" s="53"/>
      <c r="BH57" s="53"/>
      <c r="BI57" s="53"/>
      <c r="BJ57" s="53"/>
      <c r="BK57" s="53"/>
      <c r="BL57" s="53"/>
      <c r="BM57" s="53"/>
      <c r="BN57" s="53"/>
      <c r="BO57" s="53"/>
      <c r="BP57" s="53"/>
      <c r="BQ57" s="53"/>
      <c r="BR57" s="53"/>
      <c r="BS57" s="53"/>
      <c r="BT57" s="54"/>
      <c r="BU57" s="52"/>
      <c r="BV57" s="53"/>
      <c r="BW57" s="53"/>
      <c r="BX57" s="53"/>
      <c r="BY57" s="53"/>
      <c r="BZ57" s="53"/>
      <c r="CA57" s="53"/>
      <c r="CB57" s="53"/>
      <c r="CC57" s="53"/>
      <c r="CD57" s="53"/>
      <c r="CE57" s="53"/>
      <c r="CF57" s="53"/>
      <c r="CG57" s="53"/>
      <c r="CH57" s="53"/>
      <c r="CI57" s="54"/>
    </row>
    <row r="58" spans="1:87" s="2" customFormat="1" ht="5.0999999999999996" customHeight="1" thickBot="1" x14ac:dyDescent="0.3">
      <c r="A58" s="37"/>
      <c r="B58" s="78"/>
      <c r="C58" s="38"/>
      <c r="D58" s="39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1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0"/>
      <c r="AJ58" s="40"/>
      <c r="AK58" s="40"/>
      <c r="AL58" s="41"/>
      <c r="AM58" s="40"/>
      <c r="AN58" s="40"/>
      <c r="AO58" s="40"/>
      <c r="AP58" s="40"/>
      <c r="AQ58" s="40"/>
      <c r="AR58" s="40"/>
      <c r="AS58" s="40"/>
      <c r="AT58" s="40"/>
      <c r="AU58" s="40"/>
      <c r="AV58" s="40"/>
      <c r="AW58" s="40"/>
      <c r="AX58" s="40"/>
      <c r="AY58" s="40"/>
      <c r="AZ58" s="40"/>
      <c r="BA58" s="40"/>
      <c r="BB58" s="40"/>
      <c r="BC58" s="41"/>
      <c r="BD58" s="40"/>
      <c r="BE58" s="40"/>
      <c r="BF58" s="40"/>
      <c r="BG58" s="40"/>
      <c r="BH58" s="40"/>
      <c r="BI58" s="40"/>
      <c r="BJ58" s="40"/>
      <c r="BK58" s="40"/>
      <c r="BL58" s="40"/>
      <c r="BM58" s="40"/>
      <c r="BN58" s="40"/>
      <c r="BO58" s="40"/>
      <c r="BP58" s="40"/>
      <c r="BQ58" s="40"/>
      <c r="BR58" s="40"/>
      <c r="BS58" s="40"/>
      <c r="BT58" s="41"/>
      <c r="BU58" s="98"/>
      <c r="BV58" s="40"/>
      <c r="BW58" s="40"/>
      <c r="BX58" s="40"/>
      <c r="BY58" s="40"/>
      <c r="BZ58" s="40"/>
      <c r="CA58" s="40"/>
      <c r="CB58" s="40"/>
      <c r="CC58" s="40"/>
      <c r="CD58" s="40"/>
      <c r="CE58" s="40"/>
      <c r="CF58" s="40"/>
      <c r="CG58" s="40"/>
      <c r="CH58" s="40"/>
      <c r="CI58" s="41"/>
    </row>
  </sheetData>
  <mergeCells count="21">
    <mergeCell ref="AM1:BC1"/>
    <mergeCell ref="AM2:BC2"/>
    <mergeCell ref="AM3:AN3"/>
    <mergeCell ref="BD1:BT1"/>
    <mergeCell ref="A1:D3"/>
    <mergeCell ref="E3:F3"/>
    <mergeCell ref="V1:AL1"/>
    <mergeCell ref="V2:AL2"/>
    <mergeCell ref="V3:W3"/>
    <mergeCell ref="E2:U2"/>
    <mergeCell ref="E1:U1"/>
    <mergeCell ref="T3:U3"/>
    <mergeCell ref="AK3:AL3"/>
    <mergeCell ref="BB3:BC3"/>
    <mergeCell ref="BU1:CI1"/>
    <mergeCell ref="BD2:BT2"/>
    <mergeCell ref="BU2:CI2"/>
    <mergeCell ref="BD3:BE3"/>
    <mergeCell ref="BU3:BV3"/>
    <mergeCell ref="BS3:BT3"/>
    <mergeCell ref="CH3:CI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Période de fermeture</vt:lpstr>
      <vt:lpstr>Feuille de calcul</vt:lpstr>
      <vt:lpstr>Gantt</vt:lpstr>
      <vt:lpstr>Jours_fériés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</dc:creator>
  <cp:lastModifiedBy>gmb</cp:lastModifiedBy>
  <dcterms:created xsi:type="dcterms:W3CDTF">2013-03-30T15:13:44Z</dcterms:created>
  <dcterms:modified xsi:type="dcterms:W3CDTF">2016-04-27T13:59:30Z</dcterms:modified>
</cp:coreProperties>
</file>