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660" windowHeight="8955" tabRatio="744" firstSheet="1" activeTab="1"/>
  </bookViews>
  <sheets>
    <sheet name="ACCUEIL" sheetId="8" r:id="rId1"/>
    <sheet name="Interface" sheetId="2" r:id="rId2"/>
    <sheet name="Resultat" sheetId="4" r:id="rId3"/>
    <sheet name="Reservation" sheetId="5" r:id="rId4"/>
    <sheet name="Facture" sheetId="6" r:id="rId5"/>
    <sheet name="Archives factures" sheetId="7" r:id="rId6"/>
    <sheet name="BDD" sheetId="1" r:id="rId7"/>
    <sheet name="Liste déroulante" sheetId="3" r:id="rId8"/>
  </sheets>
  <definedNames>
    <definedName name="_xlnm._FilterDatabase" localSheetId="6" hidden="1">BDD!$A$1:$H$36</definedName>
    <definedName name="Facture_n°">Facture!$F$8</definedName>
    <definedName name="Facture_Num">L8C6</definedName>
    <definedName name="Facture_send">Facture!$B$3:$F$29</definedName>
    <definedName name="Hotel_nom">Facture!$B$21</definedName>
    <definedName name="Mail_client">Facture!$C$18</definedName>
    <definedName name="montant">Facture!$F$27</definedName>
    <definedName name="Nom_client">Facture!$C$13</definedName>
    <definedName name="Num_facture">Facture!$F$8:$F$10</definedName>
    <definedName name="Num_Facture1">Facture!$F$8</definedName>
    <definedName name="Prenom_client">Facture!$F$13</definedName>
    <definedName name="Somme_a_payer">Facture!$F$27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5" i="4" l="1"/>
  <c r="F27" i="6"/>
  <c r="F7" i="6"/>
  <c r="F25" i="6"/>
  <c r="F26" i="6"/>
  <c r="F16" i="5"/>
  <c r="F17" i="5"/>
  <c r="G10" i="5"/>
  <c r="G11" i="5"/>
  <c r="G12" i="5"/>
  <c r="H3" i="1"/>
  <c r="H4" i="1"/>
  <c r="H6" i="1"/>
  <c r="H7" i="1"/>
  <c r="H13" i="1"/>
  <c r="H10" i="1"/>
  <c r="H11" i="1"/>
  <c r="H12" i="1"/>
  <c r="H28" i="1"/>
  <c r="H14" i="1"/>
  <c r="H15" i="1"/>
  <c r="H16" i="1"/>
  <c r="H2" i="1"/>
</calcChain>
</file>

<file path=xl/sharedStrings.xml><?xml version="1.0" encoding="utf-8"?>
<sst xmlns="http://schemas.openxmlformats.org/spreadsheetml/2006/main" count="329" uniqueCount="179">
  <si>
    <t>Code Hotel</t>
  </si>
  <si>
    <t>Nom Hotel</t>
  </si>
  <si>
    <t>Adresse</t>
  </si>
  <si>
    <t>Ville</t>
  </si>
  <si>
    <t>Pays</t>
  </si>
  <si>
    <t>Nb_etoile</t>
  </si>
  <si>
    <t>Regime_al</t>
  </si>
  <si>
    <t>Millénium Plaza Hotel</t>
  </si>
  <si>
    <t>Jumeriah Emirates Towers</t>
  </si>
  <si>
    <t>Atlantis the Palme</t>
  </si>
  <si>
    <t xml:space="preserve">Ja Jebel Ali Beach </t>
  </si>
  <si>
    <t>Sofitel Dubai</t>
  </si>
  <si>
    <t>Dubai</t>
  </si>
  <si>
    <t>Adresse 1</t>
  </si>
  <si>
    <t>Adresse 2</t>
  </si>
  <si>
    <t>Adresse 3</t>
  </si>
  <si>
    <t>Adresse 4</t>
  </si>
  <si>
    <t>Adresse 5</t>
  </si>
  <si>
    <t>MPH</t>
  </si>
  <si>
    <t>JET</t>
  </si>
  <si>
    <t>ATP</t>
  </si>
  <si>
    <t>JAB</t>
  </si>
  <si>
    <t>SOD</t>
  </si>
  <si>
    <t>The Ritz Carlton</t>
  </si>
  <si>
    <t>Miami</t>
  </si>
  <si>
    <t>Jw Marriott</t>
  </si>
  <si>
    <t>Canyon Ranch Hotel</t>
  </si>
  <si>
    <t>Acqualina Resort and Spa</t>
  </si>
  <si>
    <t>Villazzo Villa Hotel</t>
  </si>
  <si>
    <t>Adresse 6</t>
  </si>
  <si>
    <t>Adresse 7</t>
  </si>
  <si>
    <t>Adresse 8</t>
  </si>
  <si>
    <t>Adresse 9</t>
  </si>
  <si>
    <t>Adresse 10</t>
  </si>
  <si>
    <t>Emirats Arabes Unis</t>
  </si>
  <si>
    <t>Abou Dabi</t>
  </si>
  <si>
    <t>Orlando</t>
  </si>
  <si>
    <t xml:space="preserve">Miami Dowtown </t>
  </si>
  <si>
    <t>TRC</t>
  </si>
  <si>
    <t>JWM</t>
  </si>
  <si>
    <t>CRH</t>
  </si>
  <si>
    <t>ARS</t>
  </si>
  <si>
    <t>VVH</t>
  </si>
  <si>
    <t>Etats-Unis</t>
  </si>
  <si>
    <t xml:space="preserve">Hotel 1 </t>
  </si>
  <si>
    <t>Hotel 2</t>
  </si>
  <si>
    <t>Hotel 3</t>
  </si>
  <si>
    <t>Hotel 4</t>
  </si>
  <si>
    <t>Hotel 5</t>
  </si>
  <si>
    <t>Adresse 11</t>
  </si>
  <si>
    <t>Adresse 12</t>
  </si>
  <si>
    <t>Adresse 13</t>
  </si>
  <si>
    <t>Adresse 14</t>
  </si>
  <si>
    <t>Adresse 15</t>
  </si>
  <si>
    <t>HO1</t>
  </si>
  <si>
    <t>HO2</t>
  </si>
  <si>
    <t>HO3</t>
  </si>
  <si>
    <t>HO4</t>
  </si>
  <si>
    <t>HO5</t>
  </si>
  <si>
    <t>Date départ</t>
  </si>
  <si>
    <t>Nb_Etoile</t>
  </si>
  <si>
    <t>RG_Al</t>
  </si>
  <si>
    <t>Demi Pension</t>
  </si>
  <si>
    <t>Pension complete</t>
  </si>
  <si>
    <t>South beach</t>
  </si>
  <si>
    <t>Date d'arrivée</t>
  </si>
  <si>
    <t>Hotel choisi</t>
  </si>
  <si>
    <t>Non</t>
  </si>
  <si>
    <t>Nom</t>
  </si>
  <si>
    <t>Prénom</t>
  </si>
  <si>
    <t>Tel</t>
  </si>
  <si>
    <t>Mobile</t>
  </si>
  <si>
    <t>Mail</t>
  </si>
  <si>
    <t>Hotel</t>
  </si>
  <si>
    <t>Regime alimentaire</t>
  </si>
  <si>
    <t>Adresse hotel</t>
  </si>
  <si>
    <t>Date de départ</t>
  </si>
  <si>
    <t>Nombre de nuit</t>
  </si>
  <si>
    <t>Prix par nuit</t>
  </si>
  <si>
    <t>Regime_allimentaire</t>
  </si>
  <si>
    <t>Prix / nuit</t>
  </si>
  <si>
    <t>Prix_nuit</t>
  </si>
  <si>
    <t>Meddy</t>
  </si>
  <si>
    <t>0681430401</t>
  </si>
  <si>
    <t>0164933902</t>
  </si>
  <si>
    <t>14 impasse hector berlioz</t>
  </si>
  <si>
    <t>Ballancourt</t>
  </si>
  <si>
    <t>meddy.angelique@gmail.com</t>
  </si>
  <si>
    <t>Prix HT</t>
  </si>
  <si>
    <t>Date</t>
  </si>
  <si>
    <t>Facture n°</t>
  </si>
  <si>
    <t>Facturer à :</t>
  </si>
  <si>
    <t>Réservation</t>
  </si>
  <si>
    <t>Adresse :</t>
  </si>
  <si>
    <t>Tel :</t>
  </si>
  <si>
    <t>Mobile :</t>
  </si>
  <si>
    <t>Mail :</t>
  </si>
  <si>
    <t>Code postal</t>
  </si>
  <si>
    <t>Ville :</t>
  </si>
  <si>
    <t>Code postal :</t>
  </si>
  <si>
    <t xml:space="preserve">Nom : </t>
  </si>
  <si>
    <t>Prénom :</t>
  </si>
  <si>
    <t>Prix par nuit :</t>
  </si>
  <si>
    <t>Date de départ :</t>
  </si>
  <si>
    <t>Date d'arrivée :</t>
  </si>
  <si>
    <t>Angelique</t>
  </si>
  <si>
    <t>Régime alimentaire</t>
  </si>
  <si>
    <t>N° facture</t>
  </si>
  <si>
    <t xml:space="preserve">Nom </t>
  </si>
  <si>
    <t>Montant</t>
  </si>
  <si>
    <t>Email</t>
  </si>
  <si>
    <t>Total HT</t>
  </si>
  <si>
    <t>TVA 20%</t>
  </si>
  <si>
    <t>Prix TTC 20%</t>
  </si>
  <si>
    <t>Somme à payer</t>
  </si>
  <si>
    <t>Nombre d'étoiles</t>
  </si>
  <si>
    <t>HO6</t>
  </si>
  <si>
    <t>HO7</t>
  </si>
  <si>
    <t>HO8</t>
  </si>
  <si>
    <t>HO9</t>
  </si>
  <si>
    <t>HO10</t>
  </si>
  <si>
    <t>HO11</t>
  </si>
  <si>
    <t>HO12</t>
  </si>
  <si>
    <t>HO13</t>
  </si>
  <si>
    <t>HO14</t>
  </si>
  <si>
    <t>HO15</t>
  </si>
  <si>
    <t>HO16</t>
  </si>
  <si>
    <t>HO17</t>
  </si>
  <si>
    <t>Hotel 6</t>
  </si>
  <si>
    <t>Hotel 7</t>
  </si>
  <si>
    <t>Hotel 8</t>
  </si>
  <si>
    <t>Hotel 9</t>
  </si>
  <si>
    <t>Hotel 10</t>
  </si>
  <si>
    <t>Hotel 11</t>
  </si>
  <si>
    <t>Hotel 12</t>
  </si>
  <si>
    <t>Hotel 13</t>
  </si>
  <si>
    <t>Hotel 14</t>
  </si>
  <si>
    <t>Hotel 15</t>
  </si>
  <si>
    <t>Hotel 16</t>
  </si>
  <si>
    <t>Hotel 17</t>
  </si>
  <si>
    <t>Adresse 16</t>
  </si>
  <si>
    <t>Adresse 17</t>
  </si>
  <si>
    <t>Adresse 18</t>
  </si>
  <si>
    <t>Adresse 19</t>
  </si>
  <si>
    <t>Adresse 20</t>
  </si>
  <si>
    <t>Adresse 21</t>
  </si>
  <si>
    <t>Adresse 22</t>
  </si>
  <si>
    <t>Adresse 23</t>
  </si>
  <si>
    <t>Adresse 24</t>
  </si>
  <si>
    <t>Adresse 25</t>
  </si>
  <si>
    <t>Adresse 26</t>
  </si>
  <si>
    <t>Adresse 27</t>
  </si>
  <si>
    <t>Adresse 28</t>
  </si>
  <si>
    <t>Adresse 29</t>
  </si>
  <si>
    <t>Adresse 30</t>
  </si>
  <si>
    <t>Adresse 31</t>
  </si>
  <si>
    <t>Adresse 32</t>
  </si>
  <si>
    <t>Adresse 33</t>
  </si>
  <si>
    <t>Adresse 34</t>
  </si>
  <si>
    <t>Adresse 35</t>
  </si>
  <si>
    <t>Hotel 18</t>
  </si>
  <si>
    <t>Hotel 19</t>
  </si>
  <si>
    <t>Hotel 20</t>
  </si>
  <si>
    <t>Hotel 21</t>
  </si>
  <si>
    <t>Hotel 22</t>
  </si>
  <si>
    <t>Hotel 23</t>
  </si>
  <si>
    <t>Hotel 24</t>
  </si>
  <si>
    <t>Hotel 25</t>
  </si>
  <si>
    <t>HO18</t>
  </si>
  <si>
    <t>HO19</t>
  </si>
  <si>
    <t>HO20</t>
  </si>
  <si>
    <t>HO21</t>
  </si>
  <si>
    <t>HO22</t>
  </si>
  <si>
    <t>HO23</t>
  </si>
  <si>
    <t>HO24</t>
  </si>
  <si>
    <t>HO25</t>
  </si>
  <si>
    <t>Classement</t>
  </si>
  <si>
    <t>Nombre de nuits :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</si>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</sst>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&quot;€&quot;#,##0.00_);\(&quot;€&quot;#,##0.00\)"/>
    <numFmt numFmtId="44" formatCode="_(&quot;€&quot;* #,##0.00_);_(&quot;€&quot;* \(#,##0.00\);_(&quot;€&quot;* &quot;-&quot;??_);_(@_)"/>
    <numFmt numFmtId="164" formatCode="mm/dd/yy;@"/>
    <numFmt numFmtId="165" formatCode="@\ \ "/>
    <numFmt numFmtId="166" formatCode="#,##0.00\ &quot;€&quot;;[Red]#,##0.00\ &quot;€&quot;"/>
    <numFmt numFmtId="167" formatCode="_-* #,##0\ &quot;€&quot;_-;\-* #,##0\ &quot;€&quot;_-;_-* &quot;-&quot;??\ &quot;€&quot;_-;_-@_-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i/>
      <sz val="10"/>
      <color indexed="16"/>
      <name val="Arial"/>
      <family val="2"/>
    </font>
    <font>
      <sz val="26"/>
      <color theme="5"/>
      <name val="Arial"/>
      <family val="2"/>
    </font>
    <font>
      <sz val="26"/>
      <color indexed="52"/>
      <name val="Arial"/>
      <family val="1"/>
    </font>
    <font>
      <sz val="10"/>
      <color indexed="5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1"/>
    </font>
    <font>
      <b/>
      <sz val="10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rgb="FFCCCCCC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 style="medium">
        <color auto="1"/>
      </right>
      <top style="thin">
        <color indexed="22"/>
      </top>
      <bottom/>
      <diagonal/>
    </border>
    <border>
      <left style="thin">
        <color indexed="22"/>
      </left>
      <right style="medium">
        <color auto="1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auto="1"/>
      </right>
      <top/>
      <bottom style="thin">
        <color indexed="22"/>
      </bottom>
      <diagonal/>
    </border>
    <border>
      <left style="medium">
        <color auto="1"/>
      </left>
      <right/>
      <top style="thin">
        <color indexed="22"/>
      </top>
      <bottom/>
      <diagonal/>
    </border>
    <border>
      <left/>
      <right style="medium">
        <color auto="1"/>
      </right>
      <top style="thin">
        <color indexed="22"/>
      </top>
      <bottom/>
      <diagonal/>
    </border>
    <border>
      <left style="medium">
        <color auto="1"/>
      </left>
      <right/>
      <top/>
      <bottom style="thin">
        <color indexed="22"/>
      </bottom>
      <diagonal/>
    </border>
    <border>
      <left/>
      <right style="medium">
        <color auto="1"/>
      </right>
      <top/>
      <bottom style="thin">
        <color indexed="22"/>
      </bottom>
      <diagonal/>
    </border>
    <border>
      <left style="thin">
        <color rgb="FF666699"/>
      </left>
      <right style="medium">
        <color auto="1"/>
      </right>
      <top style="thin">
        <color rgb="FF666699"/>
      </top>
      <bottom/>
      <diagonal/>
    </border>
    <border>
      <left style="thin">
        <color rgb="FF666699"/>
      </left>
      <right style="medium">
        <color auto="1"/>
      </right>
      <top/>
      <bottom/>
      <diagonal/>
    </border>
    <border>
      <left style="thin">
        <color rgb="FF666699"/>
      </left>
      <right style="medium">
        <color auto="1"/>
      </right>
      <top/>
      <bottom style="thin">
        <color rgb="FF66669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8">
    <xf numFmtId="0" fontId="0" fillId="0" borderId="0"/>
    <xf numFmtId="0" fontId="3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44" fontId="20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14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0" fillId="0" borderId="3" xfId="0" applyFill="1" applyBorder="1"/>
    <xf numFmtId="0" fontId="0" fillId="0" borderId="5" xfId="0" applyBorder="1"/>
    <xf numFmtId="0" fontId="0" fillId="2" borderId="4" xfId="0" applyFill="1" applyBorder="1"/>
    <xf numFmtId="14" fontId="0" fillId="2" borderId="4" xfId="0" applyNumberFormat="1" applyFill="1" applyBorder="1"/>
    <xf numFmtId="0" fontId="0" fillId="3" borderId="4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7" xfId="0" applyBorder="1"/>
    <xf numFmtId="0" fontId="0" fillId="3" borderId="8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2" xfId="0" applyBorder="1"/>
    <xf numFmtId="0" fontId="0" fillId="3" borderId="13" xfId="0" applyFill="1" applyBorder="1"/>
    <xf numFmtId="0" fontId="0" fillId="0" borderId="13" xfId="0" applyBorder="1"/>
    <xf numFmtId="0" fontId="0" fillId="3" borderId="14" xfId="0" applyFill="1" applyBorder="1"/>
    <xf numFmtId="0" fontId="1" fillId="4" borderId="2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wrapText="1"/>
    </xf>
    <xf numFmtId="49" fontId="0" fillId="3" borderId="0" xfId="0" applyNumberFormat="1" applyFill="1" applyBorder="1" applyAlignment="1">
      <alignment horizontal="left" vertical="top"/>
    </xf>
    <xf numFmtId="0" fontId="3" fillId="3" borderId="11" xfId="1" applyFill="1" applyBorder="1" applyAlignment="1"/>
    <xf numFmtId="0" fontId="2" fillId="0" borderId="0" xfId="0" applyFont="1"/>
    <xf numFmtId="0" fontId="0" fillId="5" borderId="7" xfId="0" applyFill="1" applyBorder="1"/>
    <xf numFmtId="0" fontId="0" fillId="5" borderId="12" xfId="0" applyNumberForma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0" fontId="0" fillId="0" borderId="0" xfId="0" applyBorder="1" applyAlignment="1">
      <alignment horizontal="left" indent="1"/>
    </xf>
    <xf numFmtId="0" fontId="0" fillId="0" borderId="0" xfId="0" applyBorder="1" applyAlignment="1">
      <alignment horizontal="left" vertical="top" indent="1"/>
    </xf>
    <xf numFmtId="0" fontId="11" fillId="0" borderId="0" xfId="0" applyFont="1" applyBorder="1" applyAlignment="1">
      <alignment horizontal="left" indent="1"/>
    </xf>
    <xf numFmtId="0" fontId="11" fillId="0" borderId="0" xfId="0" applyFont="1" applyBorder="1" applyAlignment="1">
      <alignment horizontal="center"/>
    </xf>
    <xf numFmtId="165" fontId="16" fillId="0" borderId="0" xfId="0" applyNumberFormat="1" applyFont="1" applyBorder="1" applyAlignment="1">
      <alignment horizontal="left" vertical="center" indent="1"/>
    </xf>
    <xf numFmtId="0" fontId="10" fillId="0" borderId="0" xfId="0" applyFont="1" applyBorder="1" applyAlignment="1">
      <alignment horizontal="right"/>
    </xf>
    <xf numFmtId="0" fontId="17" fillId="0" borderId="0" xfId="0" applyFont="1" applyBorder="1" applyAlignment="1">
      <alignment horizontal="right"/>
    </xf>
    <xf numFmtId="0" fontId="0" fillId="0" borderId="10" xfId="0" applyBorder="1" applyAlignment="1">
      <alignment horizontal="left" indent="1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left" indent="1"/>
    </xf>
    <xf numFmtId="0" fontId="6" fillId="0" borderId="10" xfId="0" applyFont="1" applyFill="1" applyBorder="1" applyAlignment="1">
      <alignment horizontal="center"/>
    </xf>
    <xf numFmtId="0" fontId="9" fillId="0" borderId="10" xfId="0" applyFont="1" applyBorder="1" applyAlignment="1">
      <alignment horizontal="left" indent="1"/>
    </xf>
    <xf numFmtId="0" fontId="10" fillId="0" borderId="0" xfId="0" applyFont="1" applyBorder="1" applyAlignment="1">
      <alignment horizontal="right" indent="1"/>
    </xf>
    <xf numFmtId="164" fontId="11" fillId="0" borderId="17" xfId="0" quotePrefix="1" applyNumberFormat="1" applyFont="1" applyBorder="1" applyAlignment="1">
      <alignment horizontal="right" vertical="center" indent="1"/>
    </xf>
    <xf numFmtId="0" fontId="11" fillId="0" borderId="18" xfId="0" applyFont="1" applyBorder="1" applyAlignment="1">
      <alignment horizontal="right" vertical="center" indent="1"/>
    </xf>
    <xf numFmtId="0" fontId="9" fillId="0" borderId="10" xfId="0" applyFont="1" applyBorder="1" applyAlignment="1">
      <alignment horizontal="left" vertical="top" indent="1"/>
    </xf>
    <xf numFmtId="0" fontId="10" fillId="0" borderId="0" xfId="0" applyFont="1" applyBorder="1" applyAlignment="1">
      <alignment horizontal="right" vertical="top" indent="1"/>
    </xf>
    <xf numFmtId="0" fontId="11" fillId="0" borderId="10" xfId="0" applyFont="1" applyBorder="1" applyAlignment="1">
      <alignment horizontal="left" indent="1"/>
    </xf>
    <xf numFmtId="0" fontId="12" fillId="0" borderId="11" xfId="0" applyFont="1" applyBorder="1" applyAlignment="1">
      <alignment horizontal="left" vertical="top" wrapText="1" indent="1"/>
    </xf>
    <xf numFmtId="0" fontId="11" fillId="0" borderId="10" xfId="0" applyFont="1" applyBorder="1" applyAlignment="1">
      <alignment horizontal="left" vertical="center" indent="1"/>
    </xf>
    <xf numFmtId="0" fontId="0" fillId="0" borderId="0" xfId="0" applyFill="1"/>
    <xf numFmtId="0" fontId="0" fillId="3" borderId="9" xfId="0" applyFill="1" applyBorder="1"/>
    <xf numFmtId="14" fontId="0" fillId="3" borderId="8" xfId="0" applyNumberFormat="1" applyFill="1" applyBorder="1"/>
    <xf numFmtId="0" fontId="0" fillId="3" borderId="14" xfId="0" applyFont="1" applyFill="1" applyBorder="1"/>
    <xf numFmtId="0" fontId="0" fillId="8" borderId="0" xfId="0" applyFont="1" applyFill="1" applyBorder="1"/>
    <xf numFmtId="0" fontId="14" fillId="7" borderId="20" xfId="0" applyFont="1" applyFill="1" applyBorder="1" applyAlignment="1"/>
    <xf numFmtId="0" fontId="14" fillId="7" borderId="15" xfId="0" applyFont="1" applyFill="1" applyBorder="1" applyAlignment="1"/>
    <xf numFmtId="0" fontId="14" fillId="7" borderId="21" xfId="0" applyFont="1" applyFill="1" applyBorder="1" applyAlignment="1"/>
    <xf numFmtId="0" fontId="14" fillId="7" borderId="10" xfId="0" applyFont="1" applyFill="1" applyBorder="1" applyAlignment="1"/>
    <xf numFmtId="0" fontId="14" fillId="7" borderId="0" xfId="0" applyFont="1" applyFill="1" applyBorder="1" applyAlignment="1"/>
    <xf numFmtId="0" fontId="14" fillId="7" borderId="10" xfId="0" applyFont="1" applyFill="1" applyBorder="1" applyAlignment="1">
      <alignment vertical="top"/>
    </xf>
    <xf numFmtId="0" fontId="14" fillId="7" borderId="0" xfId="0" applyFont="1" applyFill="1" applyBorder="1" applyAlignment="1">
      <alignment vertical="top"/>
    </xf>
    <xf numFmtId="0" fontId="14" fillId="7" borderId="11" xfId="0" applyFont="1" applyFill="1" applyBorder="1" applyAlignment="1">
      <alignment vertical="top"/>
    </xf>
    <xf numFmtId="0" fontId="14" fillId="7" borderId="0" xfId="0" applyFont="1" applyFill="1" applyBorder="1" applyAlignment="1">
      <alignment horizontal="left" vertical="top" indent="1"/>
    </xf>
    <xf numFmtId="0" fontId="14" fillId="7" borderId="11" xfId="0" applyFont="1" applyFill="1" applyBorder="1" applyAlignment="1">
      <alignment horizontal="left" vertical="top" indent="1"/>
    </xf>
    <xf numFmtId="0" fontId="14" fillId="7" borderId="22" xfId="0" applyFont="1" applyFill="1" applyBorder="1" applyAlignment="1">
      <alignment vertical="top"/>
    </xf>
    <xf numFmtId="0" fontId="14" fillId="7" borderId="16" xfId="0" applyFont="1" applyFill="1" applyBorder="1" applyAlignment="1">
      <alignment vertical="top"/>
    </xf>
    <xf numFmtId="0" fontId="14" fillId="7" borderId="23" xfId="0" applyFont="1" applyFill="1" applyBorder="1" applyAlignment="1">
      <alignment vertical="top"/>
    </xf>
    <xf numFmtId="0" fontId="14" fillId="7" borderId="10" xfId="0" applyFont="1" applyFill="1" applyBorder="1" applyAlignment="1">
      <alignment horizontal="left" vertical="top"/>
    </xf>
    <xf numFmtId="0" fontId="0" fillId="9" borderId="0" xfId="0" applyFont="1" applyFill="1" applyBorder="1"/>
    <xf numFmtId="0" fontId="0" fillId="0" borderId="11" xfId="0" applyFill="1" applyBorder="1" applyAlignment="1">
      <alignment horizontal="left"/>
    </xf>
    <xf numFmtId="166" fontId="0" fillId="5" borderId="9" xfId="0" applyNumberFormat="1" applyFill="1" applyBorder="1"/>
    <xf numFmtId="166" fontId="0" fillId="5" borderId="14" xfId="0" applyNumberFormat="1" applyFill="1" applyBorder="1"/>
    <xf numFmtId="166" fontId="0" fillId="3" borderId="13" xfId="0" applyNumberFormat="1" applyFill="1" applyBorder="1"/>
    <xf numFmtId="166" fontId="0" fillId="3" borderId="9" xfId="0" applyNumberFormat="1" applyFill="1" applyBorder="1"/>
    <xf numFmtId="0" fontId="5" fillId="6" borderId="10" xfId="0" applyFont="1" applyFill="1" applyBorder="1"/>
    <xf numFmtId="0" fontId="5" fillId="6" borderId="0" xfId="0" applyFont="1" applyFill="1" applyBorder="1"/>
    <xf numFmtId="14" fontId="18" fillId="6" borderId="0" xfId="0" applyNumberFormat="1" applyFont="1" applyFill="1" applyBorder="1"/>
    <xf numFmtId="14" fontId="18" fillId="6" borderId="11" xfId="0" applyNumberFormat="1" applyFont="1" applyFill="1" applyBorder="1"/>
    <xf numFmtId="0" fontId="0" fillId="8" borderId="10" xfId="0" applyFont="1" applyFill="1" applyBorder="1"/>
    <xf numFmtId="0" fontId="0" fillId="8" borderId="0" xfId="0" applyFont="1" applyFill="1" applyBorder="1" applyAlignment="1">
      <alignment horizontal="left"/>
    </xf>
    <xf numFmtId="166" fontId="0" fillId="8" borderId="11" xfId="0" applyNumberFormat="1" applyFont="1" applyFill="1" applyBorder="1"/>
    <xf numFmtId="0" fontId="0" fillId="9" borderId="10" xfId="0" applyFont="1" applyFill="1" applyBorder="1"/>
    <xf numFmtId="0" fontId="0" fillId="0" borderId="0" xfId="0" applyFont="1" applyBorder="1"/>
    <xf numFmtId="0" fontId="0" fillId="9" borderId="11" xfId="0" applyFont="1" applyFill="1" applyBorder="1"/>
    <xf numFmtId="0" fontId="0" fillId="8" borderId="11" xfId="0" applyFont="1" applyFill="1" applyBorder="1"/>
    <xf numFmtId="0" fontId="0" fillId="0" borderId="10" xfId="0" applyFont="1" applyBorder="1"/>
    <xf numFmtId="0" fontId="0" fillId="0" borderId="11" xfId="0" applyFont="1" applyBorder="1"/>
    <xf numFmtId="0" fontId="0" fillId="0" borderId="10" xfId="0" applyFont="1" applyBorder="1" applyAlignment="1">
      <alignment horizontal="left" indent="1"/>
    </xf>
    <xf numFmtId="0" fontId="0" fillId="0" borderId="0" xfId="0" applyFont="1" applyBorder="1" applyAlignment="1">
      <alignment horizontal="left" indent="1"/>
    </xf>
    <xf numFmtId="0" fontId="0" fillId="0" borderId="11" xfId="0" applyFont="1" applyBorder="1" applyAlignment="1">
      <alignment horizontal="left" indent="1"/>
    </xf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/>
    <xf numFmtId="7" fontId="15" fillId="10" borderId="24" xfId="0" applyNumberFormat="1" applyFont="1" applyFill="1" applyBorder="1" applyAlignment="1">
      <alignment horizontal="right"/>
    </xf>
    <xf numFmtId="166" fontId="15" fillId="11" borderId="25" xfId="0" applyNumberFormat="1" applyFont="1" applyFill="1" applyBorder="1" applyAlignment="1">
      <alignment horizontal="right"/>
    </xf>
    <xf numFmtId="0" fontId="11" fillId="0" borderId="17" xfId="0" applyFont="1" applyBorder="1" applyAlignment="1">
      <alignment vertical="top"/>
    </xf>
    <xf numFmtId="0" fontId="12" fillId="0" borderId="19" xfId="0" applyFont="1" applyBorder="1" applyAlignment="1">
      <alignment vertical="top"/>
    </xf>
    <xf numFmtId="7" fontId="17" fillId="12" borderId="26" xfId="48" applyNumberFormat="1" applyFont="1" applyFill="1" applyBorder="1" applyAlignment="1">
      <alignment horizontal="right"/>
    </xf>
    <xf numFmtId="167" fontId="0" fillId="0" borderId="0" xfId="48" applyNumberFormat="1" applyFont="1"/>
    <xf numFmtId="0" fontId="22" fillId="0" borderId="0" xfId="0" applyFont="1"/>
    <xf numFmtId="0" fontId="0" fillId="9" borderId="28" xfId="0" applyFill="1" applyBorder="1"/>
    <xf numFmtId="167" fontId="0" fillId="9" borderId="28" xfId="48" applyNumberFormat="1" applyFont="1" applyFill="1" applyBorder="1"/>
    <xf numFmtId="0" fontId="24" fillId="9" borderId="28" xfId="0" applyFont="1" applyFill="1" applyBorder="1"/>
    <xf numFmtId="167" fontId="24" fillId="9" borderId="28" xfId="48" applyNumberFormat="1" applyFont="1" applyFill="1" applyBorder="1"/>
    <xf numFmtId="0" fontId="0" fillId="4" borderId="6" xfId="0" applyFill="1" applyBorder="1" applyAlignment="1">
      <alignment horizontal="center" wrapText="1"/>
    </xf>
    <xf numFmtId="0" fontId="23" fillId="13" borderId="5" xfId="0" applyFont="1" applyFill="1" applyBorder="1" applyAlignment="1">
      <alignment horizontal="center"/>
    </xf>
    <xf numFmtId="0" fontId="23" fillId="13" borderId="27" xfId="0" applyFont="1" applyFill="1" applyBorder="1" applyAlignment="1">
      <alignment horizontal="center"/>
    </xf>
    <xf numFmtId="0" fontId="23" fillId="13" borderId="4" xfId="0" applyFont="1" applyFill="1" applyBorder="1" applyAlignment="1">
      <alignment horizontal="center"/>
    </xf>
    <xf numFmtId="0" fontId="7" fillId="0" borderId="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13" fillId="6" borderId="10" xfId="0" applyFont="1" applyFill="1" applyBorder="1" applyAlignment="1"/>
    <xf numFmtId="0" fontId="13" fillId="6" borderId="0" xfId="0" applyFont="1" applyFill="1" applyBorder="1" applyAlignment="1"/>
    <xf numFmtId="0" fontId="13" fillId="6" borderId="11" xfId="0" applyFont="1" applyFill="1" applyBorder="1" applyAlignment="1"/>
  </cellXfs>
  <cellStyles count="138">
    <cellStyle name="Lien hypertexte" xfId="1" builtinId="8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Monétaire" xfId="48" builtinId="4"/>
    <cellStyle name="Normal" xfId="0" builtinId="0"/>
  </cellStyles>
  <dxfs count="0"/>
  <tableStyles count="0" defaultTableStyle="TableStyleMedium9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593"/>
  <ax:ocxPr ax:name="_ExtentY" ax:value="450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88874753"/>
  <ax:ocxPr ax:name="CurrentDate" ax:value="41976"/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261170</xdr:colOff>
      <xdr:row>15</xdr:row>
      <xdr:rowOff>38100</xdr:rowOff>
    </xdr:from>
    <xdr:to>
      <xdr:col>10</xdr:col>
      <xdr:colOff>805485</xdr:colOff>
      <xdr:row>28</xdr:row>
      <xdr:rowOff>38100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DFC"/>
            </a:clrFrom>
            <a:clrTo>
              <a:srgbClr val="FFFDFC">
                <a:alpha val="0"/>
              </a:srgbClr>
            </a:clrTo>
          </a:clrChange>
          <a:duotone>
            <a:schemeClr val="accent2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8800"/>
                  </a14:imgEffect>
                  <a14:imgEffect>
                    <a14:brightnessContrast bright="-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8670" y="2705100"/>
          <a:ext cx="4671815" cy="23114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>
    <xdr:from>
      <xdr:col>3</xdr:col>
      <xdr:colOff>279400</xdr:colOff>
      <xdr:row>8</xdr:row>
      <xdr:rowOff>38100</xdr:rowOff>
    </xdr:from>
    <xdr:to>
      <xdr:col>6</xdr:col>
      <xdr:colOff>406400</xdr:colOff>
      <xdr:row>14</xdr:row>
      <xdr:rowOff>12700</xdr:rowOff>
    </xdr:to>
    <xdr:sp macro="[0]!aller_interface" textlink="">
      <xdr:nvSpPr>
        <xdr:cNvPr id="3" name="Autre processus 2"/>
        <xdr:cNvSpPr/>
      </xdr:nvSpPr>
      <xdr:spPr>
        <a:xfrm>
          <a:off x="2755900" y="1460500"/>
          <a:ext cx="2603500" cy="1041400"/>
        </a:xfrm>
        <a:prstGeom prst="flowChartAlternateProcess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  <a:scene3d>
          <a:camera prst="perspectiveBelow"/>
          <a:lightRig rig="threePt" dir="t"/>
        </a:scene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Effectuer</a:t>
          </a:r>
          <a:r>
            <a:rPr lang="fr-FR" sz="20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une recherche </a:t>
          </a:r>
          <a:endParaRPr lang="fr-FR" sz="20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>
    <xdr:from>
      <xdr:col>9</xdr:col>
      <xdr:colOff>152400</xdr:colOff>
      <xdr:row>7</xdr:row>
      <xdr:rowOff>152400</xdr:rowOff>
    </xdr:from>
    <xdr:to>
      <xdr:col>12</xdr:col>
      <xdr:colOff>279400</xdr:colOff>
      <xdr:row>13</xdr:row>
      <xdr:rowOff>127000</xdr:rowOff>
    </xdr:to>
    <xdr:sp macro="[0]!aller_archives" textlink="">
      <xdr:nvSpPr>
        <xdr:cNvPr id="5" name="Autre processus 4"/>
        <xdr:cNvSpPr/>
      </xdr:nvSpPr>
      <xdr:spPr>
        <a:xfrm>
          <a:off x="7581900" y="1397000"/>
          <a:ext cx="2603500" cy="1041400"/>
        </a:xfrm>
        <a:prstGeom prst="flowChartAlternateProcess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  <a:scene3d>
          <a:camera prst="perspectiveBelow"/>
          <a:lightRig rig="threePt" dir="t"/>
        </a:scene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ARCHIVES</a:t>
          </a:r>
          <a:r>
            <a:rPr lang="fr-FR" sz="20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FACTURES</a:t>
          </a:r>
          <a:endParaRPr lang="fr-FR" sz="20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>
    <xdr:from>
      <xdr:col>3</xdr:col>
      <xdr:colOff>165100</xdr:colOff>
      <xdr:row>28</xdr:row>
      <xdr:rowOff>88900</xdr:rowOff>
    </xdr:from>
    <xdr:to>
      <xdr:col>6</xdr:col>
      <xdr:colOff>241300</xdr:colOff>
      <xdr:row>34</xdr:row>
      <xdr:rowOff>152400</xdr:rowOff>
    </xdr:to>
    <xdr:sp macro="" textlink="">
      <xdr:nvSpPr>
        <xdr:cNvPr id="6" name="Rectangle à coins arrondis 5"/>
        <xdr:cNvSpPr/>
      </xdr:nvSpPr>
      <xdr:spPr>
        <a:xfrm>
          <a:off x="2641600" y="5067300"/>
          <a:ext cx="2552700" cy="1130300"/>
        </a:xfrm>
        <a:prstGeom prst="roundRect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  <a:scene3d>
          <a:camera prst="perspectiveBelow"/>
          <a:lightRig rig="threePt" dir="t"/>
        </a:scene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Ajouter un nouvel hôtel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11</xdr:row>
      <xdr:rowOff>0</xdr:rowOff>
    </xdr:from>
    <xdr:to>
      <xdr:col>10</xdr:col>
      <xdr:colOff>542925</xdr:colOff>
      <xdr:row>19</xdr:row>
      <xdr:rowOff>0</xdr:rowOff>
    </xdr:to>
    <xdr:sp macro="[0]!ChoixDunHotel" textlink="">
      <xdr:nvSpPr>
        <xdr:cNvPr id="2" name="Ellipse 1"/>
        <xdr:cNvSpPr/>
      </xdr:nvSpPr>
      <xdr:spPr>
        <a:xfrm>
          <a:off x="6591300" y="2143125"/>
          <a:ext cx="2343150" cy="1533525"/>
        </a:xfrm>
        <a:prstGeom prst="ellipse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 i="1"/>
            <a:t>Effectuer</a:t>
          </a:r>
          <a:r>
            <a:rPr lang="fr-FR" sz="1600" b="1" i="1" baseline="0"/>
            <a:t> la recherche </a:t>
          </a:r>
          <a:endParaRPr lang="fr-FR" sz="1600" b="1" i="1"/>
        </a:p>
      </xdr:txBody>
    </xdr:sp>
    <xdr:clientData/>
  </xdr:twoCellAnchor>
  <xdr:twoCellAnchor>
    <xdr:from>
      <xdr:col>8</xdr:col>
      <xdr:colOff>12700</xdr:colOff>
      <xdr:row>2</xdr:row>
      <xdr:rowOff>63500</xdr:rowOff>
    </xdr:from>
    <xdr:to>
      <xdr:col>10</xdr:col>
      <xdr:colOff>25400</xdr:colOff>
      <xdr:row>7</xdr:row>
      <xdr:rowOff>101600</xdr:rowOff>
    </xdr:to>
    <xdr:sp macro="[0]!aller_accueil" textlink="">
      <xdr:nvSpPr>
        <xdr:cNvPr id="3" name="Flèche vers la gauche 2"/>
        <xdr:cNvSpPr/>
      </xdr:nvSpPr>
      <xdr:spPr>
        <a:xfrm>
          <a:off x="9156700" y="419100"/>
          <a:ext cx="1663700" cy="939800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rgbClr val="000000"/>
              </a:solidFill>
              <a:effectLst/>
            </a:rPr>
            <a:t>ACCUEIL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8</xdr:row>
          <xdr:rowOff>190500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4097" name="DTPicker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714375</xdr:colOff>
          <xdr:row>8</xdr:row>
          <xdr:rowOff>0</xdr:rowOff>
        </xdr:from>
        <xdr:to>
          <xdr:col>12</xdr:col>
          <xdr:colOff>647700</xdr:colOff>
          <xdr:row>11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ma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7</xdr:row>
          <xdr:rowOff>152400</xdr:rowOff>
        </xdr:from>
        <xdr:to>
          <xdr:col>6</xdr:col>
          <xdr:colOff>266700</xdr:colOff>
          <xdr:row>11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Faire une nouvelle 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698500</xdr:colOff>
      <xdr:row>1</xdr:row>
      <xdr:rowOff>12700</xdr:rowOff>
    </xdr:from>
    <xdr:to>
      <xdr:col>15</xdr:col>
      <xdr:colOff>711200</xdr:colOff>
      <xdr:row>6</xdr:row>
      <xdr:rowOff>38100</xdr:rowOff>
    </xdr:to>
    <xdr:sp macro="[0]!aller_accueil" textlink="">
      <xdr:nvSpPr>
        <xdr:cNvPr id="4" name="Flèche vers la gauche 3"/>
        <xdr:cNvSpPr/>
      </xdr:nvSpPr>
      <xdr:spPr>
        <a:xfrm>
          <a:off x="11912600" y="190500"/>
          <a:ext cx="1663700" cy="939800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rgbClr val="000000"/>
              </a:solidFill>
              <a:effectLst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990600</xdr:colOff>
          <xdr:row>14</xdr:row>
          <xdr:rowOff>9525</xdr:rowOff>
        </xdr:from>
        <xdr:to>
          <xdr:col>3</xdr:col>
          <xdr:colOff>1038225</xdr:colOff>
          <xdr:row>15</xdr:row>
          <xdr:rowOff>152400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au résultat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409575</xdr:colOff>
          <xdr:row>14</xdr:row>
          <xdr:rowOff>9525</xdr:rowOff>
        </xdr:from>
        <xdr:to>
          <xdr:col>2</xdr:col>
          <xdr:colOff>790575</xdr:colOff>
          <xdr:row>16</xdr:row>
          <xdr:rowOff>104775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Faire une nouvelle 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409575</xdr:colOff>
          <xdr:row>13</xdr:row>
          <xdr:rowOff>152400</xdr:rowOff>
        </xdr:from>
        <xdr:to>
          <xdr:col>6</xdr:col>
          <xdr:colOff>114300</xdr:colOff>
          <xdr:row>18</xdr:row>
          <xdr:rowOff>114300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Je réserve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279400</xdr:colOff>
      <xdr:row>1</xdr:row>
      <xdr:rowOff>25400</xdr:rowOff>
    </xdr:from>
    <xdr:to>
      <xdr:col>10</xdr:col>
      <xdr:colOff>292100</xdr:colOff>
      <xdr:row>6</xdr:row>
      <xdr:rowOff>38100</xdr:rowOff>
    </xdr:to>
    <xdr:sp macro="[0]!aller_accueil" textlink="">
      <xdr:nvSpPr>
        <xdr:cNvPr id="5" name="Flèche vers la gauche 4"/>
        <xdr:cNvSpPr/>
      </xdr:nvSpPr>
      <xdr:spPr>
        <a:xfrm>
          <a:off x="10363200" y="203200"/>
          <a:ext cx="1663700" cy="939800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rgbClr val="000000"/>
              </a:solidFill>
              <a:effectLst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</xdr:row>
      <xdr:rowOff>81952</xdr:rowOff>
    </xdr:from>
    <xdr:to>
      <xdr:col>2</xdr:col>
      <xdr:colOff>787399</xdr:colOff>
      <xdr:row>5</xdr:row>
      <xdr:rowOff>174624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472477"/>
          <a:ext cx="1577974" cy="892772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</xdr:row>
      <xdr:rowOff>9525</xdr:rowOff>
    </xdr:from>
    <xdr:to>
      <xdr:col>3</xdr:col>
      <xdr:colOff>38100</xdr:colOff>
      <xdr:row>10</xdr:row>
      <xdr:rowOff>38100</xdr:rowOff>
    </xdr:to>
    <xdr:sp macro="" textlink="">
      <xdr:nvSpPr>
        <xdr:cNvPr id="3" name="TextBox 10"/>
        <xdr:cNvSpPr txBox="1"/>
      </xdr:nvSpPr>
      <xdr:spPr>
        <a:xfrm>
          <a:off x="781050" y="1390650"/>
          <a:ext cx="1838325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 rtl="0">
            <a:defRPr sz="1000"/>
          </a:pPr>
          <a:r>
            <a:rPr lang="en-US" sz="900" b="0" i="0" u="none" strike="noStrike" baseline="0">
              <a:solidFill>
                <a:srgbClr val="333333"/>
              </a:solidFill>
              <a:latin typeface="Arial"/>
              <a:cs typeface="Arial"/>
            </a:rPr>
            <a:t>Adresse : 1 rue de Paris</a:t>
          </a: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333333"/>
              </a:solidFill>
              <a:latin typeface="Arial"/>
              <a:cs typeface="Arial"/>
            </a:rPr>
            <a:t>Paris, 75008</a:t>
          </a: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333333"/>
              </a:solidFill>
              <a:latin typeface="Arial"/>
              <a:cs typeface="Arial"/>
            </a:rPr>
            <a:t>Téléphone : (+33) 1 75 11 63 09</a:t>
          </a: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333333"/>
              </a:solidFill>
              <a:latin typeface="Arial"/>
              <a:cs typeface="Arial"/>
            </a:rPr>
            <a:t>Fax :(33) 1 75 25 25 23</a:t>
          </a: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333333"/>
              </a:solidFill>
              <a:latin typeface="Arial"/>
              <a:cs typeface="Arial"/>
            </a:rPr>
            <a:t>Book-agency@tripadvisor,com</a:t>
          </a:r>
        </a:p>
      </xdr:txBody>
    </xdr:sp>
    <xdr:clientData/>
  </xdr:twoCellAnchor>
  <xdr:twoCellAnchor>
    <xdr:from>
      <xdr:col>7</xdr:col>
      <xdr:colOff>390525</xdr:colOff>
      <xdr:row>4</xdr:row>
      <xdr:rowOff>0</xdr:rowOff>
    </xdr:from>
    <xdr:to>
      <xdr:col>11</xdr:col>
      <xdr:colOff>485775</xdr:colOff>
      <xdr:row>9</xdr:row>
      <xdr:rowOff>95250</xdr:rowOff>
    </xdr:to>
    <xdr:sp macro="[0]!archivage_facture.archivage_facture" textlink="">
      <xdr:nvSpPr>
        <xdr:cNvPr id="4" name="Ellipse 3"/>
        <xdr:cNvSpPr/>
      </xdr:nvSpPr>
      <xdr:spPr>
        <a:xfrm>
          <a:off x="6762750" y="771525"/>
          <a:ext cx="3143250" cy="1276350"/>
        </a:xfrm>
        <a:prstGeom prst="ellipse">
          <a:avLst/>
        </a:prstGeom>
        <a:effectLst>
          <a:glow rad="228600">
            <a:schemeClr val="accent1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Confirmation de ma facture</a:t>
          </a:r>
        </a:p>
      </xdr:txBody>
    </xdr:sp>
    <xdr:clientData/>
  </xdr:twoCellAnchor>
  <xdr:twoCellAnchor>
    <xdr:from>
      <xdr:col>12</xdr:col>
      <xdr:colOff>152400</xdr:colOff>
      <xdr:row>3</xdr:row>
      <xdr:rowOff>12700</xdr:rowOff>
    </xdr:from>
    <xdr:to>
      <xdr:col>14</xdr:col>
      <xdr:colOff>165100</xdr:colOff>
      <xdr:row>7</xdr:row>
      <xdr:rowOff>25400</xdr:rowOff>
    </xdr:to>
    <xdr:sp macro="[0]!aller_accueil" textlink="">
      <xdr:nvSpPr>
        <xdr:cNvPr id="5" name="Flèche vers la gauche 4"/>
        <xdr:cNvSpPr/>
      </xdr:nvSpPr>
      <xdr:spPr>
        <a:xfrm>
          <a:off x="11493500" y="558800"/>
          <a:ext cx="1663700" cy="939800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rgbClr val="000000"/>
              </a:solidFill>
              <a:effectLst/>
            </a:rPr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596900</xdr:colOff>
      <xdr:row>12</xdr:row>
      <xdr:rowOff>0</xdr:rowOff>
    </xdr:from>
    <xdr:to>
      <xdr:col>9</xdr:col>
      <xdr:colOff>600075</xdr:colOff>
      <xdr:row>16</xdr:row>
      <xdr:rowOff>158750</xdr:rowOff>
    </xdr:to>
    <xdr:sp macro="[0]!aller_accueil" textlink="">
      <xdr:nvSpPr>
        <xdr:cNvPr id="2" name="Flèche vers la gauche 1"/>
        <xdr:cNvSpPr/>
      </xdr:nvSpPr>
      <xdr:spPr>
        <a:xfrm>
          <a:off x="7035800" y="371475"/>
          <a:ext cx="1527175" cy="939800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rgbClr val="000000"/>
              </a:solidFill>
              <a:effectLst/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hyperlink" Target="mailto:meddy.angelique@gmail.com" TargetMode="External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3366FF"/>
  </sheetPr>
  <dimension ref="A1"/>
  <sheetViews>
    <sheetView showGridLines="0" showRowColHeaders="0" workbookViewId="0">
      <selection activeCell="J37" sqref="J37"/>
    </sheetView>
  </sheetViews>
  <sheetFormatPr baseColWidth="10" defaultRowHeight="15" x14ac:dyDescent="0.25"/>
  <sheetData/>
  <phoneticPr fontId="21" type="noConversion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34998626667073579"/>
  </sheetPr>
  <dimension ref="C7:G12"/>
  <sheetViews>
    <sheetView showGridLines="0" showRowColHeaders="0" tabSelected="1" workbookViewId="0">
      <selection activeCell="G17" sqref="G17"/>
    </sheetView>
  </sheetViews>
  <sheetFormatPr baseColWidth="10" defaultRowHeight="15" x14ac:dyDescent="0.25"/>
  <cols>
    <col min="3" max="3" width="13.42578125" bestFit="1" customWidth="1"/>
    <col min="4" max="4" width="18.42578125" bestFit="1" customWidth="1"/>
    <col min="5" max="6" width="19.140625" bestFit="1" customWidth="1"/>
    <col min="7" max="7" width="17.140625" bestFit="1" customWidth="1"/>
  </cols>
  <sheetData>
    <row r="7" spans="3:7" ht="15.75" thickBot="1" x14ac:dyDescent="0.3"/>
    <row r="8" spans="3:7" ht="15.75" thickBot="1" x14ac:dyDescent="0.3">
      <c r="C8" s="6" t="s">
        <v>4</v>
      </c>
      <c r="D8" s="7" t="s">
        <v>43</v>
      </c>
      <c r="F8" s="6" t="s">
        <v>3</v>
      </c>
      <c r="G8" s="7" t="s">
        <v>36</v>
      </c>
    </row>
    <row r="9" spans="3:7" ht="15.75" thickBot="1" x14ac:dyDescent="0.3"/>
    <row r="10" spans="3:7" ht="15.75" thickBot="1" x14ac:dyDescent="0.3">
      <c r="C10" s="6" t="s">
        <v>65</v>
      </c>
      <c r="D10" s="8">
        <v>41949</v>
      </c>
      <c r="F10" s="6" t="s">
        <v>59</v>
      </c>
      <c r="G10" s="8">
        <v>41973</v>
      </c>
    </row>
    <row r="11" spans="3:7" ht="15.75" thickBot="1" x14ac:dyDescent="0.3"/>
    <row r="12" spans="3:7" ht="15.75" thickBot="1" x14ac:dyDescent="0.3">
      <c r="C12" s="5" t="s">
        <v>5</v>
      </c>
      <c r="D12" s="9">
        <v>5</v>
      </c>
      <c r="F12" s="5" t="s">
        <v>106</v>
      </c>
      <c r="G12" s="9" t="s">
        <v>63</v>
      </c>
    </row>
  </sheetData>
  <pageMargins left="0.7" right="0.7" top="0.75" bottom="0.75" header="0.3" footer="0.3"/>
  <pageSetup paperSize="9"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4097" r:id="rId4" name="DTPicker1">
          <controlPr defaultSize="0" autoLine="0" autoPict="0" r:id="rId5">
            <anchor moveWithCells="1">
              <from>
                <xdr:col>2</xdr:col>
                <xdr:colOff>876300</xdr:colOff>
                <xdr:row>8</xdr:row>
                <xdr:rowOff>190500</xdr:rowOff>
              </from>
              <to>
                <xdr:col>4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4097" r:id="rId4" name="DTPicke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 déroulante'!C4:C6</xm:f>
          </x14:formula1>
          <xm:sqref>G12</xm:sqref>
        </x14:dataValidation>
        <x14:dataValidation type="list" allowBlank="1" showInputMessage="1" showErrorMessage="1">
          <x14:formula1>
            <xm:f>'Liste déroulante'!B4:B8</xm:f>
          </x14:formula1>
          <xm:sqref>D12</xm:sqref>
        </x14:dataValidation>
        <x14:dataValidation type="list" allowBlank="1" showInputMessage="1" showErrorMessage="1">
          <x14:formula1>
            <xm:f>'Liste déroulante'!D4:D5</xm:f>
          </x14:formula1>
          <xm:sqref>D8</xm:sqref>
        </x14:dataValidation>
        <x14:dataValidation type="list" allowBlank="1" showInputMessage="1" showErrorMessage="1">
          <x14:formula1>
            <xm:f>'Liste déroulante'!E4:E9</xm:f>
          </x14:formula1>
          <xm:sqref>G8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E3:L11"/>
  <sheetViews>
    <sheetView workbookViewId="0">
      <selection activeCell="C11" sqref="C11"/>
    </sheetView>
  </sheetViews>
  <sheetFormatPr baseColWidth="10" defaultRowHeight="15" x14ac:dyDescent="0.25"/>
  <cols>
    <col min="11" max="11" width="17.140625" bestFit="1" customWidth="1"/>
  </cols>
  <sheetData>
    <row r="3" spans="5:12" ht="15.75" thickBot="1" x14ac:dyDescent="0.3">
      <c r="E3" s="105" t="s">
        <v>66</v>
      </c>
      <c r="F3" s="105"/>
      <c r="G3" s="105"/>
      <c r="H3" s="105"/>
      <c r="I3" s="105"/>
      <c r="J3" s="105"/>
      <c r="K3" s="105"/>
    </row>
    <row r="4" spans="5:12" ht="26.25" thickBot="1" x14ac:dyDescent="0.3">
      <c r="E4" s="10" t="s">
        <v>0</v>
      </c>
      <c r="F4" s="10" t="s">
        <v>1</v>
      </c>
      <c r="G4" s="10" t="s">
        <v>2</v>
      </c>
      <c r="H4" s="10" t="s">
        <v>3</v>
      </c>
      <c r="I4" s="10" t="s">
        <v>4</v>
      </c>
      <c r="J4" s="10" t="s">
        <v>5</v>
      </c>
      <c r="K4" s="10" t="s">
        <v>79</v>
      </c>
      <c r="L4" s="22" t="s">
        <v>80</v>
      </c>
    </row>
    <row r="5" spans="5:12" x14ac:dyDescent="0.25">
      <c r="E5" t="s">
        <v>55</v>
      </c>
      <c r="F5" t="s">
        <v>45</v>
      </c>
      <c r="G5" t="s">
        <v>50</v>
      </c>
      <c r="H5" t="s">
        <v>36</v>
      </c>
      <c r="I5" t="s">
        <v>43</v>
      </c>
      <c r="J5">
        <v>5</v>
      </c>
      <c r="K5" t="s">
        <v>63</v>
      </c>
      <c r="L5">
        <f>VLOOKUP(J5,'Liste déroulante'!$H$3:$I$7,2,FALSE)</f>
        <v>300</v>
      </c>
    </row>
    <row r="11" spans="5:12" x14ac:dyDescent="0.25">
      <c r="H11" s="11"/>
    </row>
  </sheetData>
  <mergeCells count="1">
    <mergeCell ref="E3:K3"/>
  </mergeCells>
  <pageMargins left="0.7" right="0.7" top="0.75" bottom="0.75" header="0.3" footer="0.3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alidation_reservation">
                <anchor moveWithCells="1" sizeWithCells="1">
                  <from>
                    <xdr:col>10</xdr:col>
                    <xdr:colOff>714375</xdr:colOff>
                    <xdr:row>8</xdr:row>
                    <xdr:rowOff>0</xdr:rowOff>
                  </from>
                  <to>
                    <xdr:col>12</xdr:col>
                    <xdr:colOff>647700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_retour_arriere_recherche">
                <anchor moveWithCells="1" sizeWithCells="1">
                  <from>
                    <xdr:col>4</xdr:col>
                    <xdr:colOff>0</xdr:colOff>
                    <xdr:row>7</xdr:row>
                    <xdr:rowOff>152400</xdr:rowOff>
                  </from>
                  <to>
                    <xdr:col>6</xdr:col>
                    <xdr:colOff>266700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B1:G17"/>
  <sheetViews>
    <sheetView showGridLines="0" showRowColHeaders="0" topLeftCell="B1" workbookViewId="0">
      <selection activeCell="G10" sqref="G10"/>
    </sheetView>
  </sheetViews>
  <sheetFormatPr baseColWidth="10" defaultRowHeight="15" x14ac:dyDescent="0.25"/>
  <cols>
    <col min="2" max="2" width="13.42578125" bestFit="1" customWidth="1"/>
    <col min="3" max="3" width="18" customWidth="1"/>
    <col min="4" max="4" width="18.42578125" bestFit="1" customWidth="1"/>
    <col min="5" max="5" width="17.140625" bestFit="1" customWidth="1"/>
    <col min="6" max="6" width="15.42578125" bestFit="1" customWidth="1"/>
    <col min="7" max="7" width="28" bestFit="1" customWidth="1"/>
  </cols>
  <sheetData>
    <row r="1" spans="2:7" ht="36.75" thickBot="1" x14ac:dyDescent="0.6">
      <c r="B1" s="106" t="s">
        <v>92</v>
      </c>
      <c r="C1" s="107"/>
      <c r="D1" s="107"/>
      <c r="E1" s="107"/>
      <c r="F1" s="107"/>
      <c r="G1" s="108"/>
    </row>
    <row r="2" spans="2:7" ht="15.75" thickBot="1" x14ac:dyDescent="0.3"/>
    <row r="3" spans="2:7" x14ac:dyDescent="0.25">
      <c r="B3" s="12" t="s">
        <v>68</v>
      </c>
      <c r="C3" s="13" t="s">
        <v>105</v>
      </c>
      <c r="D3" s="14" t="s">
        <v>69</v>
      </c>
      <c r="E3" s="13" t="s">
        <v>82</v>
      </c>
      <c r="F3" s="14"/>
      <c r="G3" s="15"/>
    </row>
    <row r="4" spans="2:7" x14ac:dyDescent="0.25">
      <c r="B4" s="16" t="s">
        <v>70</v>
      </c>
      <c r="C4" s="24" t="s">
        <v>84</v>
      </c>
      <c r="D4" s="17" t="s">
        <v>71</v>
      </c>
      <c r="E4" s="24" t="s">
        <v>83</v>
      </c>
      <c r="F4" s="17" t="s">
        <v>72</v>
      </c>
      <c r="G4" s="25" t="s">
        <v>87</v>
      </c>
    </row>
    <row r="5" spans="2:7" ht="15.75" thickBot="1" x14ac:dyDescent="0.3">
      <c r="B5" s="18" t="s">
        <v>2</v>
      </c>
      <c r="C5" s="19" t="s">
        <v>85</v>
      </c>
      <c r="D5" s="20" t="s">
        <v>3</v>
      </c>
      <c r="E5" s="19" t="s">
        <v>86</v>
      </c>
      <c r="F5" s="20" t="s">
        <v>97</v>
      </c>
      <c r="G5" s="21">
        <v>91610</v>
      </c>
    </row>
    <row r="6" spans="2:7" ht="15.75" thickBot="1" x14ac:dyDescent="0.3"/>
    <row r="7" spans="2:7" x14ac:dyDescent="0.25">
      <c r="B7" s="12" t="s">
        <v>73</v>
      </c>
      <c r="C7" s="13" t="s">
        <v>45</v>
      </c>
      <c r="D7" s="14" t="s">
        <v>74</v>
      </c>
      <c r="E7" s="13" t="s">
        <v>63</v>
      </c>
      <c r="F7" s="14" t="s">
        <v>115</v>
      </c>
      <c r="G7" s="51">
        <v>5</v>
      </c>
    </row>
    <row r="8" spans="2:7" ht="15.75" thickBot="1" x14ac:dyDescent="0.3">
      <c r="B8" s="18" t="s">
        <v>75</v>
      </c>
      <c r="C8" s="19" t="s">
        <v>50</v>
      </c>
      <c r="D8" s="20" t="s">
        <v>3</v>
      </c>
      <c r="E8" t="s">
        <v>36</v>
      </c>
      <c r="F8" s="20" t="s">
        <v>4</v>
      </c>
      <c r="G8" s="53" t="s">
        <v>43</v>
      </c>
    </row>
    <row r="9" spans="2:7" ht="15.75" thickBot="1" x14ac:dyDescent="0.3"/>
    <row r="10" spans="2:7" ht="15.75" thickBot="1" x14ac:dyDescent="0.3">
      <c r="B10" s="12" t="s">
        <v>65</v>
      </c>
      <c r="C10" s="52">
        <v>41949</v>
      </c>
      <c r="D10" s="14" t="s">
        <v>76</v>
      </c>
      <c r="E10" s="52">
        <v>41973</v>
      </c>
      <c r="F10" s="14" t="s">
        <v>77</v>
      </c>
      <c r="G10" s="74">
        <f>DATEDIF(C10,E10,"D")</f>
        <v>24</v>
      </c>
    </row>
    <row r="11" spans="2:7" ht="15.75" thickBot="1" x14ac:dyDescent="0.3">
      <c r="B11" s="18" t="s">
        <v>78</v>
      </c>
      <c r="C11" s="73">
        <v>300</v>
      </c>
      <c r="D11" s="20"/>
      <c r="E11" s="20"/>
      <c r="F11" s="27" t="s">
        <v>88</v>
      </c>
      <c r="G11" s="71">
        <f>G10*C11</f>
        <v>7200</v>
      </c>
    </row>
    <row r="12" spans="2:7" ht="15.75" thickBot="1" x14ac:dyDescent="0.3">
      <c r="F12" s="28" t="s">
        <v>113</v>
      </c>
      <c r="G12" s="72">
        <f>(G10*C11)*0.2+G11</f>
        <v>8640</v>
      </c>
    </row>
    <row r="16" spans="2:7" x14ac:dyDescent="0.25">
      <c r="F16" s="26">
        <f>F15*B16</f>
        <v>0</v>
      </c>
    </row>
    <row r="17" spans="6:6" x14ac:dyDescent="0.25">
      <c r="F17" s="26">
        <f>(F15*B16)*0.2+F16</f>
        <v>0</v>
      </c>
    </row>
  </sheetData>
  <mergeCells count="1">
    <mergeCell ref="B1:G1"/>
  </mergeCells>
  <hyperlinks>
    <hyperlink ref="G4" r:id="rId1"/>
  </hyperlinks>
  <pageMargins left="0.7" right="0.7" top="0.75" bottom="0.75" header="0.3" footer="0.3"/>
  <pageSetup paperSize="9" orientation="portrait" horizontalDpi="4294967292" verticalDpi="4294967292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outon_retour_arrière">
                <anchor moveWithCells="1" sizeWithCells="1">
                  <from>
                    <xdr:col>2</xdr:col>
                    <xdr:colOff>990600</xdr:colOff>
                    <xdr:row>14</xdr:row>
                    <xdr:rowOff>9525</xdr:rowOff>
                  </from>
                  <to>
                    <xdr:col>3</xdr:col>
                    <xdr:colOff>1038225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Bouton_retour_arriere_recherche">
                <anchor moveWithCells="1" sizeWithCells="1">
                  <from>
                    <xdr:col>1</xdr:col>
                    <xdr:colOff>409575</xdr:colOff>
                    <xdr:row>14</xdr:row>
                    <xdr:rowOff>9525</xdr:rowOff>
                  </from>
                  <to>
                    <xdr:col>2</xdr:col>
                    <xdr:colOff>790575</xdr:colOff>
                    <xdr:row>16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6" name="Button 5">
              <controlPr defaultSize="0" print="0" autoFill="0" autoPict="0" macro="[0]!accrementation_facture">
                <anchor moveWithCells="1" sizeWithCells="1">
                  <from>
                    <xdr:col>4</xdr:col>
                    <xdr:colOff>409575</xdr:colOff>
                    <xdr:row>13</xdr:row>
                    <xdr:rowOff>152400</xdr:rowOff>
                  </from>
                  <to>
                    <xdr:col>6</xdr:col>
                    <xdr:colOff>114300</xdr:colOff>
                    <xdr:row>18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8000"/>
  </sheetPr>
  <dimension ref="B2:I29"/>
  <sheetViews>
    <sheetView showGridLines="0" topLeftCell="A4" workbookViewId="0">
      <selection activeCell="F27" sqref="F27"/>
    </sheetView>
  </sheetViews>
  <sheetFormatPr baseColWidth="10" defaultRowHeight="15" x14ac:dyDescent="0.25"/>
  <cols>
    <col min="2" max="2" width="12.42578125" customWidth="1"/>
    <col min="3" max="3" width="14.85546875" bestFit="1" customWidth="1"/>
    <col min="4" max="4" width="15.42578125" customWidth="1"/>
    <col min="5" max="5" width="14.42578125" bestFit="1" customWidth="1"/>
    <col min="6" max="6" width="15.7109375" customWidth="1"/>
  </cols>
  <sheetData>
    <row r="2" spans="2:8" ht="15.75" thickBot="1" x14ac:dyDescent="0.3"/>
    <row r="3" spans="2:8" x14ac:dyDescent="0.25">
      <c r="B3" s="12"/>
      <c r="C3" s="14"/>
      <c r="D3" s="14"/>
      <c r="E3" s="14"/>
      <c r="F3" s="15"/>
    </row>
    <row r="4" spans="2:8" x14ac:dyDescent="0.25">
      <c r="B4" s="37"/>
      <c r="C4" s="30"/>
      <c r="D4" s="38"/>
      <c r="E4" s="30"/>
      <c r="F4" s="39"/>
    </row>
    <row r="5" spans="2:8" ht="33" x14ac:dyDescent="0.25">
      <c r="B5" s="40"/>
      <c r="C5" s="29"/>
      <c r="D5" s="38"/>
      <c r="E5" s="109" t="s">
        <v>178</v>
      </c>
      <c r="F5" s="110"/>
    </row>
    <row r="6" spans="2:8" x14ac:dyDescent="0.25">
      <c r="B6" s="37"/>
      <c r="C6" s="30"/>
      <c r="D6" s="38"/>
      <c r="E6" s="30"/>
      <c r="F6" s="39"/>
    </row>
    <row r="7" spans="2:8" x14ac:dyDescent="0.25">
      <c r="B7" s="41"/>
      <c r="C7" s="30"/>
      <c r="D7" s="38"/>
      <c r="E7" s="42" t="s">
        <v>89</v>
      </c>
      <c r="F7" s="43">
        <f ca="1">TODAY()</f>
        <v>41977</v>
      </c>
    </row>
    <row r="8" spans="2:8" x14ac:dyDescent="0.25">
      <c r="B8" s="41"/>
      <c r="C8" s="30"/>
      <c r="D8" s="38"/>
      <c r="E8" s="42" t="s">
        <v>90</v>
      </c>
      <c r="F8" s="44">
        <v>28</v>
      </c>
    </row>
    <row r="9" spans="2:8" x14ac:dyDescent="0.25">
      <c r="B9" s="45"/>
      <c r="C9" s="31"/>
      <c r="D9" s="31"/>
      <c r="E9" s="46"/>
      <c r="F9" s="96"/>
    </row>
    <row r="10" spans="2:8" x14ac:dyDescent="0.25">
      <c r="B10" s="45"/>
      <c r="C10" s="32"/>
      <c r="D10" s="33"/>
      <c r="E10" s="32"/>
      <c r="F10" s="97"/>
    </row>
    <row r="11" spans="2:8" x14ac:dyDescent="0.25">
      <c r="B11" s="47"/>
      <c r="C11" s="32"/>
      <c r="D11" s="33"/>
      <c r="E11" s="32"/>
      <c r="F11" s="48"/>
    </row>
    <row r="12" spans="2:8" x14ac:dyDescent="0.25">
      <c r="B12" s="111" t="s">
        <v>91</v>
      </c>
      <c r="C12" s="112"/>
      <c r="D12" s="112"/>
      <c r="E12" s="112"/>
      <c r="F12" s="113"/>
    </row>
    <row r="13" spans="2:8" ht="15.75" x14ac:dyDescent="0.25">
      <c r="B13" s="55" t="s">
        <v>100</v>
      </c>
      <c r="C13" s="56"/>
      <c r="E13" s="56" t="s">
        <v>101</v>
      </c>
      <c r="F13" s="57"/>
    </row>
    <row r="14" spans="2:8" ht="15.75" x14ac:dyDescent="0.25">
      <c r="B14" s="60" t="s">
        <v>93</v>
      </c>
      <c r="C14" s="61"/>
      <c r="D14" s="61"/>
      <c r="E14" s="61"/>
      <c r="F14" s="62"/>
      <c r="H14" s="100"/>
    </row>
    <row r="15" spans="2:8" ht="15.75" x14ac:dyDescent="0.25">
      <c r="B15" s="58" t="s">
        <v>98</v>
      </c>
      <c r="C15" s="59"/>
      <c r="D15" s="59"/>
      <c r="E15" s="59" t="s">
        <v>99</v>
      </c>
      <c r="F15" s="70"/>
    </row>
    <row r="16" spans="2:8" x14ac:dyDescent="0.25">
      <c r="B16" s="68" t="s">
        <v>94</v>
      </c>
      <c r="C16" s="63"/>
      <c r="D16" s="63"/>
      <c r="E16" s="63"/>
      <c r="F16" s="64"/>
    </row>
    <row r="17" spans="2:9" x14ac:dyDescent="0.25">
      <c r="B17" s="68" t="s">
        <v>95</v>
      </c>
      <c r="C17" s="63"/>
      <c r="D17" s="63"/>
      <c r="E17" s="63"/>
      <c r="F17" s="64"/>
    </row>
    <row r="18" spans="2:9" x14ac:dyDescent="0.25">
      <c r="B18" s="65" t="s">
        <v>96</v>
      </c>
      <c r="C18" s="66"/>
      <c r="D18" s="66"/>
      <c r="E18" s="66"/>
      <c r="F18" s="67"/>
    </row>
    <row r="19" spans="2:9" x14ac:dyDescent="0.25">
      <c r="B19" s="47"/>
      <c r="C19" s="32"/>
      <c r="D19" s="33"/>
      <c r="E19" s="32"/>
      <c r="F19" s="39"/>
      <c r="I19" s="50"/>
    </row>
    <row r="20" spans="2:9" x14ac:dyDescent="0.25">
      <c r="B20" s="75" t="s">
        <v>73</v>
      </c>
      <c r="C20" s="76" t="s">
        <v>104</v>
      </c>
      <c r="D20" s="77"/>
      <c r="E20" s="76" t="s">
        <v>103</v>
      </c>
      <c r="F20" s="78"/>
    </row>
    <row r="21" spans="2:9" x14ac:dyDescent="0.25">
      <c r="B21" s="79"/>
      <c r="C21" s="80"/>
      <c r="D21" s="80"/>
      <c r="E21" s="54" t="s">
        <v>102</v>
      </c>
      <c r="F21" s="81"/>
    </row>
    <row r="22" spans="2:9" x14ac:dyDescent="0.25">
      <c r="B22" s="82"/>
      <c r="D22" s="69"/>
      <c r="E22" s="69" t="s">
        <v>177</v>
      </c>
      <c r="F22" s="84"/>
    </row>
    <row r="23" spans="2:9" x14ac:dyDescent="0.25">
      <c r="B23" s="79"/>
      <c r="C23" s="54"/>
      <c r="D23" s="54"/>
      <c r="E23" s="54"/>
      <c r="F23" s="85"/>
    </row>
    <row r="24" spans="2:9" x14ac:dyDescent="0.25">
      <c r="B24" s="86"/>
      <c r="C24" s="83"/>
      <c r="D24" s="83"/>
      <c r="E24" s="83"/>
      <c r="F24" s="87"/>
    </row>
    <row r="25" spans="2:9" x14ac:dyDescent="0.25">
      <c r="B25" s="49"/>
      <c r="C25" s="34"/>
      <c r="D25" s="83"/>
      <c r="E25" s="35" t="s">
        <v>111</v>
      </c>
      <c r="F25" s="94">
        <f>F21*F22</f>
        <v>0</v>
      </c>
    </row>
    <row r="26" spans="2:9" x14ac:dyDescent="0.25">
      <c r="B26" s="47"/>
      <c r="C26" s="32"/>
      <c r="D26" s="83"/>
      <c r="E26" s="35" t="s">
        <v>112</v>
      </c>
      <c r="F26" s="95">
        <f>F25*20%</f>
        <v>0</v>
      </c>
    </row>
    <row r="27" spans="2:9" x14ac:dyDescent="0.25">
      <c r="B27" s="47"/>
      <c r="C27" s="32"/>
      <c r="D27" s="83"/>
      <c r="E27" s="36" t="s">
        <v>114</v>
      </c>
      <c r="F27" s="98">
        <f>SUM(F25:F26)</f>
        <v>0</v>
      </c>
    </row>
    <row r="28" spans="2:9" x14ac:dyDescent="0.25">
      <c r="B28" s="88"/>
      <c r="C28" s="89"/>
      <c r="D28" s="83"/>
      <c r="E28" s="83"/>
      <c r="F28" s="90"/>
    </row>
    <row r="29" spans="2:9" ht="15.75" thickBot="1" x14ac:dyDescent="0.3">
      <c r="B29" s="91"/>
      <c r="C29" s="92"/>
      <c r="D29" s="92"/>
      <c r="E29" s="92"/>
      <c r="F29" s="93"/>
    </row>
  </sheetData>
  <mergeCells count="2">
    <mergeCell ref="E5:F5"/>
    <mergeCell ref="B12:F12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A1:F12"/>
  <sheetViews>
    <sheetView workbookViewId="0">
      <selection activeCell="F3" sqref="F3"/>
    </sheetView>
  </sheetViews>
  <sheetFormatPr baseColWidth="10" defaultRowHeight="15" x14ac:dyDescent="0.25"/>
  <cols>
    <col min="4" max="4" width="28" bestFit="1" customWidth="1"/>
    <col min="6" max="6" width="11.42578125" style="99"/>
  </cols>
  <sheetData>
    <row r="1" spans="1:6" x14ac:dyDescent="0.25">
      <c r="A1" s="103" t="s">
        <v>107</v>
      </c>
      <c r="B1" s="103" t="s">
        <v>108</v>
      </c>
      <c r="C1" s="103" t="s">
        <v>69</v>
      </c>
      <c r="D1" s="103" t="s">
        <v>110</v>
      </c>
      <c r="E1" s="103" t="s">
        <v>73</v>
      </c>
      <c r="F1" s="104" t="s">
        <v>109</v>
      </c>
    </row>
    <row r="2" spans="1:6" x14ac:dyDescent="0.25">
      <c r="A2" s="103"/>
      <c r="B2" s="103"/>
      <c r="C2" s="103"/>
      <c r="D2" s="103"/>
      <c r="E2" s="103"/>
      <c r="F2" s="104"/>
    </row>
    <row r="3" spans="1:6" x14ac:dyDescent="0.25">
      <c r="A3" s="103">
        <v>28</v>
      </c>
      <c r="B3" s="103" t="s">
        <v>105</v>
      </c>
      <c r="C3" s="103" t="s">
        <v>82</v>
      </c>
      <c r="D3" s="103" t="s">
        <v>87</v>
      </c>
      <c r="E3" s="103" t="s">
        <v>45</v>
      </c>
      <c r="F3" s="104">
        <v>8640</v>
      </c>
    </row>
    <row r="4" spans="1:6" x14ac:dyDescent="0.25">
      <c r="A4" s="103">
        <v>27</v>
      </c>
      <c r="B4" s="103" t="s">
        <v>105</v>
      </c>
      <c r="C4" s="103" t="s">
        <v>82</v>
      </c>
      <c r="D4" s="103" t="s">
        <v>87</v>
      </c>
      <c r="E4" s="103" t="s">
        <v>45</v>
      </c>
      <c r="F4" s="104">
        <v>8640</v>
      </c>
    </row>
    <row r="5" spans="1:6" x14ac:dyDescent="0.25">
      <c r="A5" s="103">
        <v>26</v>
      </c>
      <c r="B5" s="103" t="s">
        <v>105</v>
      </c>
      <c r="C5" s="103" t="s">
        <v>82</v>
      </c>
      <c r="D5" s="103" t="s">
        <v>87</v>
      </c>
      <c r="E5" s="103" t="s">
        <v>45</v>
      </c>
      <c r="F5" s="104">
        <v>8640</v>
      </c>
    </row>
    <row r="6" spans="1:6" x14ac:dyDescent="0.25">
      <c r="A6" s="103"/>
      <c r="B6" s="103"/>
      <c r="C6" s="103"/>
      <c r="D6" s="103"/>
      <c r="E6" s="103"/>
      <c r="F6" s="104"/>
    </row>
    <row r="7" spans="1:6" x14ac:dyDescent="0.25">
      <c r="A7" s="103"/>
      <c r="B7" s="103"/>
      <c r="C7" s="103"/>
      <c r="D7" s="103"/>
      <c r="E7" s="103"/>
      <c r="F7" s="104"/>
    </row>
    <row r="8" spans="1:6" x14ac:dyDescent="0.25">
      <c r="A8" s="101"/>
      <c r="B8" s="101"/>
      <c r="C8" s="101"/>
      <c r="D8" s="101"/>
      <c r="E8" s="101"/>
      <c r="F8" s="102"/>
    </row>
    <row r="9" spans="1:6" x14ac:dyDescent="0.25">
      <c r="A9" s="101"/>
      <c r="B9" s="101"/>
      <c r="C9" s="101"/>
      <c r="D9" s="101"/>
      <c r="E9" s="101"/>
      <c r="F9" s="102"/>
    </row>
    <row r="10" spans="1:6" x14ac:dyDescent="0.25">
      <c r="A10" s="101"/>
      <c r="B10" s="101"/>
      <c r="C10" s="101"/>
      <c r="D10" s="101"/>
      <c r="E10" s="101"/>
      <c r="F10" s="102"/>
    </row>
    <row r="11" spans="1:6" x14ac:dyDescent="0.25">
      <c r="A11" s="101"/>
      <c r="B11" s="101"/>
      <c r="C11" s="101"/>
      <c r="D11" s="101"/>
      <c r="E11" s="101"/>
      <c r="F11" s="102"/>
    </row>
    <row r="12" spans="1:6" x14ac:dyDescent="0.25">
      <c r="A12" s="101"/>
      <c r="B12" s="101"/>
      <c r="C12" s="101"/>
      <c r="D12" s="101"/>
      <c r="E12" s="101"/>
      <c r="F12" s="102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6"/>
  <sheetViews>
    <sheetView workbookViewId="0">
      <selection activeCell="B15" sqref="B15"/>
    </sheetView>
  </sheetViews>
  <sheetFormatPr baseColWidth="10" defaultRowHeight="15" x14ac:dyDescent="0.25"/>
  <cols>
    <col min="2" max="2" width="24.42578125" bestFit="1" customWidth="1"/>
    <col min="4" max="4" width="16.140625" bestFit="1" customWidth="1"/>
    <col min="5" max="5" width="18.42578125" bestFit="1" customWidth="1"/>
    <col min="7" max="7" width="17.140625" bestFit="1" customWidth="1"/>
    <col min="17" max="17" width="13.42578125" customWidth="1"/>
  </cols>
  <sheetData>
    <row r="1" spans="1:17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3" t="s">
        <v>81</v>
      </c>
      <c r="I1" s="1" t="s">
        <v>176</v>
      </c>
      <c r="J1" s="1"/>
      <c r="K1" s="1"/>
      <c r="L1" s="1"/>
      <c r="M1" s="1"/>
      <c r="N1" s="1"/>
      <c r="O1" s="4"/>
      <c r="P1" s="2"/>
      <c r="Q1" s="3"/>
    </row>
    <row r="2" spans="1:17" x14ac:dyDescent="0.25">
      <c r="A2" t="s">
        <v>18</v>
      </c>
      <c r="B2" t="s">
        <v>7</v>
      </c>
      <c r="C2" t="s">
        <v>13</v>
      </c>
      <c r="D2" t="s">
        <v>35</v>
      </c>
      <c r="E2" t="s">
        <v>34</v>
      </c>
      <c r="F2">
        <v>1</v>
      </c>
      <c r="G2" t="s">
        <v>67</v>
      </c>
      <c r="H2">
        <f>VLOOKUP(F2,'Liste déroulante'!$H$3:$I$7,2,FALSE)</f>
        <v>50</v>
      </c>
      <c r="I2">
        <v>1</v>
      </c>
    </row>
    <row r="3" spans="1:17" x14ac:dyDescent="0.25">
      <c r="A3" t="s">
        <v>19</v>
      </c>
      <c r="B3" t="s">
        <v>8</v>
      </c>
      <c r="C3" t="s">
        <v>14</v>
      </c>
      <c r="D3" t="s">
        <v>35</v>
      </c>
      <c r="E3" t="s">
        <v>34</v>
      </c>
      <c r="F3">
        <v>2</v>
      </c>
      <c r="G3" t="s">
        <v>63</v>
      </c>
      <c r="H3">
        <f>VLOOKUP(F3,'Liste déroulante'!$H$3:$I$7,2,FALSE)</f>
        <v>70</v>
      </c>
      <c r="I3">
        <v>1</v>
      </c>
    </row>
    <row r="4" spans="1:17" ht="15.75" customHeight="1" x14ac:dyDescent="0.25">
      <c r="A4" t="s">
        <v>20</v>
      </c>
      <c r="B4" t="s">
        <v>9</v>
      </c>
      <c r="C4" t="s">
        <v>15</v>
      </c>
      <c r="D4" t="s">
        <v>35</v>
      </c>
      <c r="E4" t="s">
        <v>34</v>
      </c>
      <c r="F4">
        <v>3</v>
      </c>
      <c r="G4" t="s">
        <v>63</v>
      </c>
      <c r="H4">
        <f>VLOOKUP(F4,'Liste déroulante'!$H$3:$I$7,2,FALSE)</f>
        <v>90</v>
      </c>
      <c r="I4">
        <v>1</v>
      </c>
    </row>
    <row r="5" spans="1:17" x14ac:dyDescent="0.25">
      <c r="A5" t="s">
        <v>21</v>
      </c>
      <c r="B5" t="s">
        <v>10</v>
      </c>
      <c r="C5" t="s">
        <v>16</v>
      </c>
      <c r="D5" t="s">
        <v>12</v>
      </c>
      <c r="E5" t="s">
        <v>34</v>
      </c>
      <c r="F5">
        <v>5</v>
      </c>
      <c r="G5" t="s">
        <v>62</v>
      </c>
      <c r="H5">
        <v>350</v>
      </c>
      <c r="I5">
        <v>1</v>
      </c>
    </row>
    <row r="6" spans="1:17" x14ac:dyDescent="0.25">
      <c r="A6" t="s">
        <v>22</v>
      </c>
      <c r="B6" t="s">
        <v>11</v>
      </c>
      <c r="C6" t="s">
        <v>17</v>
      </c>
      <c r="D6" t="s">
        <v>12</v>
      </c>
      <c r="E6" t="s">
        <v>34</v>
      </c>
      <c r="F6">
        <v>5</v>
      </c>
      <c r="G6" t="s">
        <v>62</v>
      </c>
      <c r="H6">
        <f>VLOOKUP(F6,'Liste déroulante'!$H$3:$I$7,2,FALSE)</f>
        <v>300</v>
      </c>
      <c r="I6">
        <v>2</v>
      </c>
    </row>
    <row r="7" spans="1:17" x14ac:dyDescent="0.25">
      <c r="A7" t="s">
        <v>38</v>
      </c>
      <c r="B7" t="s">
        <v>23</v>
      </c>
      <c r="C7" t="s">
        <v>29</v>
      </c>
      <c r="D7" t="s">
        <v>24</v>
      </c>
      <c r="E7" t="s">
        <v>43</v>
      </c>
      <c r="F7">
        <v>1</v>
      </c>
      <c r="G7" t="s">
        <v>67</v>
      </c>
      <c r="H7">
        <f>VLOOKUP(F7,'Liste déroulante'!$H$3:$I$7,2,FALSE)</f>
        <v>50</v>
      </c>
      <c r="I7">
        <v>2</v>
      </c>
    </row>
    <row r="8" spans="1:17" x14ac:dyDescent="0.25">
      <c r="A8" t="s">
        <v>122</v>
      </c>
      <c r="B8" t="s">
        <v>134</v>
      </c>
      <c r="C8" t="s">
        <v>146</v>
      </c>
      <c r="D8" t="s">
        <v>36</v>
      </c>
      <c r="E8" t="s">
        <v>43</v>
      </c>
      <c r="F8">
        <v>1</v>
      </c>
      <c r="G8" t="s">
        <v>63</v>
      </c>
      <c r="H8">
        <v>100</v>
      </c>
      <c r="I8">
        <v>1</v>
      </c>
    </row>
    <row r="9" spans="1:17" x14ac:dyDescent="0.25">
      <c r="A9" t="s">
        <v>40</v>
      </c>
      <c r="B9" t="s">
        <v>26</v>
      </c>
      <c r="C9" t="s">
        <v>31</v>
      </c>
      <c r="D9" t="s">
        <v>64</v>
      </c>
      <c r="E9" t="s">
        <v>43</v>
      </c>
      <c r="F9">
        <v>3</v>
      </c>
      <c r="G9" t="s">
        <v>63</v>
      </c>
      <c r="H9">
        <v>200</v>
      </c>
      <c r="I9">
        <v>2</v>
      </c>
    </row>
    <row r="10" spans="1:17" x14ac:dyDescent="0.25">
      <c r="A10" t="s">
        <v>41</v>
      </c>
      <c r="B10" t="s">
        <v>27</v>
      </c>
      <c r="C10" t="s">
        <v>32</v>
      </c>
      <c r="D10" t="s">
        <v>37</v>
      </c>
      <c r="E10" t="s">
        <v>43</v>
      </c>
      <c r="F10">
        <v>4</v>
      </c>
      <c r="G10" t="s">
        <v>62</v>
      </c>
      <c r="H10">
        <f>VLOOKUP(F10,'Liste déroulante'!$H$3:$I$7,2,FALSE)</f>
        <v>150</v>
      </c>
      <c r="I10">
        <v>1</v>
      </c>
    </row>
    <row r="11" spans="1:17" x14ac:dyDescent="0.25">
      <c r="A11" t="s">
        <v>42</v>
      </c>
      <c r="B11" t="s">
        <v>28</v>
      </c>
      <c r="C11" t="s">
        <v>33</v>
      </c>
      <c r="D11" t="s">
        <v>24</v>
      </c>
      <c r="E11" t="s">
        <v>43</v>
      </c>
      <c r="F11">
        <v>5</v>
      </c>
      <c r="G11" t="s">
        <v>62</v>
      </c>
      <c r="H11">
        <f>VLOOKUP(F11,'Liste déroulante'!$H$3:$I$7,2,FALSE)</f>
        <v>300</v>
      </c>
      <c r="I11">
        <v>1</v>
      </c>
    </row>
    <row r="12" spans="1:17" x14ac:dyDescent="0.25">
      <c r="A12" t="s">
        <v>54</v>
      </c>
      <c r="B12" t="s">
        <v>44</v>
      </c>
      <c r="C12" t="s">
        <v>49</v>
      </c>
      <c r="D12" t="s">
        <v>24</v>
      </c>
      <c r="E12" t="s">
        <v>43</v>
      </c>
      <c r="F12">
        <v>3</v>
      </c>
      <c r="G12" t="s">
        <v>67</v>
      </c>
      <c r="H12">
        <f>VLOOKUP(F12,'Liste déroulante'!$H$3:$I$7,2,FALSE)</f>
        <v>90</v>
      </c>
      <c r="I12">
        <v>3</v>
      </c>
    </row>
    <row r="13" spans="1:17" x14ac:dyDescent="0.25">
      <c r="A13" t="s">
        <v>39</v>
      </c>
      <c r="B13" t="s">
        <v>25</v>
      </c>
      <c r="C13" t="s">
        <v>30</v>
      </c>
      <c r="D13" t="s">
        <v>36</v>
      </c>
      <c r="E13" t="s">
        <v>43</v>
      </c>
      <c r="F13">
        <v>2</v>
      </c>
      <c r="G13" t="s">
        <v>63</v>
      </c>
      <c r="H13">
        <f>VLOOKUP(F13,'Liste déroulante'!$H$3:$I$7,2,FALSE)</f>
        <v>70</v>
      </c>
      <c r="I13">
        <v>1</v>
      </c>
    </row>
    <row r="14" spans="1:17" x14ac:dyDescent="0.25">
      <c r="A14" t="s">
        <v>56</v>
      </c>
      <c r="B14" t="s">
        <v>46</v>
      </c>
      <c r="C14" t="s">
        <v>51</v>
      </c>
      <c r="D14" t="s">
        <v>64</v>
      </c>
      <c r="E14" t="s">
        <v>43</v>
      </c>
      <c r="F14">
        <v>1</v>
      </c>
      <c r="G14" t="s">
        <v>63</v>
      </c>
      <c r="H14">
        <f>VLOOKUP(F14,'Liste déroulante'!$H$3:$I$7,2,FALSE)</f>
        <v>50</v>
      </c>
      <c r="I14">
        <v>1</v>
      </c>
    </row>
    <row r="15" spans="1:17" x14ac:dyDescent="0.25">
      <c r="A15" t="s">
        <v>57</v>
      </c>
      <c r="B15" t="s">
        <v>47</v>
      </c>
      <c r="C15" t="s">
        <v>52</v>
      </c>
      <c r="D15" t="s">
        <v>37</v>
      </c>
      <c r="E15" t="s">
        <v>43</v>
      </c>
      <c r="F15">
        <v>2</v>
      </c>
      <c r="G15" t="s">
        <v>62</v>
      </c>
      <c r="H15">
        <f>VLOOKUP(F15,'Liste déroulante'!$H$3:$I$7,2,FALSE)</f>
        <v>70</v>
      </c>
      <c r="I15">
        <v>3</v>
      </c>
    </row>
    <row r="16" spans="1:17" x14ac:dyDescent="0.25">
      <c r="A16" t="s">
        <v>58</v>
      </c>
      <c r="B16" t="s">
        <v>48</v>
      </c>
      <c r="C16" t="s">
        <v>53</v>
      </c>
      <c r="D16" t="s">
        <v>24</v>
      </c>
      <c r="E16" t="s">
        <v>43</v>
      </c>
      <c r="F16">
        <v>4</v>
      </c>
      <c r="G16" t="s">
        <v>62</v>
      </c>
      <c r="H16">
        <f>VLOOKUP(F16,'Liste déroulante'!$H$3:$I$7,2,FALSE)</f>
        <v>150</v>
      </c>
      <c r="I16">
        <v>3</v>
      </c>
    </row>
    <row r="17" spans="1:9" x14ac:dyDescent="0.25">
      <c r="A17" t="s">
        <v>116</v>
      </c>
      <c r="B17" t="s">
        <v>128</v>
      </c>
      <c r="C17" t="s">
        <v>140</v>
      </c>
      <c r="D17" t="s">
        <v>24</v>
      </c>
      <c r="E17" t="s">
        <v>43</v>
      </c>
      <c r="F17">
        <v>2</v>
      </c>
      <c r="G17" t="s">
        <v>67</v>
      </c>
      <c r="H17">
        <v>200</v>
      </c>
      <c r="I17">
        <v>2</v>
      </c>
    </row>
    <row r="18" spans="1:9" x14ac:dyDescent="0.25">
      <c r="A18" t="s">
        <v>117</v>
      </c>
      <c r="B18" t="s">
        <v>129</v>
      </c>
      <c r="C18" t="s">
        <v>141</v>
      </c>
      <c r="D18" t="s">
        <v>36</v>
      </c>
      <c r="E18" t="s">
        <v>43</v>
      </c>
      <c r="F18">
        <v>3</v>
      </c>
      <c r="G18" t="s">
        <v>63</v>
      </c>
      <c r="H18">
        <v>250</v>
      </c>
      <c r="I18">
        <v>1</v>
      </c>
    </row>
    <row r="19" spans="1:9" x14ac:dyDescent="0.25">
      <c r="A19" t="s">
        <v>118</v>
      </c>
      <c r="B19" t="s">
        <v>130</v>
      </c>
      <c r="C19" t="s">
        <v>142</v>
      </c>
      <c r="D19" t="s">
        <v>64</v>
      </c>
      <c r="E19" t="s">
        <v>43</v>
      </c>
      <c r="F19">
        <v>4</v>
      </c>
      <c r="G19" t="s">
        <v>63</v>
      </c>
      <c r="H19">
        <v>300</v>
      </c>
      <c r="I19">
        <v>1</v>
      </c>
    </row>
    <row r="20" spans="1:9" x14ac:dyDescent="0.25">
      <c r="A20" t="s">
        <v>119</v>
      </c>
      <c r="B20" t="s">
        <v>131</v>
      </c>
      <c r="C20" t="s">
        <v>143</v>
      </c>
      <c r="D20" t="s">
        <v>37</v>
      </c>
      <c r="E20" t="s">
        <v>43</v>
      </c>
      <c r="F20">
        <v>5</v>
      </c>
      <c r="G20" t="s">
        <v>62</v>
      </c>
      <c r="H20">
        <v>350</v>
      </c>
      <c r="I20">
        <v>1</v>
      </c>
    </row>
    <row r="21" spans="1:9" x14ac:dyDescent="0.25">
      <c r="A21" t="s">
        <v>120</v>
      </c>
      <c r="B21" t="s">
        <v>132</v>
      </c>
      <c r="C21" t="s">
        <v>144</v>
      </c>
      <c r="D21" t="s">
        <v>24</v>
      </c>
      <c r="E21" t="s">
        <v>43</v>
      </c>
      <c r="F21">
        <v>3</v>
      </c>
      <c r="G21" t="s">
        <v>62</v>
      </c>
      <c r="H21">
        <v>150</v>
      </c>
      <c r="I21">
        <v>1</v>
      </c>
    </row>
    <row r="22" spans="1:9" x14ac:dyDescent="0.25">
      <c r="A22" t="s">
        <v>121</v>
      </c>
      <c r="B22" t="s">
        <v>133</v>
      </c>
      <c r="C22" t="s">
        <v>145</v>
      </c>
      <c r="D22" t="s">
        <v>24</v>
      </c>
      <c r="E22" t="s">
        <v>43</v>
      </c>
      <c r="F22">
        <v>5</v>
      </c>
      <c r="G22" t="s">
        <v>67</v>
      </c>
      <c r="H22">
        <v>400</v>
      </c>
      <c r="I22">
        <v>2</v>
      </c>
    </row>
    <row r="23" spans="1:9" x14ac:dyDescent="0.25">
      <c r="A23" t="s">
        <v>172</v>
      </c>
      <c r="B23" t="s">
        <v>164</v>
      </c>
      <c r="C23" t="s">
        <v>156</v>
      </c>
      <c r="D23" t="s">
        <v>36</v>
      </c>
      <c r="E23" t="s">
        <v>43</v>
      </c>
      <c r="F23">
        <v>4</v>
      </c>
      <c r="G23" t="s">
        <v>63</v>
      </c>
      <c r="H23">
        <v>330</v>
      </c>
      <c r="I23">
        <v>1</v>
      </c>
    </row>
    <row r="24" spans="1:9" x14ac:dyDescent="0.25">
      <c r="A24" t="s">
        <v>123</v>
      </c>
      <c r="B24" t="s">
        <v>135</v>
      </c>
      <c r="C24" t="s">
        <v>147</v>
      </c>
      <c r="D24" t="s">
        <v>64</v>
      </c>
      <c r="E24" t="s">
        <v>43</v>
      </c>
      <c r="F24">
        <v>2</v>
      </c>
      <c r="G24" t="s">
        <v>63</v>
      </c>
      <c r="H24">
        <v>120</v>
      </c>
      <c r="I24">
        <v>1</v>
      </c>
    </row>
    <row r="25" spans="1:9" x14ac:dyDescent="0.25">
      <c r="A25" t="s">
        <v>124</v>
      </c>
      <c r="B25" t="s">
        <v>136</v>
      </c>
      <c r="C25" t="s">
        <v>148</v>
      </c>
      <c r="D25" t="s">
        <v>37</v>
      </c>
      <c r="E25" t="s">
        <v>43</v>
      </c>
      <c r="F25">
        <v>2</v>
      </c>
      <c r="G25" t="s">
        <v>62</v>
      </c>
      <c r="H25">
        <v>110</v>
      </c>
      <c r="I25">
        <v>2</v>
      </c>
    </row>
    <row r="26" spans="1:9" x14ac:dyDescent="0.25">
      <c r="A26" t="s">
        <v>125</v>
      </c>
      <c r="B26" t="s">
        <v>137</v>
      </c>
      <c r="C26" t="s">
        <v>149</v>
      </c>
      <c r="D26" t="s">
        <v>24</v>
      </c>
      <c r="E26" t="s">
        <v>43</v>
      </c>
      <c r="F26">
        <v>3</v>
      </c>
      <c r="G26" t="s">
        <v>62</v>
      </c>
      <c r="H26">
        <v>220</v>
      </c>
      <c r="I26">
        <v>2</v>
      </c>
    </row>
    <row r="27" spans="1:9" x14ac:dyDescent="0.25">
      <c r="A27" t="s">
        <v>126</v>
      </c>
      <c r="B27" t="s">
        <v>138</v>
      </c>
      <c r="C27" t="s">
        <v>150</v>
      </c>
      <c r="D27" t="s">
        <v>24</v>
      </c>
      <c r="E27" t="s">
        <v>43</v>
      </c>
      <c r="F27">
        <v>4</v>
      </c>
      <c r="G27" t="s">
        <v>67</v>
      </c>
      <c r="H27">
        <v>350</v>
      </c>
      <c r="I27">
        <v>1</v>
      </c>
    </row>
    <row r="28" spans="1:9" x14ac:dyDescent="0.25">
      <c r="A28" t="s">
        <v>55</v>
      </c>
      <c r="B28" t="s">
        <v>45</v>
      </c>
      <c r="C28" t="s">
        <v>50</v>
      </c>
      <c r="D28" t="s">
        <v>36</v>
      </c>
      <c r="E28" t="s">
        <v>43</v>
      </c>
      <c r="F28">
        <v>5</v>
      </c>
      <c r="G28" t="s">
        <v>63</v>
      </c>
      <c r="H28">
        <f>VLOOKUP(F28,'Liste déroulante'!$H$3:$I$7,2,FALSE)</f>
        <v>300</v>
      </c>
      <c r="I28">
        <v>1</v>
      </c>
    </row>
    <row r="29" spans="1:9" x14ac:dyDescent="0.25">
      <c r="A29" t="s">
        <v>168</v>
      </c>
      <c r="B29" t="s">
        <v>160</v>
      </c>
      <c r="C29" t="s">
        <v>152</v>
      </c>
      <c r="D29" t="s">
        <v>64</v>
      </c>
      <c r="E29" t="s">
        <v>43</v>
      </c>
      <c r="F29">
        <v>3</v>
      </c>
      <c r="G29" t="s">
        <v>63</v>
      </c>
      <c r="H29">
        <v>430</v>
      </c>
      <c r="I29">
        <v>1</v>
      </c>
    </row>
    <row r="30" spans="1:9" x14ac:dyDescent="0.25">
      <c r="A30" t="s">
        <v>169</v>
      </c>
      <c r="B30" t="s">
        <v>161</v>
      </c>
      <c r="C30" t="s">
        <v>153</v>
      </c>
      <c r="D30" t="s">
        <v>37</v>
      </c>
      <c r="E30" t="s">
        <v>43</v>
      </c>
      <c r="F30">
        <v>5</v>
      </c>
      <c r="G30" t="s">
        <v>62</v>
      </c>
      <c r="H30">
        <v>890</v>
      </c>
      <c r="I30">
        <v>2</v>
      </c>
    </row>
    <row r="31" spans="1:9" x14ac:dyDescent="0.25">
      <c r="A31" t="s">
        <v>170</v>
      </c>
      <c r="B31" t="s">
        <v>162</v>
      </c>
      <c r="C31" t="s">
        <v>154</v>
      </c>
      <c r="D31" t="s">
        <v>24</v>
      </c>
      <c r="E31" t="s">
        <v>43</v>
      </c>
      <c r="F31">
        <v>1</v>
      </c>
      <c r="G31" t="s">
        <v>62</v>
      </c>
      <c r="H31">
        <v>60</v>
      </c>
      <c r="I31">
        <v>1</v>
      </c>
    </row>
    <row r="32" spans="1:9" x14ac:dyDescent="0.25">
      <c r="A32" t="s">
        <v>171</v>
      </c>
      <c r="B32" t="s">
        <v>163</v>
      </c>
      <c r="C32" t="s">
        <v>155</v>
      </c>
      <c r="D32" t="s">
        <v>24</v>
      </c>
      <c r="E32" t="s">
        <v>43</v>
      </c>
      <c r="F32">
        <v>2</v>
      </c>
      <c r="G32" t="s">
        <v>63</v>
      </c>
      <c r="H32">
        <v>80</v>
      </c>
      <c r="I32">
        <v>1</v>
      </c>
    </row>
    <row r="33" spans="1:9" x14ac:dyDescent="0.25">
      <c r="A33" t="s">
        <v>127</v>
      </c>
      <c r="B33" t="s">
        <v>139</v>
      </c>
      <c r="C33" t="s">
        <v>151</v>
      </c>
      <c r="D33" t="s">
        <v>36</v>
      </c>
      <c r="E33" t="s">
        <v>43</v>
      </c>
      <c r="F33">
        <v>5</v>
      </c>
      <c r="G33" t="s">
        <v>63</v>
      </c>
      <c r="H33">
        <v>550</v>
      </c>
      <c r="I33">
        <v>2</v>
      </c>
    </row>
    <row r="34" spans="1:9" x14ac:dyDescent="0.25">
      <c r="A34" t="s">
        <v>173</v>
      </c>
      <c r="B34" t="s">
        <v>165</v>
      </c>
      <c r="C34" t="s">
        <v>157</v>
      </c>
      <c r="D34" t="s">
        <v>64</v>
      </c>
      <c r="E34" t="s">
        <v>43</v>
      </c>
      <c r="F34">
        <v>5</v>
      </c>
      <c r="G34" t="s">
        <v>62</v>
      </c>
      <c r="H34">
        <v>430</v>
      </c>
      <c r="I34">
        <v>1</v>
      </c>
    </row>
    <row r="35" spans="1:9" x14ac:dyDescent="0.25">
      <c r="A35" t="s">
        <v>174</v>
      </c>
      <c r="B35" t="s">
        <v>166</v>
      </c>
      <c r="C35" t="s">
        <v>158</v>
      </c>
      <c r="D35" t="s">
        <v>37</v>
      </c>
      <c r="E35" t="s">
        <v>43</v>
      </c>
      <c r="F35">
        <v>2</v>
      </c>
      <c r="G35" t="s">
        <v>62</v>
      </c>
      <c r="H35">
        <v>220</v>
      </c>
      <c r="I35">
        <v>1</v>
      </c>
    </row>
    <row r="36" spans="1:9" x14ac:dyDescent="0.25">
      <c r="A36" t="s">
        <v>175</v>
      </c>
      <c r="B36" t="s">
        <v>167</v>
      </c>
      <c r="C36" t="s">
        <v>159</v>
      </c>
      <c r="D36" t="s">
        <v>24</v>
      </c>
      <c r="E36" t="s">
        <v>43</v>
      </c>
      <c r="F36">
        <v>4</v>
      </c>
      <c r="G36" t="s">
        <v>67</v>
      </c>
      <c r="H36">
        <v>300</v>
      </c>
      <c r="I36">
        <v>2</v>
      </c>
    </row>
  </sheetData>
  <autoFilter ref="A1:H36">
    <sortState ref="A8:H33">
      <sortCondition ref="F1:F36"/>
    </sortState>
  </autoFilter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I9"/>
  <sheetViews>
    <sheetView workbookViewId="0">
      <selection activeCell="F19" sqref="F19"/>
    </sheetView>
  </sheetViews>
  <sheetFormatPr baseColWidth="10" defaultRowHeight="15" x14ac:dyDescent="0.25"/>
  <cols>
    <col min="3" max="3" width="17.140625" bestFit="1" customWidth="1"/>
    <col min="4" max="4" width="18.42578125" bestFit="1" customWidth="1"/>
  </cols>
  <sheetData>
    <row r="3" spans="2:9" x14ac:dyDescent="0.25">
      <c r="B3" t="s">
        <v>60</v>
      </c>
      <c r="C3" t="s">
        <v>61</v>
      </c>
      <c r="D3" t="s">
        <v>4</v>
      </c>
      <c r="E3" t="s">
        <v>3</v>
      </c>
      <c r="H3">
        <v>1</v>
      </c>
      <c r="I3">
        <v>50</v>
      </c>
    </row>
    <row r="4" spans="2:9" x14ac:dyDescent="0.25">
      <c r="B4">
        <v>1</v>
      </c>
      <c r="C4" t="s">
        <v>67</v>
      </c>
      <c r="D4" t="s">
        <v>43</v>
      </c>
      <c r="E4" t="s">
        <v>35</v>
      </c>
      <c r="H4">
        <v>2</v>
      </c>
      <c r="I4">
        <v>70</v>
      </c>
    </row>
    <row r="5" spans="2:9" x14ac:dyDescent="0.25">
      <c r="B5">
        <v>2</v>
      </c>
      <c r="C5" t="s">
        <v>62</v>
      </c>
      <c r="D5" t="s">
        <v>34</v>
      </c>
      <c r="E5" t="s">
        <v>12</v>
      </c>
      <c r="H5">
        <v>3</v>
      </c>
      <c r="I5">
        <v>90</v>
      </c>
    </row>
    <row r="6" spans="2:9" x14ac:dyDescent="0.25">
      <c r="B6">
        <v>3</v>
      </c>
      <c r="C6" t="s">
        <v>63</v>
      </c>
      <c r="E6" t="s">
        <v>24</v>
      </c>
      <c r="H6">
        <v>4</v>
      </c>
      <c r="I6">
        <v>150</v>
      </c>
    </row>
    <row r="7" spans="2:9" x14ac:dyDescent="0.25">
      <c r="B7">
        <v>4</v>
      </c>
      <c r="E7" t="s">
        <v>36</v>
      </c>
      <c r="H7">
        <v>5</v>
      </c>
      <c r="I7">
        <v>300</v>
      </c>
    </row>
    <row r="8" spans="2:9" x14ac:dyDescent="0.25">
      <c r="B8">
        <v>5</v>
      </c>
      <c r="E8" t="s">
        <v>64</v>
      </c>
    </row>
    <row r="9" spans="2:9" x14ac:dyDescent="0.25">
      <c r="E9" t="s">
        <v>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Interface</vt:lpstr>
      <vt:lpstr>Resultat</vt:lpstr>
      <vt:lpstr>Reservation</vt:lpstr>
      <vt:lpstr>Facture</vt:lpstr>
      <vt:lpstr>Archives factures</vt:lpstr>
      <vt:lpstr>BDD</vt:lpstr>
      <vt:lpstr>Liste déroulante</vt:lpstr>
      <vt:lpstr>Facture_n°</vt:lpstr>
      <vt:lpstr>Facture_send</vt:lpstr>
      <vt:lpstr>Hotel_nom</vt:lpstr>
      <vt:lpstr>Mail_client</vt:lpstr>
      <vt:lpstr>montant</vt:lpstr>
      <vt:lpstr>Nom_client</vt:lpstr>
      <vt:lpstr>Num_facture</vt:lpstr>
      <vt:lpstr>Num_Facture1</vt:lpstr>
      <vt:lpstr>Prenom_client</vt:lpstr>
      <vt:lpstr>Somme_a_payer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Djiena</dc:creator>
  <cp:lastModifiedBy>Guy Blancher</cp:lastModifiedBy>
  <dcterms:created xsi:type="dcterms:W3CDTF">2014-11-12T13:19:38Z</dcterms:created>
  <dcterms:modified xsi:type="dcterms:W3CDTF">2014-12-04T11:06:52Z</dcterms:modified>
</cp:coreProperties>
</file>