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Pompaero - Plusieurs résultats sur une feuille, fichier décisif\"/>
    </mc:Choice>
  </mc:AlternateContent>
  <bookViews>
    <workbookView xWindow="0" yWindow="0" windowWidth="22215" windowHeight="11130" tabRatio="658"/>
  </bookViews>
  <sheets>
    <sheet name="Consommation CIS" sheetId="1" r:id="rId1"/>
    <sheet name="Suivi Budget" sheetId="6" r:id="rId2"/>
    <sheet name="Paramètres" sheetId="5" r:id="rId3"/>
  </sheets>
  <definedNames>
    <definedName name="_xlnm._FilterDatabase" localSheetId="0" hidden="1">'Consommation CIS'!$A$3:$L$3</definedName>
    <definedName name="Art_Réf">OFFSET(Paramètres!$B$2,,,COUNTA(Paramètres!$B:$B)-1,2)</definedName>
    <definedName name="Articles">OFFSET(Paramètres!$B$2,,,COUNTA(Paramètres!$B:$B)-1)</definedName>
    <definedName name="Con_Ann">OFFSET('Consommation CIS'!$B$4,,,COUNTA('Consommation CIS'!$B:$B)-1)</definedName>
    <definedName name="Con_Art">OFFSET('Consommation CIS'!$C$4,,,COUNTA('Consommation CIS'!$C:$C)-2)</definedName>
    <definedName name="Con_Som">OFFSET('Consommation CIS'!$I$4,,,COUNTA('Consommation CIS'!$I:$I)-1)</definedName>
    <definedName name="Liste_CIS">OFFSET(Paramètres!$E$2,,,COUNTA(Paramètres!$E:$E)-1)</definedName>
    <definedName name="Z_A69F646B_1C99_41F0_B84A_2D1D7E8DFFBA_.wvu.FilterData" localSheetId="0" hidden="1">'Consommation CIS'!$A$3:$L$3</definedName>
  </definedNames>
  <calcPr calcId="15251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L30" i="6" l="1"/>
  <c r="L31" i="6"/>
  <c r="L32" i="6"/>
  <c r="L33" i="6"/>
  <c r="L34" i="6"/>
  <c r="L35" i="6"/>
  <c r="L36" i="6"/>
  <c r="L37" i="6"/>
  <c r="L38" i="6"/>
  <c r="L39" i="6"/>
  <c r="L29" i="6"/>
  <c r="L13" i="5" l="1"/>
  <c r="M13" i="5"/>
  <c r="K13" i="5"/>
  <c r="I6" i="5" l="1"/>
  <c r="I5" i="5"/>
  <c r="I4" i="5"/>
  <c r="I3" i="5"/>
  <c r="I2" i="5"/>
  <c r="C10" i="6" l="1"/>
  <c r="F38" i="6" l="1"/>
  <c r="F39" i="6"/>
  <c r="C1" i="1"/>
  <c r="F37" i="6"/>
  <c r="F36" i="6"/>
  <c r="F35" i="6"/>
  <c r="F34" i="6"/>
  <c r="G8" i="6" l="1"/>
  <c r="C21" i="6"/>
  <c r="D21" i="6" s="1"/>
</calcChain>
</file>

<file path=xl/comments1.xml><?xml version="1.0" encoding="utf-8"?>
<comments xmlns="http://schemas.openxmlformats.org/spreadsheetml/2006/main">
  <authors>
    <author>FRANCE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Articles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sz val="9"/>
            <color indexed="81"/>
            <rFont val="Tahoma"/>
            <family val="2"/>
          </rPr>
          <t xml:space="preserve">
Toute modification est possible à partir de la cellule B2.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Références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sz val="9"/>
            <color indexed="81"/>
            <rFont val="Tahoma"/>
            <family val="2"/>
          </rPr>
          <t xml:space="preserve">
Toute modification est possible à partir de la cellule C2.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 xml:space="preserve">Liste CIS :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Toute modification est possible à partir de la cellule E2.</t>
        </r>
      </text>
    </comment>
    <comment ref="G1" authorId="0" shapeId="0">
      <text>
        <r>
          <rPr>
            <sz val="9"/>
            <color indexed="81"/>
            <rFont val="Tahoma"/>
            <family val="2"/>
          </rPr>
          <t xml:space="preserve">A partir de la cellule en vert, sélectionner le CIS de votre choix puis les feuilles "Consommation CIS" et "Suivi Budget" se mettre à jour automatiquement.
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 xml:space="preserve">La liste si dessous peut évoluer vers le bas
</t>
        </r>
      </text>
    </comment>
  </commentList>
</comments>
</file>

<file path=xl/sharedStrings.xml><?xml version="1.0" encoding="utf-8"?>
<sst xmlns="http://schemas.openxmlformats.org/spreadsheetml/2006/main" count="168" uniqueCount="112">
  <si>
    <t>n°</t>
  </si>
  <si>
    <t>Article</t>
  </si>
  <si>
    <t>Société</t>
  </si>
  <si>
    <t>Date d'achat</t>
  </si>
  <si>
    <t>Justificatif</t>
  </si>
  <si>
    <t>Somme</t>
  </si>
  <si>
    <t>Facture</t>
  </si>
  <si>
    <t>Ticket</t>
  </si>
  <si>
    <t>Observation</t>
  </si>
  <si>
    <t>Super U</t>
  </si>
  <si>
    <t/>
  </si>
  <si>
    <t>Code Recherche</t>
  </si>
  <si>
    <t>Electro2000</t>
  </si>
  <si>
    <t>INITIALE</t>
  </si>
  <si>
    <t>DEPENSER</t>
  </si>
  <si>
    <t>DISPONIBLE</t>
  </si>
  <si>
    <t>Articles</t>
  </si>
  <si>
    <t>Références</t>
  </si>
  <si>
    <t>SOMMES</t>
  </si>
  <si>
    <t>Attribuée</t>
  </si>
  <si>
    <t>Consommée</t>
  </si>
  <si>
    <t>Disponible</t>
  </si>
  <si>
    <t>Produits d'entretien</t>
  </si>
  <si>
    <t>Outillage</t>
  </si>
  <si>
    <t>Autres matières et fournitures</t>
  </si>
  <si>
    <t>Matériel roulant</t>
  </si>
  <si>
    <t>Entretien matériel non roulant</t>
  </si>
  <si>
    <t>Bilan annuel</t>
  </si>
  <si>
    <t>Bilan mensuel</t>
  </si>
  <si>
    <t>Somme attribuée</t>
  </si>
  <si>
    <t>Budget consommation</t>
  </si>
  <si>
    <t>Liste CIS</t>
  </si>
  <si>
    <t>CASERNE 3</t>
  </si>
  <si>
    <t>CASERNE 4</t>
  </si>
  <si>
    <t>CASERNE 5</t>
  </si>
  <si>
    <t>CASERNE 6</t>
  </si>
  <si>
    <t>CASERNE 7</t>
  </si>
  <si>
    <t>CASERNE 8</t>
  </si>
  <si>
    <t>CASERNE 9</t>
  </si>
  <si>
    <t>CASERNE 10</t>
  </si>
  <si>
    <t>CASERNE 11</t>
  </si>
  <si>
    <t>CASERNE 12</t>
  </si>
  <si>
    <t>CASERNE 13</t>
  </si>
  <si>
    <t>CASERNE 14</t>
  </si>
  <si>
    <t>Choix du CIS</t>
  </si>
  <si>
    <t>Produit</t>
  </si>
  <si>
    <t>Ampoules</t>
  </si>
  <si>
    <t>Tuyaux  aspiration</t>
  </si>
  <si>
    <t>Eau et feu</t>
  </si>
  <si>
    <t>A56-22</t>
  </si>
  <si>
    <r>
      <t xml:space="preserve">N° </t>
    </r>
    <r>
      <rPr>
        <b/>
        <sz val="9"/>
        <rFont val="Verdana"/>
        <family val="2"/>
      </rPr>
      <t>Justificatif</t>
    </r>
  </si>
  <si>
    <r>
      <t xml:space="preserve">Date </t>
    </r>
    <r>
      <rPr>
        <b/>
        <sz val="8"/>
        <rFont val="Verdana"/>
        <family val="2"/>
      </rPr>
      <t>enregistrement</t>
    </r>
  </si>
  <si>
    <t>Année</t>
  </si>
  <si>
    <t>CASERNE 1</t>
  </si>
  <si>
    <t>CASERNE 2</t>
  </si>
  <si>
    <t>CASERNE 15</t>
  </si>
  <si>
    <t>CASERNE 16</t>
  </si>
  <si>
    <t>CASERNE 17</t>
  </si>
  <si>
    <t>04/01/2014 - Electro2000 - 12,5</t>
  </si>
  <si>
    <t>05/02/2014 - Eau et feu - 250</t>
  </si>
  <si>
    <t>Vidange moteur</t>
  </si>
  <si>
    <t>RVI Truck Guingamp</t>
  </si>
  <si>
    <t>10/02/2014 - RVI Truck Guingamp - 400</t>
  </si>
  <si>
    <t>XXXX</t>
  </si>
  <si>
    <t>Frac</t>
  </si>
  <si>
    <t>03/01/2015 - Frac - 20</t>
  </si>
  <si>
    <t>Vis</t>
  </si>
  <si>
    <t>bric à brac</t>
  </si>
  <si>
    <t>Stylos</t>
  </si>
  <si>
    <t>Carrosserie</t>
  </si>
  <si>
    <t>Gtfdbcnduety</t>
  </si>
  <si>
    <t>Grêve</t>
  </si>
  <si>
    <t>Alpha</t>
  </si>
  <si>
    <t>Restau</t>
  </si>
  <si>
    <t>Bravo</t>
  </si>
  <si>
    <t>Imprimante</t>
  </si>
  <si>
    <t>Un form à tic</t>
  </si>
  <si>
    <t>{=SOMMEPROD((Con_Art=$C29)*(ANNEE(Con_Ann)=$E$9)*(Con_Som))</t>
  </si>
  <si>
    <t>Fin mois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</si>
  <si>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</si>
  <si>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</si>
  <si>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</si>
  <si>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</si>
  <si>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</si>
  <si>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</si>
  <si>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</si>
  <si>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</si>
  <si>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</si>
  <si>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</si>
  <si>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</si>
  <si>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</si>
  <si>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r>
      <rPr>
        <sz val="12"/>
        <rFont val="AR JULIAN"/>
      </rPr>
      <t>Service ############# d######## et de ######## des #############</t>
    </r>
    <r>
      <rPr>
        <sz val="10"/>
        <rFont val="AR JULIAN"/>
      </rPr>
      <t xml:space="preserve"> </t>
    </r>
    <r>
      <rPr>
        <sz val="11"/>
        <rFont val="AR JULIAN"/>
      </rPr>
      <t>Groupement Fonctionnel Ouest</t>
    </r>
  </si>
  <si>
    <r>
      <rPr>
        <sz val="16"/>
        <rFont val="AR JULIAN"/>
      </rPr>
      <t>Service ############ d######## et de ####### des ############</t>
    </r>
    <r>
      <rPr>
        <sz val="10"/>
        <rFont val="AR JULIAN"/>
      </rPr>
      <t xml:space="preserve"> </t>
    </r>
    <r>
      <rPr>
        <sz val="14"/>
        <rFont val="AR JULIAN"/>
      </rPr>
      <t>Groupement Fonctionnel Ouest</t>
    </r>
  </si>
  <si>
    <t>05/01/2015 - bric à brac - 30</t>
  </si>
  <si>
    <t>10/03/2015 - Super U - 60</t>
  </si>
  <si>
    <t>25/03/2015 - Gtfdbcnduety - 100</t>
  </si>
  <si>
    <t>27/03/2015 - Alpha - 200</t>
  </si>
  <si>
    <t>02/05/2016 - Bravo - 250</t>
  </si>
  <si>
    <t>28/05/2016 - Un form à tic - 500</t>
  </si>
  <si>
    <t>Pince multiple</t>
  </si>
  <si>
    <t>30/05/2016 - bric à brac - 25</t>
  </si>
  <si>
    <t>Produit vaisselle</t>
  </si>
  <si>
    <t>en J29</t>
  </si>
  <si>
    <t>Totaux</t>
  </si>
  <si>
    <t>Divers</t>
  </si>
  <si>
    <t>divers</t>
  </si>
  <si>
    <t>xy</t>
  </si>
  <si>
    <t>03/01/2014 - xy - 250</t>
  </si>
  <si>
    <t>vvv</t>
  </si>
  <si>
    <t>2567v</t>
  </si>
  <si>
    <t>03/01/2014 - vvv - 520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</si>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</sst>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mmm\."/>
    <numFmt numFmtId="166" formatCode="_-* #,##0.00\ [$€-40C]_-;\-* #,##0.00\ [$€-40C]_-;_-* &quot;-&quot;??\ [$€-40C]_-;_-@_-"/>
    <numFmt numFmtId="167" formatCode="#,##0.00\ &quot;€&quot;"/>
    <numFmt numFmtId="168" formatCode="yyyy"/>
    <numFmt numFmtId="169" formatCode="#,##0\ &quot;€&quot;"/>
  </numFmts>
  <fonts count="30">
    <font>
      <sz val="10"/>
      <name val="Arial"/>
    </font>
    <font>
      <sz val="10"/>
      <name val="Arial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b/>
      <sz val="10"/>
      <name val="Verdana"/>
      <family val="2"/>
    </font>
    <font>
      <b/>
      <sz val="10"/>
      <name val="Arial"/>
      <family val="2"/>
    </font>
    <font>
      <b/>
      <sz val="14"/>
      <name val="Verdana"/>
      <family val="2"/>
    </font>
    <font>
      <b/>
      <sz val="10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Calibri"/>
      <family val="2"/>
    </font>
    <font>
      <sz val="11"/>
      <color theme="1"/>
      <name val="Calibri"/>
      <family val="2"/>
    </font>
    <font>
      <sz val="10"/>
      <name val="AR JULIAN"/>
    </font>
    <font>
      <i/>
      <sz val="11"/>
      <name val="AR JULIAN"/>
    </font>
    <font>
      <sz val="12"/>
      <name val="AR JULIAN"/>
    </font>
    <font>
      <sz val="14"/>
      <name val="AR JULIAN"/>
    </font>
    <font>
      <sz val="16"/>
      <name val="AR JULIAN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Verdana"/>
      <family val="2"/>
    </font>
    <font>
      <b/>
      <sz val="8"/>
      <name val="Verdana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2"/>
      <color theme="3"/>
      <name val="Arial"/>
      <family val="2"/>
    </font>
    <font>
      <i/>
      <sz val="11"/>
      <color theme="3"/>
      <name val="AR JULIAN"/>
    </font>
    <font>
      <sz val="11"/>
      <name val="AR JULIAN"/>
    </font>
    <font>
      <sz val="10"/>
      <color theme="8" tint="0.79998168889431442"/>
      <name val="Calibri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1" tint="5.0965910824915313E-2"/>
        </stop>
        <stop position="0.5">
          <color theme="0" tint="-0.49803155613879818"/>
        </stop>
        <stop position="1">
          <color theme="1" tint="5.0965910824915313E-2"/>
        </stop>
      </gradientFill>
    </fill>
    <fill>
      <gradientFill degree="90">
        <stop position="0">
          <color theme="0" tint="-0.34900967436750391"/>
        </stop>
        <stop position="1">
          <color theme="0" tint="-0.1490218817712943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/>
    <xf numFmtId="166" fontId="10" fillId="0" borderId="4" xfId="1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0" fillId="0" borderId="6" xfId="0" applyBorder="1"/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4" borderId="0" xfId="0" applyFill="1"/>
    <xf numFmtId="0" fontId="19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22" fillId="0" borderId="3" xfId="0" applyFont="1" applyBorder="1" applyAlignment="1">
      <alignment vertical="center"/>
    </xf>
    <xf numFmtId="0" fontId="0" fillId="0" borderId="0" xfId="0" applyFill="1"/>
    <xf numFmtId="0" fontId="26" fillId="0" borderId="0" xfId="0" applyFont="1" applyFill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0" xfId="0" applyNumberFormat="1" applyFont="1"/>
    <xf numFmtId="0" fontId="1" fillId="0" borderId="0" xfId="0" applyNumberFormat="1" applyFont="1"/>
    <xf numFmtId="0" fontId="7" fillId="0" borderId="0" xfId="0" applyNumberFormat="1" applyFont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left" vertical="center"/>
    </xf>
    <xf numFmtId="0" fontId="7" fillId="2" borderId="0" xfId="0" applyNumberFormat="1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/>
    <xf numFmtId="0" fontId="11" fillId="7" borderId="0" xfId="0" applyFont="1" applyFill="1" applyAlignment="1">
      <alignment horizontal="center"/>
    </xf>
    <xf numFmtId="14" fontId="11" fillId="7" borderId="0" xfId="0" applyNumberFormat="1" applyFont="1" applyFill="1" applyAlignment="1">
      <alignment horizontal="center"/>
    </xf>
    <xf numFmtId="165" fontId="28" fillId="7" borderId="15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7" fillId="0" borderId="5" xfId="0" applyFont="1" applyBorder="1" applyAlignment="1">
      <alignment vertical="center"/>
    </xf>
    <xf numFmtId="167" fontId="29" fillId="0" borderId="1" xfId="0" applyNumberFormat="1" applyFont="1" applyBorder="1" applyAlignment="1">
      <alignment horizontal="center" vertical="center"/>
    </xf>
    <xf numFmtId="167" fontId="29" fillId="0" borderId="1" xfId="0" applyNumberFormat="1" applyFont="1" applyBorder="1"/>
    <xf numFmtId="169" fontId="29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13" fillId="4" borderId="0" xfId="0" applyNumberFormat="1" applyFont="1" applyFill="1" applyBorder="1" applyAlignment="1">
      <alignment horizontal="center" vertical="center" wrapText="1"/>
    </xf>
    <xf numFmtId="0" fontId="8" fillId="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E$9" max="2035" min="2014" page="10" val="201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918888</xdr:colOff>
      <xdr:row>0</xdr:row>
      <xdr:rowOff>105336</xdr:rowOff>
    </xdr:from>
    <xdr:to>
      <xdr:col>11</xdr:col>
      <xdr:colOff>2117917</xdr:colOff>
      <xdr:row>1</xdr:row>
      <xdr:rowOff>33618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2696270" y="105336"/>
          <a:ext cx="1199029" cy="30928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Gestion</a:t>
          </a:r>
          <a:r>
            <a:rPr lang="fr-FR" sz="1100" b="1" baseline="0"/>
            <a:t> Achat</a:t>
          </a:r>
          <a:endParaRPr lang="fr-FR" sz="1100" b="1"/>
        </a:p>
      </xdr:txBody>
    </xdr:sp>
    <xdr:clientData/>
  </xdr:twoCellAnchor>
  <xdr:twoCellAnchor editAs="oneCell">
    <xdr:from>
      <xdr:col>5</xdr:col>
      <xdr:colOff>304186</xdr:colOff>
      <xdr:row>0</xdr:row>
      <xdr:rowOff>50080</xdr:rowOff>
    </xdr:from>
    <xdr:to>
      <xdr:col>5</xdr:col>
      <xdr:colOff>704236</xdr:colOff>
      <xdr:row>1</xdr:row>
      <xdr:rowOff>86632</xdr:rowOff>
    </xdr:to>
    <xdr:pic>
      <xdr:nvPicPr>
        <xdr:cNvPr id="4" name="Image 3" descr="sans-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99333" y="50080"/>
          <a:ext cx="400050" cy="417552"/>
        </a:xfrm>
        <a:prstGeom prst="rect">
          <a:avLst/>
        </a:prstGeom>
      </xdr:spPr>
    </xdr:pic>
    <xdr:clientData/>
  </xdr:twoCellAnchor>
  <xdr:oneCellAnchor>
    <xdr:from>
      <xdr:col>9</xdr:col>
      <xdr:colOff>952499</xdr:colOff>
      <xdr:row>17</xdr:row>
      <xdr:rowOff>89646</xdr:rowOff>
    </xdr:from>
    <xdr:ext cx="2891117" cy="829236"/>
    <xdr:sp macro="" textlink="">
      <xdr:nvSpPr>
        <xdr:cNvPr id="5" name="ZoneTexte 4"/>
        <xdr:cNvSpPr txBox="1"/>
      </xdr:nvSpPr>
      <xdr:spPr>
        <a:xfrm>
          <a:off x="10286999" y="3709146"/>
          <a:ext cx="2891117" cy="82923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Colonne K,</a:t>
          </a:r>
          <a:r>
            <a:rPr lang="fr-FR" sz="1100" baseline="0"/>
            <a:t> souhaiterai avoir le total de la somme de chaque mois, affiché et correspondant au dernier jour notifié du mois . </a:t>
          </a:r>
        </a:p>
        <a:p>
          <a:r>
            <a:rPr lang="fr-FR" sz="1100" baseline="0"/>
            <a:t>EXEMPLE AU DESSUS.</a:t>
          </a:r>
          <a:endParaRPr lang="fr-FR" sz="1100"/>
        </a:p>
      </xdr:txBody>
    </xdr:sp>
    <xdr:clientData/>
  </xdr:oneCellAnchor>
  <xdr:twoCellAnchor>
    <xdr:from>
      <xdr:col>10</xdr:col>
      <xdr:colOff>235324</xdr:colOff>
      <xdr:row>13</xdr:row>
      <xdr:rowOff>0</xdr:rowOff>
    </xdr:from>
    <xdr:to>
      <xdr:col>10</xdr:col>
      <xdr:colOff>336176</xdr:colOff>
      <xdr:row>17</xdr:row>
      <xdr:rowOff>89646</xdr:rowOff>
    </xdr:to>
    <xdr:cxnSp macro="">
      <xdr:nvCxnSpPr>
        <xdr:cNvPr id="7" name="Connecteur droit avec flèche 6"/>
        <xdr:cNvCxnSpPr>
          <a:stCxn id="5" idx="0"/>
        </xdr:cNvCxnSpPr>
      </xdr:nvCxnSpPr>
      <xdr:spPr>
        <a:xfrm flipH="1" flipV="1">
          <a:off x="11631706" y="2835088"/>
          <a:ext cx="100852" cy="87405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2</xdr:row>
          <xdr:rowOff>66675</xdr:rowOff>
        </xdr:from>
        <xdr:to>
          <xdr:col>14</xdr:col>
          <xdr:colOff>333375</xdr:colOff>
          <xdr:row>2</xdr:row>
          <xdr:rowOff>381000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oneCellAnchor>
    <xdr:from>
      <xdr:col>9</xdr:col>
      <xdr:colOff>952499</xdr:colOff>
      <xdr:row>25</xdr:row>
      <xdr:rowOff>11205</xdr:rowOff>
    </xdr:from>
    <xdr:ext cx="2891117" cy="829236"/>
    <xdr:sp macro="" textlink="">
      <xdr:nvSpPr>
        <xdr:cNvPr id="8" name="ZoneTexte 7"/>
        <xdr:cNvSpPr txBox="1"/>
      </xdr:nvSpPr>
      <xdr:spPr>
        <a:xfrm>
          <a:off x="10286999" y="4885764"/>
          <a:ext cx="2891117" cy="8292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Dans l'état, cela</a:t>
          </a:r>
          <a:r>
            <a:rPr lang="fr-FR" sz="1100" baseline="0"/>
            <a:t> me parait difficile car lorsqu'on ajoute un enregistrement, il ne se retrouve pas classé dans l'ordre chronologique des achats : Cf ligne 14</a:t>
          </a:r>
          <a:endParaRPr lang="fr-FR" sz="1100"/>
        </a:p>
      </xdr:txBody>
    </xdr:sp>
    <xdr:clientData/>
  </xdr:oneCellAnchor>
  <xdr:twoCellAnchor editAs="absolute">
    <xdr:from>
      <xdr:col>6</xdr:col>
      <xdr:colOff>235324</xdr:colOff>
      <xdr:row>12</xdr:row>
      <xdr:rowOff>112059</xdr:rowOff>
    </xdr:from>
    <xdr:to>
      <xdr:col>9</xdr:col>
      <xdr:colOff>156883</xdr:colOff>
      <xdr:row>14</xdr:row>
      <xdr:rowOff>11205</xdr:rowOff>
    </xdr:to>
    <xdr:sp macro="" textlink="">
      <xdr:nvSpPr>
        <xdr:cNvPr id="6" name="Ellipse 5"/>
        <xdr:cNvSpPr/>
      </xdr:nvSpPr>
      <xdr:spPr>
        <a:xfrm>
          <a:off x="7014883" y="2476500"/>
          <a:ext cx="2476500" cy="212911"/>
        </a:xfrm>
        <a:prstGeom prst="ellipse">
          <a:avLst/>
        </a:prstGeom>
        <a:solidFill>
          <a:srgbClr val="FF0000">
            <a:alpha val="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554692</xdr:colOff>
      <xdr:row>13</xdr:row>
      <xdr:rowOff>11205</xdr:rowOff>
    </xdr:from>
    <xdr:to>
      <xdr:col>9</xdr:col>
      <xdr:colOff>952499</xdr:colOff>
      <xdr:row>27</xdr:row>
      <xdr:rowOff>112058</xdr:rowOff>
    </xdr:to>
    <xdr:cxnSp macro="">
      <xdr:nvCxnSpPr>
        <xdr:cNvPr id="10" name="Connecteur droit avec flèche 9"/>
        <xdr:cNvCxnSpPr>
          <a:stCxn id="8" idx="1"/>
          <a:endCxn id="6" idx="4"/>
        </xdr:cNvCxnSpPr>
      </xdr:nvCxnSpPr>
      <xdr:spPr>
        <a:xfrm flipH="1" flipV="1">
          <a:off x="8253133" y="2689411"/>
          <a:ext cx="2033866" cy="229720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457209</xdr:colOff>
      <xdr:row>0</xdr:row>
      <xdr:rowOff>56998</xdr:rowOff>
    </xdr:from>
    <xdr:to>
      <xdr:col>13</xdr:col>
      <xdr:colOff>250517</xdr:colOff>
      <xdr:row>3</xdr:row>
      <xdr:rowOff>101117</xdr:rowOff>
    </xdr:to>
    <xdr:pic>
      <xdr:nvPicPr>
        <xdr:cNvPr id="2" name="Image 1" descr="sans-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29634" y="56998"/>
          <a:ext cx="507683" cy="529894"/>
        </a:xfrm>
        <a:prstGeom prst="rect">
          <a:avLst/>
        </a:prstGeom>
      </xdr:spPr>
    </xdr:pic>
    <xdr:clientData/>
  </xdr:twoCellAnchor>
  <xdr:oneCellAnchor>
    <xdr:from>
      <xdr:col>15</xdr:col>
      <xdr:colOff>133350</xdr:colOff>
      <xdr:row>4</xdr:row>
      <xdr:rowOff>114300</xdr:rowOff>
    </xdr:from>
    <xdr:ext cx="5730928" cy="1642373"/>
    <xdr:sp macro="" textlink="">
      <xdr:nvSpPr>
        <xdr:cNvPr id="3" name="ZoneTexte 2"/>
        <xdr:cNvSpPr txBox="1"/>
      </xdr:nvSpPr>
      <xdr:spPr>
        <a:xfrm>
          <a:off x="9648825" y="762000"/>
          <a:ext cx="5730928" cy="164237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1)Mon idée est de remplir les sommes initiales dans le tableau dans feuille "Parametres"  pour</a:t>
          </a:r>
        </a:p>
        <a:p>
          <a:r>
            <a:rPr lang="fr-FR" sz="1100"/>
            <a:t>avoir ma base du budget.</a:t>
          </a:r>
        </a:p>
        <a:p>
          <a:r>
            <a:rPr lang="fr-FR" sz="1100" baseline="0"/>
            <a:t>en suite se serai que dans le tableau "Budget consommation" , la colonne (H29:H39) "Attribuée" </a:t>
          </a:r>
        </a:p>
        <a:p>
          <a:r>
            <a:rPr lang="fr-FR" sz="1100" baseline="0"/>
            <a:t>et à l'aide de l'année en E9 se remplisse et fasse une recherche automatique correspondant au </a:t>
          </a:r>
        </a:p>
        <a:p>
          <a:r>
            <a:rPr lang="fr-FR" sz="1100" baseline="0"/>
            <a:t>tableau dans feuille "Parametres"</a:t>
          </a:r>
        </a:p>
        <a:p>
          <a:endParaRPr lang="fr-FR" sz="1100" baseline="0"/>
        </a:p>
        <a:p>
          <a:r>
            <a:rPr lang="fr-FR" sz="1100" baseline="0"/>
            <a:t>2)Faire une recherche  des sommes consommées par articles et par année E9.</a:t>
          </a:r>
        </a:p>
        <a:p>
          <a:endParaRPr lang="fr-FR" sz="1100" baseline="0"/>
        </a:p>
        <a:p>
          <a:r>
            <a:rPr lang="fr-FR" sz="1100" baseline="0"/>
            <a:t>3)Avoir dans la partie Bilan mensuel la somme dépensé par mois et par année E9.</a:t>
          </a:r>
          <a:endParaRPr lang="fr-FR" sz="1100"/>
        </a:p>
      </xdr:txBody>
    </xdr:sp>
    <xdr:clientData/>
  </xdr:oneCellAnchor>
  <xdr:oneCellAnchor>
    <xdr:from>
      <xdr:col>15</xdr:col>
      <xdr:colOff>342900</xdr:colOff>
      <xdr:row>29</xdr:row>
      <xdr:rowOff>85725</xdr:rowOff>
    </xdr:from>
    <xdr:ext cx="4788555" cy="1125693"/>
    <xdr:sp macro="" textlink="">
      <xdr:nvSpPr>
        <xdr:cNvPr id="4" name="ZoneTexte 3"/>
        <xdr:cNvSpPr txBox="1"/>
      </xdr:nvSpPr>
      <xdr:spPr>
        <a:xfrm>
          <a:off x="9858375" y="4733925"/>
          <a:ext cx="4788555" cy="1125693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Pour la colonne J29:J39 j'ai</a:t>
          </a:r>
          <a:r>
            <a:rPr lang="fr-FR" sz="1100" baseline="0"/>
            <a:t> trouvé la formule si dessus qui à l'air de fonctionner</a:t>
          </a:r>
        </a:p>
        <a:p>
          <a:r>
            <a:rPr lang="fr-FR" sz="1100" baseline="0"/>
            <a:t>mais dés l'or que  je supprime la ligne 4 dans feuille "Consommation CIS" je perd</a:t>
          </a:r>
        </a:p>
        <a:p>
          <a:r>
            <a:rPr lang="fr-FR" sz="1100" baseline="0"/>
            <a:t>les références de mes cellules nommé, ex: cellules nommé "Con_Ann"</a:t>
          </a:r>
        </a:p>
        <a:p>
          <a:r>
            <a:rPr lang="fr-FR" sz="1100" baseline="0"/>
            <a:t>=DECALER('Consommation CIS'!$B$4;;;NBVAL('Consommation CIS'!$B:$B))</a:t>
          </a:r>
        </a:p>
        <a:p>
          <a:r>
            <a:rPr lang="fr-FR" sz="1100" baseline="0"/>
            <a:t>après suppression ligne 4 me donne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=DECALER('Consommation CIS'!#REF;;;NBVAL('Consommation CIS'!$B:$B))</a:t>
          </a:r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9525</xdr:rowOff>
        </xdr:from>
        <xdr:to>
          <xdr:col>5</xdr:col>
          <xdr:colOff>257175</xdr:colOff>
          <xdr:row>8</xdr:row>
          <xdr:rowOff>180975</xdr:rowOff>
        </xdr:to>
        <xdr:sp macro="" textlink="">
          <xdr:nvSpPr>
            <xdr:cNvPr id="8203" name="Spinner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6</xdr:col>
      <xdr:colOff>28575</xdr:colOff>
      <xdr:row>18</xdr:row>
      <xdr:rowOff>66675</xdr:rowOff>
    </xdr:from>
    <xdr:to>
      <xdr:col>8</xdr:col>
      <xdr:colOff>695325</xdr:colOff>
      <xdr:row>22</xdr:row>
      <xdr:rowOff>38101</xdr:rowOff>
    </xdr:to>
    <xdr:sp macro="" textlink="">
      <xdr:nvSpPr>
        <xdr:cNvPr id="5" name="ZoneTexte 4"/>
        <xdr:cNvSpPr txBox="1"/>
      </xdr:nvSpPr>
      <xdr:spPr>
        <a:xfrm>
          <a:off x="3714750" y="2847975"/>
          <a:ext cx="2095500" cy="676276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</a:t>
          </a:r>
          <a:r>
            <a:rPr lang="fr-FR" sz="1100" baseline="0"/>
            <a:t> à jour de cette page se fait à chaque clic sur les flêches de changement d'année.</a:t>
          </a:r>
          <a:endParaRPr lang="fr-FR" sz="1100"/>
        </a:p>
      </xdr:txBody>
    </xdr:sp>
    <xdr:clientData/>
  </xdr:twoCellAnchor>
  <xdr:twoCellAnchor>
    <xdr:from>
      <xdr:col>5</xdr:col>
      <xdr:colOff>133350</xdr:colOff>
      <xdr:row>8</xdr:row>
      <xdr:rowOff>180975</xdr:rowOff>
    </xdr:from>
    <xdr:to>
      <xdr:col>5</xdr:col>
      <xdr:colOff>695325</xdr:colOff>
      <xdr:row>18</xdr:row>
      <xdr:rowOff>28575</xdr:rowOff>
    </xdr:to>
    <xdr:cxnSp macro="">
      <xdr:nvCxnSpPr>
        <xdr:cNvPr id="7" name="Connecteur droit avec flèche 6"/>
        <xdr:cNvCxnSpPr/>
      </xdr:nvCxnSpPr>
      <xdr:spPr>
        <a:xfrm flipH="1" flipV="1">
          <a:off x="3105150" y="1419225"/>
          <a:ext cx="561975" cy="1390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L18"/>
  <sheetViews>
    <sheetView tabSelected="1" topLeftCell="B1" zoomScale="85" zoomScaleNormal="85" workbookViewId="0">
      <selection activeCell="D32" sqref="D32"/>
    </sheetView>
  </sheetViews>
  <sheetFormatPr baseColWidth="10" defaultRowHeight="12.75"/>
  <cols>
    <col min="1" max="1" width="1.7109375" style="12" hidden="1" customWidth="1"/>
    <col min="2" max="2" width="13.85546875" style="13" customWidth="1"/>
    <col min="3" max="3" width="30.7109375" style="18" customWidth="1"/>
    <col min="4" max="5" width="22.7109375" style="18" customWidth="1"/>
    <col min="6" max="6" width="11.7109375" style="12" customWidth="1"/>
    <col min="7" max="7" width="13.7109375" style="12" customWidth="1"/>
    <col min="8" max="8" width="12.7109375" style="13" customWidth="1"/>
    <col min="9" max="9" width="11.7109375" style="12" customWidth="1"/>
    <col min="10" max="10" width="31" style="18" customWidth="1"/>
    <col min="11" max="11" width="6.7109375" style="12" customWidth="1"/>
    <col min="12" max="12" width="45.5703125" style="18" customWidth="1"/>
    <col min="13" max="16384" width="11.42578125" style="12"/>
  </cols>
  <sheetData>
    <row r="1" spans="1:12" s="27" customFormat="1" ht="30" customHeight="1">
      <c r="B1" s="31"/>
      <c r="C1" s="52" t="str">
        <f>"CIS" &amp; "  " &amp; Paramètres!G2</f>
        <v>CIS  CASERNE 14</v>
      </c>
      <c r="D1" s="52"/>
      <c r="E1" s="52"/>
      <c r="F1" s="28"/>
      <c r="G1" s="51" t="s">
        <v>91</v>
      </c>
      <c r="H1" s="51"/>
      <c r="I1" s="51"/>
      <c r="J1" s="51"/>
      <c r="K1" s="51"/>
      <c r="L1" s="29"/>
    </row>
    <row r="2" spans="1:12" s="27" customFormat="1" ht="11.25" customHeight="1">
      <c r="B2" s="31"/>
      <c r="C2" s="28"/>
      <c r="D2" s="29"/>
      <c r="E2" s="29"/>
      <c r="F2" s="28"/>
      <c r="G2" s="51"/>
      <c r="H2" s="51"/>
      <c r="I2" s="51"/>
      <c r="J2" s="51"/>
      <c r="K2" s="51"/>
      <c r="L2" s="29"/>
    </row>
    <row r="3" spans="1:12" ht="33.75" customHeight="1">
      <c r="A3" s="30" t="s">
        <v>0</v>
      </c>
      <c r="B3" s="32" t="s">
        <v>51</v>
      </c>
      <c r="C3" s="33" t="s">
        <v>1</v>
      </c>
      <c r="D3" s="34" t="s">
        <v>45</v>
      </c>
      <c r="E3" s="34" t="s">
        <v>2</v>
      </c>
      <c r="F3" s="34" t="s">
        <v>50</v>
      </c>
      <c r="G3" s="33" t="s">
        <v>4</v>
      </c>
      <c r="H3" s="32" t="s">
        <v>3</v>
      </c>
      <c r="I3" s="33" t="s">
        <v>5</v>
      </c>
      <c r="J3" s="33" t="s">
        <v>8</v>
      </c>
      <c r="K3" s="34" t="s">
        <v>78</v>
      </c>
      <c r="L3" s="33" t="s">
        <v>11</v>
      </c>
    </row>
    <row r="4" spans="1:12" ht="12" customHeight="1">
      <c r="A4" s="12">
        <v>1</v>
      </c>
      <c r="B4" s="13">
        <v>41643</v>
      </c>
      <c r="C4" s="18" t="s">
        <v>22</v>
      </c>
      <c r="D4" s="18" t="s">
        <v>46</v>
      </c>
      <c r="E4" s="18" t="s">
        <v>12</v>
      </c>
      <c r="F4" s="12" t="s">
        <v>10</v>
      </c>
      <c r="G4" s="12" t="s">
        <v>7</v>
      </c>
      <c r="H4" s="13">
        <v>41643</v>
      </c>
      <c r="I4" s="12">
        <v>12.5</v>
      </c>
      <c r="J4" s="18" t="s">
        <v>10</v>
      </c>
      <c r="K4" s="12">
        <v>12.5</v>
      </c>
      <c r="L4" s="18" t="s">
        <v>58</v>
      </c>
    </row>
    <row r="5" spans="1:12" ht="12" customHeight="1">
      <c r="A5" s="12">
        <v>2</v>
      </c>
      <c r="B5" s="13">
        <v>41675</v>
      </c>
      <c r="C5" s="18" t="s">
        <v>26</v>
      </c>
      <c r="D5" s="18" t="s">
        <v>47</v>
      </c>
      <c r="E5" s="18" t="s">
        <v>48</v>
      </c>
      <c r="F5" s="12" t="s">
        <v>49</v>
      </c>
      <c r="G5" s="12" t="s">
        <v>6</v>
      </c>
      <c r="H5" s="13">
        <v>41675</v>
      </c>
      <c r="I5" s="12">
        <v>250</v>
      </c>
      <c r="J5" s="18" t="s">
        <v>10</v>
      </c>
      <c r="L5" s="18" t="s">
        <v>59</v>
      </c>
    </row>
    <row r="6" spans="1:12" ht="12" customHeight="1">
      <c r="A6" s="12">
        <v>3</v>
      </c>
      <c r="B6" s="13">
        <v>41680</v>
      </c>
      <c r="C6" s="18" t="s">
        <v>25</v>
      </c>
      <c r="D6" s="18" t="s">
        <v>60</v>
      </c>
      <c r="E6" s="18" t="s">
        <v>61</v>
      </c>
      <c r="F6" s="12" t="s">
        <v>10</v>
      </c>
      <c r="G6" s="12" t="s">
        <v>6</v>
      </c>
      <c r="H6" s="13">
        <v>41680</v>
      </c>
      <c r="I6" s="12">
        <v>400</v>
      </c>
      <c r="J6" s="18" t="s">
        <v>10</v>
      </c>
      <c r="K6" s="12">
        <v>650</v>
      </c>
      <c r="L6" s="18" t="s">
        <v>62</v>
      </c>
    </row>
    <row r="7" spans="1:12" ht="12" customHeight="1">
      <c r="A7" s="12">
        <v>4</v>
      </c>
      <c r="B7" s="13">
        <v>42007</v>
      </c>
      <c r="C7" s="18" t="s">
        <v>22</v>
      </c>
      <c r="D7" s="18" t="s">
        <v>63</v>
      </c>
      <c r="E7" s="18" t="s">
        <v>64</v>
      </c>
      <c r="F7" s="12" t="s">
        <v>10</v>
      </c>
      <c r="G7" s="12" t="s">
        <v>7</v>
      </c>
      <c r="H7" s="13">
        <v>42007</v>
      </c>
      <c r="I7" s="12">
        <v>20</v>
      </c>
      <c r="J7" s="18" t="s">
        <v>10</v>
      </c>
      <c r="L7" s="18" t="s">
        <v>65</v>
      </c>
    </row>
    <row r="8" spans="1:12" ht="12" customHeight="1">
      <c r="A8" s="12">
        <v>5</v>
      </c>
      <c r="B8" s="13">
        <v>42009</v>
      </c>
      <c r="C8" s="18" t="s">
        <v>23</v>
      </c>
      <c r="D8" s="18" t="s">
        <v>66</v>
      </c>
      <c r="E8" s="18" t="s">
        <v>67</v>
      </c>
      <c r="F8" s="12" t="s">
        <v>10</v>
      </c>
      <c r="G8" s="12" t="s">
        <v>7</v>
      </c>
      <c r="H8" s="13">
        <v>42009</v>
      </c>
      <c r="I8" s="12">
        <v>30</v>
      </c>
      <c r="J8" s="18" t="s">
        <v>10</v>
      </c>
      <c r="K8" s="12">
        <v>50</v>
      </c>
      <c r="L8" s="18" t="s">
        <v>93</v>
      </c>
    </row>
    <row r="9" spans="1:12" ht="12" customHeight="1">
      <c r="A9" s="12">
        <v>6</v>
      </c>
      <c r="B9" s="13">
        <v>42073</v>
      </c>
      <c r="C9" s="18" t="s">
        <v>24</v>
      </c>
      <c r="D9" s="18" t="s">
        <v>68</v>
      </c>
      <c r="E9" s="18" t="s">
        <v>9</v>
      </c>
      <c r="F9" s="12" t="s">
        <v>10</v>
      </c>
      <c r="G9" s="12" t="s">
        <v>7</v>
      </c>
      <c r="H9" s="13">
        <v>42073</v>
      </c>
      <c r="I9" s="12">
        <v>60</v>
      </c>
      <c r="J9" s="18" t="s">
        <v>10</v>
      </c>
      <c r="L9" s="18" t="s">
        <v>94</v>
      </c>
    </row>
    <row r="10" spans="1:12" ht="12" customHeight="1">
      <c r="A10" s="12">
        <v>7</v>
      </c>
      <c r="B10" s="13">
        <v>42088</v>
      </c>
      <c r="C10" s="18" t="s">
        <v>25</v>
      </c>
      <c r="D10" s="18" t="s">
        <v>69</v>
      </c>
      <c r="E10" s="18" t="s">
        <v>70</v>
      </c>
      <c r="F10" s="12" t="s">
        <v>10</v>
      </c>
      <c r="G10" s="12" t="s">
        <v>6</v>
      </c>
      <c r="H10" s="13">
        <v>42088</v>
      </c>
      <c r="I10" s="12">
        <v>100</v>
      </c>
      <c r="J10" s="18" t="s">
        <v>10</v>
      </c>
      <c r="L10" s="18" t="s">
        <v>95</v>
      </c>
    </row>
    <row r="11" spans="1:12" ht="12" customHeight="1">
      <c r="A11" s="12">
        <v>8</v>
      </c>
      <c r="B11" s="13">
        <v>42091</v>
      </c>
      <c r="C11" s="18" t="s">
        <v>22</v>
      </c>
      <c r="D11" s="18" t="s">
        <v>71</v>
      </c>
      <c r="E11" s="18" t="s">
        <v>72</v>
      </c>
      <c r="F11" s="12" t="s">
        <v>10</v>
      </c>
      <c r="G11" s="12" t="s">
        <v>7</v>
      </c>
      <c r="H11" s="13">
        <v>42090</v>
      </c>
      <c r="I11" s="12">
        <v>200</v>
      </c>
      <c r="J11" s="18" t="s">
        <v>10</v>
      </c>
      <c r="K11" s="12">
        <v>360</v>
      </c>
      <c r="L11" s="18" t="s">
        <v>96</v>
      </c>
    </row>
    <row r="12" spans="1:12" ht="12" customHeight="1">
      <c r="A12" s="12">
        <v>9</v>
      </c>
      <c r="B12" s="13">
        <v>42493</v>
      </c>
      <c r="C12" s="18" t="s">
        <v>23</v>
      </c>
      <c r="D12" s="18" t="s">
        <v>73</v>
      </c>
      <c r="E12" s="18" t="s">
        <v>74</v>
      </c>
      <c r="F12" s="12" t="s">
        <v>10</v>
      </c>
      <c r="G12" s="12" t="s">
        <v>7</v>
      </c>
      <c r="H12" s="13">
        <v>42492</v>
      </c>
      <c r="I12" s="12">
        <v>250</v>
      </c>
      <c r="J12" s="18" t="s">
        <v>10</v>
      </c>
      <c r="L12" s="18" t="s">
        <v>97</v>
      </c>
    </row>
    <row r="13" spans="1:12" ht="12" customHeight="1">
      <c r="A13" s="12">
        <v>10</v>
      </c>
      <c r="B13" s="13">
        <v>42518</v>
      </c>
      <c r="C13" s="18" t="s">
        <v>26</v>
      </c>
      <c r="D13" s="18" t="s">
        <v>75</v>
      </c>
      <c r="E13" s="18" t="s">
        <v>76</v>
      </c>
      <c r="F13" s="12" t="s">
        <v>10</v>
      </c>
      <c r="G13" s="12" t="s">
        <v>6</v>
      </c>
      <c r="H13" s="13">
        <v>42515</v>
      </c>
      <c r="I13" s="12">
        <v>500</v>
      </c>
      <c r="J13" s="18" t="s">
        <v>10</v>
      </c>
      <c r="L13" s="18" t="s">
        <v>98</v>
      </c>
    </row>
    <row r="14" spans="1:12" ht="12" customHeight="1">
      <c r="A14" s="12">
        <v>11</v>
      </c>
      <c r="B14" s="13">
        <v>41645</v>
      </c>
      <c r="C14" s="18" t="s">
        <v>23</v>
      </c>
      <c r="D14" s="18" t="s">
        <v>104</v>
      </c>
      <c r="E14" s="18" t="s">
        <v>106</v>
      </c>
      <c r="F14" s="12">
        <v>1234</v>
      </c>
      <c r="G14" s="12" t="s">
        <v>111</v>
      </c>
      <c r="H14" s="13">
        <v>41642</v>
      </c>
      <c r="I14" s="12">
        <v>250</v>
      </c>
      <c r="J14" s="18" t="s">
        <v>10</v>
      </c>
      <c r="L14" s="18" t="s">
        <v>107</v>
      </c>
    </row>
    <row r="15" spans="1:12" ht="12" customHeight="1">
      <c r="A15" s="12">
        <v>12</v>
      </c>
      <c r="B15" s="13">
        <v>41646</v>
      </c>
      <c r="C15" s="18" t="s">
        <v>23</v>
      </c>
      <c r="D15" s="18" t="s">
        <v>105</v>
      </c>
      <c r="E15" s="18" t="s">
        <v>108</v>
      </c>
      <c r="F15" s="12" t="s">
        <v>109</v>
      </c>
      <c r="G15" s="12" t="s">
        <v>7</v>
      </c>
      <c r="H15" s="13">
        <v>41642</v>
      </c>
      <c r="I15" s="12">
        <v>520</v>
      </c>
      <c r="J15" s="18" t="s">
        <v>10</v>
      </c>
      <c r="L15" s="18" t="s">
        <v>110</v>
      </c>
    </row>
    <row r="16" spans="1:12">
      <c r="B16" s="13">
        <v>42521</v>
      </c>
      <c r="C16" s="18" t="s">
        <v>23</v>
      </c>
      <c r="D16" s="18" t="s">
        <v>99</v>
      </c>
      <c r="E16" s="18" t="s">
        <v>67</v>
      </c>
      <c r="G16" s="12" t="s">
        <v>7</v>
      </c>
      <c r="H16" s="13">
        <v>42520</v>
      </c>
      <c r="I16" s="12">
        <v>25</v>
      </c>
      <c r="K16" s="12">
        <v>775</v>
      </c>
      <c r="L16" s="18" t="s">
        <v>100</v>
      </c>
    </row>
    <row r="17" spans="2:9" ht="12.75" customHeight="1">
      <c r="B17" s="13">
        <v>42525</v>
      </c>
      <c r="C17" s="18" t="s">
        <v>22</v>
      </c>
      <c r="D17" s="18" t="s">
        <v>101</v>
      </c>
      <c r="E17" s="18" t="s">
        <v>9</v>
      </c>
      <c r="G17" s="12" t="s">
        <v>7</v>
      </c>
      <c r="H17" s="13">
        <v>42525</v>
      </c>
      <c r="I17" s="12">
        <v>3.5</v>
      </c>
    </row>
    <row r="18" spans="2:9" ht="12.75" customHeight="1"/>
  </sheetData>
  <sortState ref="A4:L17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2">
    <mergeCell ref="G1:K2"/>
    <mergeCell ref="C1:E1"/>
  </mergeCells>
  <phoneticPr fontId="0" type="noConversion"/>
  <printOptions horizontalCentered="1" gridLines="1"/>
  <pageMargins left="0.15748031496062992" right="0.19685039370078741" top="0.35433070866141736" bottom="0.35433070866141736" header="0.15748031496062992" footer="0.15748031496062992"/>
  <pageSetup paperSize="9" scale="66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314325</xdr:colOff>
                    <xdr:row>2</xdr:row>
                    <xdr:rowOff>66675</xdr:rowOff>
                  </from>
                  <to>
                    <xdr:col>14</xdr:col>
                    <xdr:colOff>333375</xdr:colOff>
                    <xdr:row>2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9"/>
  <sheetViews>
    <sheetView workbookViewId="0">
      <selection activeCell="H5" sqref="H1:H1048576"/>
    </sheetView>
  </sheetViews>
  <sheetFormatPr baseColWidth="10" defaultRowHeight="12.75"/>
  <cols>
    <col min="1" max="1" width="1.7109375" customWidth="1"/>
    <col min="2" max="14" width="10.7109375" customWidth="1"/>
    <col min="15" max="15" width="1.7109375" customWidth="1"/>
    <col min="16" max="16" width="11.140625" customWidth="1"/>
    <col min="17" max="18" width="10.7109375" customWidth="1"/>
  </cols>
  <sheetData>
    <row r="1" spans="1:18" ht="12.95" customHeight="1">
      <c r="A1" s="16"/>
      <c r="B1" s="16"/>
      <c r="C1" s="16"/>
      <c r="D1" s="69" t="s">
        <v>92</v>
      </c>
      <c r="E1" s="69"/>
      <c r="F1" s="69"/>
      <c r="G1" s="69"/>
      <c r="H1" s="69"/>
      <c r="I1" s="69"/>
      <c r="J1" s="69"/>
      <c r="K1" s="69"/>
      <c r="L1" s="69"/>
      <c r="M1" s="16"/>
      <c r="N1" s="16"/>
      <c r="O1" s="16"/>
      <c r="Q1" s="1"/>
      <c r="R1" s="1"/>
    </row>
    <row r="2" spans="1:18" ht="12.95" customHeight="1">
      <c r="A2" s="16"/>
      <c r="B2" s="16"/>
      <c r="C2" s="16"/>
      <c r="D2" s="69"/>
      <c r="E2" s="69"/>
      <c r="F2" s="69"/>
      <c r="G2" s="69"/>
      <c r="H2" s="69"/>
      <c r="I2" s="69"/>
      <c r="J2" s="69"/>
      <c r="K2" s="69"/>
      <c r="L2" s="69"/>
      <c r="M2" s="16"/>
      <c r="N2" s="16"/>
      <c r="O2" s="16"/>
      <c r="R2" s="1"/>
    </row>
    <row r="3" spans="1:18" ht="12.95" customHeight="1">
      <c r="A3" s="16"/>
      <c r="B3" s="16"/>
      <c r="C3" s="16"/>
      <c r="D3" s="69"/>
      <c r="E3" s="69"/>
      <c r="F3" s="69"/>
      <c r="G3" s="69"/>
      <c r="H3" s="69"/>
      <c r="I3" s="69"/>
      <c r="J3" s="69"/>
      <c r="K3" s="69"/>
      <c r="L3" s="69"/>
      <c r="M3" s="16"/>
      <c r="N3" s="16"/>
      <c r="O3" s="16"/>
      <c r="R3" s="1"/>
    </row>
    <row r="4" spans="1:18" ht="12.95" customHeight="1">
      <c r="A4" s="16"/>
      <c r="B4" s="16"/>
      <c r="C4" s="16"/>
      <c r="D4" s="69"/>
      <c r="E4" s="69"/>
      <c r="F4" s="69"/>
      <c r="G4" s="69"/>
      <c r="H4" s="69"/>
      <c r="I4" s="69"/>
      <c r="J4" s="69"/>
      <c r="K4" s="69"/>
      <c r="L4" s="69"/>
      <c r="M4" s="16"/>
      <c r="N4" s="16"/>
      <c r="O4" s="16"/>
      <c r="Q4" s="24"/>
      <c r="R4" s="1"/>
    </row>
    <row r="5" spans="1:18" ht="11.1" customHeight="1">
      <c r="D5" s="11"/>
      <c r="E5" s="11"/>
      <c r="F5" s="11"/>
      <c r="G5" s="11"/>
      <c r="H5" s="11"/>
      <c r="I5" s="11"/>
      <c r="J5" s="11"/>
      <c r="K5" s="11"/>
      <c r="L5" s="11"/>
      <c r="Q5" s="24"/>
      <c r="R5" s="1"/>
    </row>
    <row r="6" spans="1:18" ht="11.1" customHeight="1">
      <c r="D6" s="11"/>
      <c r="E6" s="11"/>
      <c r="F6" s="11"/>
      <c r="G6" s="11"/>
      <c r="H6" s="11"/>
      <c r="I6" s="11"/>
      <c r="J6" s="11"/>
      <c r="K6" s="11"/>
      <c r="L6" s="11"/>
      <c r="R6" s="1"/>
    </row>
    <row r="7" spans="1:18" ht="11.1" customHeight="1">
      <c r="R7" s="1"/>
    </row>
    <row r="8" spans="1:18" ht="15" customHeight="1">
      <c r="B8" s="10" t="s">
        <v>29</v>
      </c>
      <c r="E8" s="22" t="s">
        <v>52</v>
      </c>
      <c r="F8" s="21"/>
      <c r="G8" s="70" t="str">
        <f>'Consommation CIS'!C1</f>
        <v>CIS  CASERNE 14</v>
      </c>
      <c r="H8" s="70"/>
      <c r="I8" s="70"/>
      <c r="J8" s="70"/>
      <c r="K8" s="70"/>
      <c r="L8" s="70"/>
      <c r="M8" s="70"/>
      <c r="R8" s="1"/>
    </row>
    <row r="9" spans="1:18" ht="15" customHeight="1">
      <c r="C9" s="7" t="s">
        <v>13</v>
      </c>
      <c r="E9" s="23">
        <v>2015</v>
      </c>
      <c r="F9" s="21"/>
      <c r="G9" s="70"/>
      <c r="H9" s="70"/>
      <c r="I9" s="70"/>
      <c r="J9" s="70"/>
      <c r="K9" s="70"/>
      <c r="L9" s="70"/>
      <c r="M9" s="70"/>
      <c r="R9" s="1"/>
    </row>
    <row r="10" spans="1:18" ht="15" customHeight="1">
      <c r="C10" s="2">
        <f>SUM(H29:I39)</f>
        <v>1050</v>
      </c>
    </row>
    <row r="11" spans="1:18" ht="11.1" customHeight="1">
      <c r="E11" s="35"/>
      <c r="R11" s="1"/>
    </row>
    <row r="12" spans="1:18" ht="11.1" customHeight="1">
      <c r="G12" s="1"/>
      <c r="R12" s="1"/>
    </row>
    <row r="13" spans="1:18" ht="15" customHeight="1">
      <c r="B13" s="10" t="s">
        <v>28</v>
      </c>
      <c r="R13" s="1"/>
    </row>
    <row r="14" spans="1:18" ht="15" customHeight="1">
      <c r="C14" s="38" t="s">
        <v>79</v>
      </c>
      <c r="D14" s="38" t="s">
        <v>80</v>
      </c>
      <c r="E14" s="38" t="s">
        <v>81</v>
      </c>
      <c r="F14" s="38" t="s">
        <v>82</v>
      </c>
      <c r="G14" s="38" t="s">
        <v>83</v>
      </c>
      <c r="H14" s="38" t="s">
        <v>84</v>
      </c>
      <c r="I14" s="38" t="s">
        <v>85</v>
      </c>
      <c r="J14" s="38" t="s">
        <v>86</v>
      </c>
      <c r="K14" s="38" t="s">
        <v>87</v>
      </c>
      <c r="L14" s="38" t="s">
        <v>88</v>
      </c>
      <c r="M14" s="38" t="s">
        <v>89</v>
      </c>
      <c r="N14" s="38" t="s">
        <v>90</v>
      </c>
    </row>
    <row r="15" spans="1:18" ht="5.0999999999999996" customHeight="1">
      <c r="C15" s="36"/>
      <c r="D15" s="36"/>
      <c r="E15" s="36"/>
      <c r="F15" s="36"/>
      <c r="G15" s="36"/>
      <c r="H15" s="36"/>
      <c r="I15" s="36"/>
      <c r="J15" s="37"/>
      <c r="K15" s="37"/>
      <c r="L15" s="36"/>
      <c r="M15" s="36"/>
      <c r="N15" s="36"/>
    </row>
    <row r="16" spans="1:18" ht="15" customHeight="1">
      <c r="C16" s="39">
        <v>50</v>
      </c>
      <c r="D16" s="39"/>
      <c r="E16" s="39">
        <v>360</v>
      </c>
      <c r="F16" s="39"/>
      <c r="G16" s="39"/>
      <c r="H16" s="39"/>
      <c r="I16" s="39"/>
      <c r="J16" s="39"/>
      <c r="K16" s="39"/>
      <c r="L16" s="39"/>
      <c r="M16" s="39"/>
      <c r="N16" s="39"/>
      <c r="P16" s="1"/>
    </row>
    <row r="17" spans="2:18" ht="11.1" customHeight="1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2:18" ht="11.1" customHeight="1"/>
    <row r="19" spans="2:18" ht="15" customHeight="1">
      <c r="B19" s="10" t="s">
        <v>27</v>
      </c>
      <c r="P19" s="1"/>
      <c r="Q19" s="1"/>
    </row>
    <row r="20" spans="2:18" ht="15" customHeight="1">
      <c r="C20" s="8" t="s">
        <v>14</v>
      </c>
      <c r="D20" s="8" t="s">
        <v>15</v>
      </c>
    </row>
    <row r="21" spans="2:18" ht="15" customHeight="1">
      <c r="C21" s="3">
        <f>SUM(C16:N16)</f>
        <v>410</v>
      </c>
      <c r="D21" s="3">
        <f>C10-C21</f>
        <v>640</v>
      </c>
      <c r="E21" s="9"/>
    </row>
    <row r="22" spans="2:18" ht="11.1" customHeight="1">
      <c r="E22" s="9"/>
    </row>
    <row r="23" spans="2:18" ht="11.1" customHeight="1"/>
    <row r="24" spans="2:18" ht="11.1" customHeight="1"/>
    <row r="25" spans="2:18" ht="11.1" customHeight="1"/>
    <row r="26" spans="2:18" ht="15" customHeight="1">
      <c r="B26" s="10" t="s">
        <v>30</v>
      </c>
    </row>
    <row r="27" spans="2:18" ht="15" customHeight="1">
      <c r="C27" s="57" t="s">
        <v>16</v>
      </c>
      <c r="D27" s="58"/>
      <c r="E27" s="59"/>
      <c r="F27" s="64" t="s">
        <v>17</v>
      </c>
      <c r="G27" s="64"/>
      <c r="H27" s="4"/>
      <c r="I27" s="6"/>
      <c r="J27" s="63" t="s">
        <v>18</v>
      </c>
      <c r="K27" s="63"/>
      <c r="L27" s="6"/>
      <c r="M27" s="5"/>
      <c r="P27" s="1"/>
    </row>
    <row r="28" spans="2:18" ht="15" customHeight="1">
      <c r="C28" s="60"/>
      <c r="D28" s="61"/>
      <c r="E28" s="62"/>
      <c r="F28" s="64"/>
      <c r="G28" s="64"/>
      <c r="H28" s="67" t="s">
        <v>19</v>
      </c>
      <c r="I28" s="68"/>
      <c r="J28" s="67" t="s">
        <v>20</v>
      </c>
      <c r="K28" s="68"/>
      <c r="L28" s="64" t="s">
        <v>21</v>
      </c>
      <c r="M28" s="64"/>
      <c r="Q28" s="26" t="s">
        <v>102</v>
      </c>
    </row>
    <row r="29" spans="2:18" ht="15" customHeight="1">
      <c r="C29" s="56" t="s">
        <v>22</v>
      </c>
      <c r="D29" s="56"/>
      <c r="E29" s="56"/>
      <c r="F29" s="65">
        <v>60631</v>
      </c>
      <c r="G29" s="66"/>
      <c r="H29" s="54">
        <v>200</v>
      </c>
      <c r="I29" s="54"/>
      <c r="J29" s="54">
        <v>220</v>
      </c>
      <c r="K29" s="54"/>
      <c r="L29" s="54">
        <f>H29-J29</f>
        <v>-20</v>
      </c>
      <c r="M29" s="54"/>
      <c r="P29" s="25"/>
      <c r="Q29" s="26" t="s">
        <v>77</v>
      </c>
      <c r="R29" s="26"/>
    </row>
    <row r="30" spans="2:18" ht="15" customHeight="1">
      <c r="C30" s="56" t="s">
        <v>23</v>
      </c>
      <c r="D30" s="56"/>
      <c r="E30" s="56"/>
      <c r="F30" s="53">
        <v>60632</v>
      </c>
      <c r="G30" s="53"/>
      <c r="H30" s="54">
        <v>200</v>
      </c>
      <c r="I30" s="54"/>
      <c r="J30" s="54">
        <v>30</v>
      </c>
      <c r="K30" s="54"/>
      <c r="L30" s="54">
        <f t="shared" ref="L30:L39" si="0">H30-J30</f>
        <v>170</v>
      </c>
      <c r="M30" s="54"/>
      <c r="P30" s="25"/>
    </row>
    <row r="31" spans="2:18" ht="15" customHeight="1">
      <c r="C31" s="56" t="s">
        <v>24</v>
      </c>
      <c r="D31" s="56"/>
      <c r="E31" s="56"/>
      <c r="F31" s="53">
        <v>60633</v>
      </c>
      <c r="G31" s="53"/>
      <c r="H31" s="54">
        <v>200</v>
      </c>
      <c r="I31" s="54"/>
      <c r="J31" s="54">
        <v>60</v>
      </c>
      <c r="K31" s="54"/>
      <c r="L31" s="54">
        <f t="shared" si="0"/>
        <v>140</v>
      </c>
      <c r="M31" s="54"/>
      <c r="P31" s="25"/>
    </row>
    <row r="32" spans="2:18" ht="15" customHeight="1">
      <c r="C32" s="56" t="s">
        <v>25</v>
      </c>
      <c r="D32" s="56"/>
      <c r="E32" s="56"/>
      <c r="F32" s="53">
        <v>60634</v>
      </c>
      <c r="G32" s="53"/>
      <c r="H32" s="54">
        <v>250</v>
      </c>
      <c r="I32" s="54"/>
      <c r="J32" s="54">
        <v>100</v>
      </c>
      <c r="K32" s="54"/>
      <c r="L32" s="54">
        <f t="shared" si="0"/>
        <v>150</v>
      </c>
      <c r="M32" s="54"/>
      <c r="P32" s="26"/>
    </row>
    <row r="33" spans="3:16" ht="15" customHeight="1">
      <c r="C33" s="56" t="s">
        <v>26</v>
      </c>
      <c r="D33" s="56"/>
      <c r="E33" s="56"/>
      <c r="F33" s="53">
        <v>60635</v>
      </c>
      <c r="G33" s="53"/>
      <c r="H33" s="54">
        <v>200</v>
      </c>
      <c r="I33" s="54"/>
      <c r="J33" s="54"/>
      <c r="K33" s="54"/>
      <c r="L33" s="54">
        <f t="shared" si="0"/>
        <v>200</v>
      </c>
      <c r="M33" s="54"/>
      <c r="P33" s="26"/>
    </row>
    <row r="34" spans="3:16" ht="15" customHeight="1">
      <c r="C34" s="55"/>
      <c r="D34" s="55"/>
      <c r="E34" s="55"/>
      <c r="F34" s="53" t="str">
        <f t="shared" ref="F34:F39" ca="1" si="1">IF(ISERROR(VLOOKUP(C34,Art_Réf,2,FALSE)),"",VLOOKUP(C34,Art_Réf,2,FALSE))</f>
        <v/>
      </c>
      <c r="G34" s="53"/>
      <c r="H34" s="54"/>
      <c r="I34" s="54"/>
      <c r="J34" s="54"/>
      <c r="K34" s="54"/>
      <c r="L34" s="54">
        <f t="shared" si="0"/>
        <v>0</v>
      </c>
      <c r="M34" s="54"/>
      <c r="P34" s="26"/>
    </row>
    <row r="35" spans="3:16" ht="15" customHeight="1">
      <c r="C35" s="55"/>
      <c r="D35" s="55"/>
      <c r="E35" s="55"/>
      <c r="F35" s="53" t="str">
        <f t="shared" ca="1" si="1"/>
        <v/>
      </c>
      <c r="G35" s="53"/>
      <c r="H35" s="54"/>
      <c r="I35" s="54"/>
      <c r="J35" s="54"/>
      <c r="K35" s="54"/>
      <c r="L35" s="54">
        <f t="shared" si="0"/>
        <v>0</v>
      </c>
      <c r="M35" s="54"/>
      <c r="P35" s="26"/>
    </row>
    <row r="36" spans="3:16" ht="15" customHeight="1">
      <c r="C36" s="55"/>
      <c r="D36" s="55"/>
      <c r="E36" s="55"/>
      <c r="F36" s="53" t="str">
        <f t="shared" ca="1" si="1"/>
        <v/>
      </c>
      <c r="G36" s="53"/>
      <c r="H36" s="54"/>
      <c r="I36" s="54"/>
      <c r="J36" s="54"/>
      <c r="K36" s="54"/>
      <c r="L36" s="54">
        <f t="shared" si="0"/>
        <v>0</v>
      </c>
      <c r="M36" s="54"/>
      <c r="P36" s="26"/>
    </row>
    <row r="37" spans="3:16" ht="15" customHeight="1">
      <c r="C37" s="55"/>
      <c r="D37" s="55"/>
      <c r="E37" s="55"/>
      <c r="F37" s="53" t="str">
        <f t="shared" ca="1" si="1"/>
        <v/>
      </c>
      <c r="G37" s="53"/>
      <c r="H37" s="54"/>
      <c r="I37" s="54"/>
      <c r="J37" s="54"/>
      <c r="K37" s="54"/>
      <c r="L37" s="54">
        <f t="shared" si="0"/>
        <v>0</v>
      </c>
      <c r="M37" s="54"/>
      <c r="P37" s="26"/>
    </row>
    <row r="38" spans="3:16" ht="15" customHeight="1">
      <c r="C38" s="55"/>
      <c r="D38" s="55"/>
      <c r="E38" s="55"/>
      <c r="F38" s="53" t="str">
        <f t="shared" ca="1" si="1"/>
        <v/>
      </c>
      <c r="G38" s="53"/>
      <c r="H38" s="54"/>
      <c r="I38" s="54"/>
      <c r="J38" s="54"/>
      <c r="K38" s="54"/>
      <c r="L38" s="54">
        <f t="shared" si="0"/>
        <v>0</v>
      </c>
      <c r="M38" s="54"/>
      <c r="P38" s="26"/>
    </row>
    <row r="39" spans="3:16" ht="15" customHeight="1">
      <c r="C39" s="55"/>
      <c r="D39" s="55"/>
      <c r="E39" s="55"/>
      <c r="F39" s="53" t="str">
        <f t="shared" ca="1" si="1"/>
        <v/>
      </c>
      <c r="G39" s="53"/>
      <c r="H39" s="54"/>
      <c r="I39" s="54"/>
      <c r="J39" s="54"/>
      <c r="K39" s="54"/>
      <c r="L39" s="54">
        <f t="shared" si="0"/>
        <v>0</v>
      </c>
      <c r="M39" s="54"/>
      <c r="P39" s="26"/>
    </row>
  </sheetData>
  <mergeCells count="63">
    <mergeCell ref="H28:I28"/>
    <mergeCell ref="J28:K28"/>
    <mergeCell ref="L28:M28"/>
    <mergeCell ref="D1:L4"/>
    <mergeCell ref="G8:M9"/>
    <mergeCell ref="H35:I35"/>
    <mergeCell ref="H36:I36"/>
    <mergeCell ref="H37:I37"/>
    <mergeCell ref="J29:K29"/>
    <mergeCell ref="L29:M29"/>
    <mergeCell ref="J30:K30"/>
    <mergeCell ref="J31:K31"/>
    <mergeCell ref="J32:K32"/>
    <mergeCell ref="J33:K33"/>
    <mergeCell ref="J34:K34"/>
    <mergeCell ref="H29:I29"/>
    <mergeCell ref="H30:I30"/>
    <mergeCell ref="H31:I31"/>
    <mergeCell ref="H32:I32"/>
    <mergeCell ref="H33:I33"/>
    <mergeCell ref="H34:I34"/>
    <mergeCell ref="L32:M32"/>
    <mergeCell ref="L33:M33"/>
    <mergeCell ref="L34:M34"/>
    <mergeCell ref="L35:M35"/>
    <mergeCell ref="L36:M36"/>
    <mergeCell ref="C32:E32"/>
    <mergeCell ref="L37:M37"/>
    <mergeCell ref="J27:K27"/>
    <mergeCell ref="F27:G28"/>
    <mergeCell ref="F29:G29"/>
    <mergeCell ref="F37:G37"/>
    <mergeCell ref="F36:G36"/>
    <mergeCell ref="F35:G35"/>
    <mergeCell ref="F34:G34"/>
    <mergeCell ref="F33:G33"/>
    <mergeCell ref="F32:G32"/>
    <mergeCell ref="J35:K35"/>
    <mergeCell ref="J36:K36"/>
    <mergeCell ref="J37:K37"/>
    <mergeCell ref="L30:M30"/>
    <mergeCell ref="L31:M31"/>
    <mergeCell ref="C37:E37"/>
    <mergeCell ref="C36:E36"/>
    <mergeCell ref="C35:E35"/>
    <mergeCell ref="C34:E34"/>
    <mergeCell ref="C33:E33"/>
    <mergeCell ref="C31:E31"/>
    <mergeCell ref="C30:E30"/>
    <mergeCell ref="F31:G31"/>
    <mergeCell ref="F30:G30"/>
    <mergeCell ref="C27:E28"/>
    <mergeCell ref="C29:E29"/>
    <mergeCell ref="F38:G38"/>
    <mergeCell ref="H38:I38"/>
    <mergeCell ref="J38:K38"/>
    <mergeCell ref="L38:M38"/>
    <mergeCell ref="C39:E39"/>
    <mergeCell ref="F39:G39"/>
    <mergeCell ref="H39:I39"/>
    <mergeCell ref="J39:K39"/>
    <mergeCell ref="L39:M39"/>
    <mergeCell ref="C38:E38"/>
  </mergeCells>
  <conditionalFormatting sqref="H30:K39">
    <cfRule type="cellIs" dxfId="2" priority="5" operator="equal">
      <formula>0</formula>
    </cfRule>
  </conditionalFormatting>
  <conditionalFormatting sqref="H29:K29">
    <cfRule type="cellIs" dxfId="1" priority="2" operator="equal">
      <formula>0</formula>
    </cfRule>
  </conditionalFormatting>
  <conditionalFormatting sqref="L29:M39">
    <cfRule type="cellIs" dxfId="0" priority="1" operator="equal">
      <formula>0</formula>
    </cfRule>
  </conditionalFormatting>
  <dataValidations count="1">
    <dataValidation type="list" allowBlank="1" showInputMessage="1" showErrorMessage="1" sqref="C29:C39">
      <formula1>Articles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3" r:id="rId4" name="Spinner 11">
              <controlPr defaultSize="0" print="0" autoPict="0" macro="[0]!ChangtAnnée">
                <anchor moveWithCells="1" siz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5</xdr:col>
                    <xdr:colOff>257175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AF18"/>
  <sheetViews>
    <sheetView workbookViewId="0">
      <selection activeCell="B25" sqref="B25"/>
    </sheetView>
  </sheetViews>
  <sheetFormatPr baseColWidth="10" defaultRowHeight="12.75"/>
  <cols>
    <col min="1" max="1" width="4.140625" customWidth="1"/>
    <col min="2" max="2" width="30.7109375" customWidth="1"/>
    <col min="3" max="3" width="13.7109375" bestFit="1" customWidth="1"/>
    <col min="4" max="4" width="5.7109375" customWidth="1"/>
    <col min="5" max="5" width="20.85546875" customWidth="1"/>
    <col min="6" max="6" width="2.7109375" customWidth="1"/>
    <col min="7" max="7" width="25.7109375" customWidth="1"/>
    <col min="8" max="8" width="5.140625" customWidth="1"/>
    <col min="9" max="9" width="7.42578125" customWidth="1"/>
    <col min="10" max="10" width="19.28515625" customWidth="1"/>
    <col min="11" max="13" width="9.28515625" style="40" bestFit="1" customWidth="1"/>
    <col min="14" max="17" width="8.7109375" style="40" customWidth="1"/>
    <col min="18" max="32" width="8.7109375" customWidth="1"/>
  </cols>
  <sheetData>
    <row r="1" spans="2:32" ht="15.75">
      <c r="B1" s="20" t="s">
        <v>16</v>
      </c>
      <c r="C1" s="20" t="s">
        <v>17</v>
      </c>
      <c r="E1" s="19" t="s">
        <v>31</v>
      </c>
      <c r="G1" s="17" t="s">
        <v>44</v>
      </c>
      <c r="I1" s="45" t="s">
        <v>29</v>
      </c>
      <c r="J1" s="44"/>
      <c r="K1" s="41">
        <v>41640</v>
      </c>
      <c r="L1" s="42">
        <v>2015</v>
      </c>
      <c r="M1" s="42">
        <v>2016</v>
      </c>
      <c r="N1" s="42">
        <v>2017</v>
      </c>
      <c r="O1" s="42">
        <v>2018</v>
      </c>
      <c r="P1" s="42">
        <v>2019</v>
      </c>
      <c r="Q1" s="42">
        <v>2020</v>
      </c>
      <c r="R1" s="42">
        <v>2021</v>
      </c>
      <c r="S1" s="42">
        <v>2022</v>
      </c>
      <c r="T1" s="42">
        <v>2023</v>
      </c>
      <c r="U1" s="42">
        <v>2024</v>
      </c>
      <c r="V1" s="42">
        <v>2025</v>
      </c>
      <c r="W1" s="42">
        <v>2026</v>
      </c>
      <c r="X1" s="42">
        <v>2027</v>
      </c>
      <c r="Y1" s="42">
        <v>2028</v>
      </c>
      <c r="Z1" s="42">
        <v>2029</v>
      </c>
      <c r="AA1" s="42">
        <v>2030</v>
      </c>
      <c r="AB1" s="42">
        <v>2031</v>
      </c>
      <c r="AC1" s="42">
        <v>2032</v>
      </c>
      <c r="AD1" s="42">
        <v>2033</v>
      </c>
      <c r="AE1" s="42">
        <v>2034</v>
      </c>
      <c r="AF1" s="42">
        <v>2035</v>
      </c>
    </row>
    <row r="2" spans="2:32">
      <c r="B2" s="14" t="s">
        <v>22</v>
      </c>
      <c r="C2" s="15">
        <v>60631</v>
      </c>
      <c r="E2" t="s">
        <v>53</v>
      </c>
      <c r="G2" s="71" t="s">
        <v>43</v>
      </c>
      <c r="I2" s="43" t="str">
        <f>B2</f>
        <v>Produits d'entretien</v>
      </c>
      <c r="J2" s="44"/>
      <c r="K2" s="46">
        <v>200</v>
      </c>
      <c r="L2" s="46">
        <v>200</v>
      </c>
      <c r="M2" s="46">
        <v>300</v>
      </c>
      <c r="N2" s="46"/>
      <c r="O2" s="46"/>
      <c r="P2" s="46"/>
      <c r="Q2" s="46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</row>
    <row r="3" spans="2:32">
      <c r="B3" s="14" t="s">
        <v>23</v>
      </c>
      <c r="C3" s="15">
        <v>60632</v>
      </c>
      <c r="E3" t="s">
        <v>54</v>
      </c>
      <c r="G3" s="71"/>
      <c r="I3" s="43" t="str">
        <f>B3</f>
        <v>Outillage</v>
      </c>
      <c r="J3" s="44"/>
      <c r="K3" s="46">
        <v>150</v>
      </c>
      <c r="L3" s="46">
        <v>200</v>
      </c>
      <c r="M3" s="46">
        <v>300</v>
      </c>
      <c r="N3" s="46"/>
      <c r="O3" s="46"/>
      <c r="P3" s="46"/>
      <c r="Q3" s="46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</row>
    <row r="4" spans="2:32">
      <c r="B4" s="14" t="s">
        <v>24</v>
      </c>
      <c r="C4" s="15">
        <v>60633</v>
      </c>
      <c r="E4" t="s">
        <v>32</v>
      </c>
      <c r="I4" s="43" t="str">
        <f>B4</f>
        <v>Autres matières et fournitures</v>
      </c>
      <c r="J4" s="44"/>
      <c r="K4" s="46">
        <v>250</v>
      </c>
      <c r="L4" s="46">
        <v>200</v>
      </c>
      <c r="M4" s="46">
        <v>300</v>
      </c>
      <c r="N4" s="46"/>
      <c r="O4" s="46"/>
      <c r="P4" s="46"/>
      <c r="Q4" s="46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</row>
    <row r="5" spans="2:32">
      <c r="B5" s="14" t="s">
        <v>25</v>
      </c>
      <c r="C5" s="15">
        <v>60634</v>
      </c>
      <c r="E5" t="s">
        <v>33</v>
      </c>
      <c r="I5" s="43" t="str">
        <f>B5</f>
        <v>Matériel roulant</v>
      </c>
      <c r="J5" s="44"/>
      <c r="K5" s="46">
        <v>300</v>
      </c>
      <c r="L5" s="46">
        <v>250</v>
      </c>
      <c r="M5" s="46">
        <v>300</v>
      </c>
      <c r="N5" s="46"/>
      <c r="O5" s="46"/>
      <c r="P5" s="46"/>
      <c r="Q5" s="46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</row>
    <row r="6" spans="2:32">
      <c r="B6" s="14" t="s">
        <v>26</v>
      </c>
      <c r="C6" s="15">
        <v>60635</v>
      </c>
      <c r="E6" t="s">
        <v>34</v>
      </c>
      <c r="I6" s="43" t="str">
        <f>B6</f>
        <v>Entretien matériel non roulant</v>
      </c>
      <c r="J6" s="44"/>
      <c r="K6" s="46">
        <v>200</v>
      </c>
      <c r="L6" s="46">
        <v>200</v>
      </c>
      <c r="M6" s="46">
        <v>300</v>
      </c>
      <c r="N6" s="46"/>
      <c r="O6" s="46"/>
      <c r="P6" s="46"/>
      <c r="Q6" s="46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</row>
    <row r="7" spans="2:32">
      <c r="E7" t="s">
        <v>35</v>
      </c>
      <c r="I7" s="43"/>
      <c r="J7" s="44"/>
      <c r="K7" s="46"/>
      <c r="L7" s="46"/>
      <c r="M7" s="46"/>
      <c r="N7" s="46"/>
      <c r="O7" s="46"/>
      <c r="P7" s="46"/>
      <c r="Q7" s="46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</row>
    <row r="8" spans="2:32">
      <c r="E8" t="s">
        <v>36</v>
      </c>
      <c r="I8" s="43"/>
      <c r="J8" s="44"/>
      <c r="K8" s="46"/>
      <c r="L8" s="46"/>
      <c r="M8" s="46"/>
      <c r="N8" s="46"/>
      <c r="O8" s="46"/>
      <c r="P8" s="46"/>
      <c r="Q8" s="46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</row>
    <row r="9" spans="2:32">
      <c r="E9" t="s">
        <v>37</v>
      </c>
      <c r="I9" s="43"/>
      <c r="J9" s="44"/>
      <c r="K9" s="46"/>
      <c r="L9" s="46"/>
      <c r="M9" s="46"/>
      <c r="N9" s="46"/>
      <c r="O9" s="46"/>
      <c r="P9" s="46"/>
      <c r="Q9" s="46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</row>
    <row r="10" spans="2:32">
      <c r="E10" t="s">
        <v>38</v>
      </c>
      <c r="I10" s="43"/>
      <c r="J10" s="44"/>
      <c r="K10" s="46"/>
      <c r="L10" s="46"/>
      <c r="M10" s="46"/>
      <c r="N10" s="46"/>
      <c r="O10" s="46"/>
      <c r="P10" s="46"/>
      <c r="Q10" s="46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</row>
    <row r="11" spans="2:32">
      <c r="E11" t="s">
        <v>39</v>
      </c>
      <c r="I11" s="43"/>
      <c r="J11" s="44"/>
      <c r="K11" s="46"/>
      <c r="L11" s="46"/>
      <c r="M11" s="46"/>
      <c r="N11" s="46"/>
      <c r="O11" s="46"/>
      <c r="P11" s="46"/>
      <c r="Q11" s="46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</row>
    <row r="12" spans="2:32">
      <c r="E12" t="s">
        <v>40</v>
      </c>
      <c r="I12" s="43"/>
      <c r="J12" s="44"/>
      <c r="K12" s="46"/>
      <c r="L12" s="46"/>
      <c r="M12" s="46"/>
      <c r="N12" s="46"/>
      <c r="O12" s="46"/>
      <c r="P12" s="46"/>
      <c r="Q12" s="46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</row>
    <row r="13" spans="2:32">
      <c r="E13" t="s">
        <v>41</v>
      </c>
      <c r="I13" s="49" t="s">
        <v>103</v>
      </c>
      <c r="J13" s="50"/>
      <c r="K13" s="48">
        <f>SUM(K2:K12)</f>
        <v>1100</v>
      </c>
      <c r="L13" s="48">
        <f t="shared" ref="L13:M13" si="0">SUM(L2:L12)</f>
        <v>1050</v>
      </c>
      <c r="M13" s="48">
        <f t="shared" si="0"/>
        <v>1500</v>
      </c>
      <c r="N13" s="46"/>
      <c r="O13" s="46"/>
      <c r="P13" s="46"/>
      <c r="Q13" s="46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</row>
    <row r="14" spans="2:32">
      <c r="E14" t="s">
        <v>42</v>
      </c>
    </row>
    <row r="15" spans="2:32">
      <c r="E15" t="s">
        <v>43</v>
      </c>
    </row>
    <row r="16" spans="2:32">
      <c r="E16" t="s">
        <v>55</v>
      </c>
    </row>
    <row r="17" spans="5:5">
      <c r="E17" t="s">
        <v>56</v>
      </c>
    </row>
    <row r="18" spans="5:5">
      <c r="E18" t="s">
        <v>57</v>
      </c>
    </row>
  </sheetData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1">
    <mergeCell ref="G2:G3"/>
  </mergeCells>
  <phoneticPr fontId="3" type="noConversion"/>
  <dataValidations count="1">
    <dataValidation type="list" allowBlank="1" showInputMessage="1" showErrorMessage="1" sqref="G2">
      <formula1>Liste_CIS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Consommation CIS</vt:lpstr>
      <vt:lpstr>Suivi Budget</vt:lpstr>
      <vt:lpstr>Paramètres</vt:lpstr>
    </vt:vector>
  </TitlesOfParts>
  <Company>Editions 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Guy Blancher</cp:lastModifiedBy>
  <cp:lastPrinted>2014-01-06T01:03:27Z</cp:lastPrinted>
  <dcterms:created xsi:type="dcterms:W3CDTF">2003-09-10T12:18:17Z</dcterms:created>
  <dcterms:modified xsi:type="dcterms:W3CDTF">2014-01-06T22:04:23Z</dcterms:modified>
</cp:coreProperties>
</file>