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715" windowHeight="6420" activeTab="3"/>
  </bookViews>
  <sheets>
    <sheet name="Bague en acier (simple) " sheetId="4" r:id="rId1"/>
    <sheet name="Bague Usinée" sheetId="5" r:id="rId2"/>
    <sheet name="Bague Alu" sheetId="6" r:id="rId3"/>
    <sheet name="Feuil1" sheetId="1" r:id="rId4"/>
  </sheets>
  <externalReferences>
    <externalReference r:id="rId5"/>
    <externalReference r:id="rId6"/>
    <externalReference r:id="rId7"/>
    <externalReference r:id="rId8"/>
  </externalReferences>
  <definedNames>
    <definedName name="_xlnm._FilterDatabase" localSheetId="2" hidden="1">'Bague Alu'!$B$7:$X$27</definedName>
    <definedName name="_xlnm._FilterDatabase" localSheetId="0" hidden="1">'Bague en acier (simple) '!$B$8:$AI$724</definedName>
    <definedName name="_xlnm._FilterDatabase" localSheetId="1" hidden="1">'Bague Usinée'!$B$7:$S$36</definedName>
    <definedName name="deb_donnees" localSheetId="2">'[1]#REF'!#REF!</definedName>
    <definedName name="deb_donnees" localSheetId="0">'[1]#REF'!#REF!</definedName>
    <definedName name="deb_donnees">'[1]#REF'!#REF!</definedName>
    <definedName name="Tab_langue">[2]Langues!$C$8:$G$515</definedName>
    <definedName name="Val_langue">[2]Langues!$C$1</definedName>
    <definedName name="_xlnm.Print_Area" localSheetId="2">'Bague Alu'!$B$2:$X$27</definedName>
    <definedName name="_xlnm.Print_Area" localSheetId="0">'Bague en acier (simple) '!$B$1:$AH$724</definedName>
    <definedName name="_xlnm.Print_Area" localSheetId="1">'Bague Usinée'!$B$2:$R$39</definedName>
  </definedNames>
  <calcPr calcId="162913"/>
</workbook>
</file>

<file path=xl/calcChain.xml><?xml version="1.0" encoding="utf-8"?>
<calcChain xmlns="http://schemas.openxmlformats.org/spreadsheetml/2006/main">
  <c r="S27" i="6" l="1"/>
  <c r="R27" i="6"/>
  <c r="U27" i="6" s="1"/>
  <c r="S26" i="6"/>
  <c r="R26" i="6"/>
  <c r="U26" i="6" s="1"/>
  <c r="S25" i="6"/>
  <c r="R25" i="6"/>
  <c r="U25" i="6" s="1"/>
  <c r="S24" i="6"/>
  <c r="R24" i="6"/>
  <c r="U24" i="6" s="1"/>
  <c r="S23" i="6"/>
  <c r="R23" i="6"/>
  <c r="U23" i="6" s="1"/>
  <c r="S22" i="6"/>
  <c r="R22" i="6"/>
  <c r="U22" i="6" s="1"/>
  <c r="S21" i="6"/>
  <c r="R21" i="6"/>
  <c r="U21" i="6" s="1"/>
  <c r="S20" i="6"/>
  <c r="R20" i="6"/>
  <c r="U20" i="6" s="1"/>
  <c r="S19" i="6"/>
  <c r="R19" i="6"/>
  <c r="U19" i="6" s="1"/>
  <c r="S18" i="6"/>
  <c r="R18" i="6"/>
  <c r="U18" i="6" s="1"/>
  <c r="S17" i="6"/>
  <c r="R17" i="6"/>
  <c r="U17" i="6" s="1"/>
  <c r="S16" i="6"/>
  <c r="R16" i="6"/>
  <c r="U16" i="6" s="1"/>
  <c r="S15" i="6"/>
  <c r="R15" i="6"/>
  <c r="U15" i="6" s="1"/>
  <c r="S14" i="6"/>
  <c r="R14" i="6"/>
  <c r="U14" i="6" s="1"/>
  <c r="S13" i="6"/>
  <c r="R13" i="6"/>
  <c r="U13" i="6" s="1"/>
  <c r="S12" i="6"/>
  <c r="R12" i="6"/>
  <c r="U12" i="6" s="1"/>
  <c r="S11" i="6"/>
  <c r="R11" i="6"/>
  <c r="U11" i="6" s="1"/>
  <c r="S10" i="6"/>
  <c r="R10" i="6"/>
  <c r="U10" i="6" s="1"/>
  <c r="S9" i="6"/>
  <c r="R9" i="6"/>
  <c r="U9" i="6" s="1"/>
  <c r="S8" i="6"/>
  <c r="R8" i="6"/>
  <c r="U8" i="6" s="1"/>
  <c r="AG724" i="4"/>
  <c r="AB724" i="4"/>
  <c r="AA724" i="4"/>
  <c r="W724" i="4"/>
  <c r="X724" i="4" s="1"/>
  <c r="U724" i="4"/>
  <c r="Y724" i="4" s="1"/>
  <c r="T724" i="4"/>
  <c r="S724" i="4"/>
  <c r="R724" i="4"/>
  <c r="V724" i="4" s="1"/>
  <c r="AG723" i="4"/>
  <c r="AB723" i="4"/>
  <c r="AA723" i="4"/>
  <c r="W723" i="4"/>
  <c r="X723" i="4" s="1"/>
  <c r="U723" i="4"/>
  <c r="Y723" i="4" s="1"/>
  <c r="T723" i="4"/>
  <c r="S723" i="4"/>
  <c r="R723" i="4"/>
  <c r="V723" i="4" s="1"/>
  <c r="AG722" i="4"/>
  <c r="AB722" i="4"/>
  <c r="AA722" i="4"/>
  <c r="W722" i="4"/>
  <c r="X722" i="4" s="1"/>
  <c r="T722" i="4"/>
  <c r="U722" i="4" s="1"/>
  <c r="S722" i="4"/>
  <c r="R722" i="4"/>
  <c r="V722" i="4" s="1"/>
  <c r="AG721" i="4"/>
  <c r="AB721" i="4"/>
  <c r="AA721" i="4"/>
  <c r="W721" i="4"/>
  <c r="X721" i="4" s="1"/>
  <c r="U721" i="4"/>
  <c r="Y721" i="4" s="1"/>
  <c r="T721" i="4"/>
  <c r="S721" i="4"/>
  <c r="R721" i="4"/>
  <c r="V721" i="4" s="1"/>
  <c r="AG720" i="4"/>
  <c r="AB720" i="4"/>
  <c r="AA720" i="4"/>
  <c r="W720" i="4"/>
  <c r="X720" i="4" s="1"/>
  <c r="U720" i="4"/>
  <c r="Y720" i="4" s="1"/>
  <c r="T720" i="4"/>
  <c r="S720" i="4"/>
  <c r="R720" i="4"/>
  <c r="V720" i="4" s="1"/>
  <c r="AG719" i="4"/>
  <c r="AB719" i="4"/>
  <c r="AA719" i="4"/>
  <c r="W719" i="4"/>
  <c r="X719" i="4" s="1"/>
  <c r="U719" i="4"/>
  <c r="Y719" i="4" s="1"/>
  <c r="T719" i="4"/>
  <c r="S719" i="4"/>
  <c r="R719" i="4"/>
  <c r="V719" i="4" s="1"/>
  <c r="AG718" i="4"/>
  <c r="AB718" i="4"/>
  <c r="AA718" i="4"/>
  <c r="W718" i="4"/>
  <c r="X718" i="4" s="1"/>
  <c r="U718" i="4"/>
  <c r="Y718" i="4" s="1"/>
  <c r="T718" i="4"/>
  <c r="S718" i="4"/>
  <c r="R718" i="4"/>
  <c r="V718" i="4" s="1"/>
  <c r="AG717" i="4"/>
  <c r="AB717" i="4"/>
  <c r="AA717" i="4"/>
  <c r="W717" i="4"/>
  <c r="X717" i="4" s="1"/>
  <c r="U717" i="4"/>
  <c r="Y717" i="4" s="1"/>
  <c r="T717" i="4"/>
  <c r="S717" i="4"/>
  <c r="R717" i="4"/>
  <c r="V717" i="4" s="1"/>
  <c r="AG716" i="4"/>
  <c r="AB716" i="4"/>
  <c r="AA716" i="4"/>
  <c r="W716" i="4"/>
  <c r="X716" i="4" s="1"/>
  <c r="U716" i="4"/>
  <c r="Y716" i="4" s="1"/>
  <c r="T716" i="4"/>
  <c r="S716" i="4"/>
  <c r="R716" i="4"/>
  <c r="V716" i="4" s="1"/>
  <c r="AG715" i="4"/>
  <c r="AB715" i="4"/>
  <c r="AA715" i="4"/>
  <c r="W715" i="4"/>
  <c r="X715" i="4" s="1"/>
  <c r="U715" i="4"/>
  <c r="Y715" i="4" s="1"/>
  <c r="T715" i="4"/>
  <c r="S715" i="4"/>
  <c r="R715" i="4"/>
  <c r="V715" i="4" s="1"/>
  <c r="AG714" i="4"/>
  <c r="AB714" i="4"/>
  <c r="AA714" i="4"/>
  <c r="W714" i="4"/>
  <c r="X714" i="4" s="1"/>
  <c r="U714" i="4"/>
  <c r="Y714" i="4" s="1"/>
  <c r="T714" i="4"/>
  <c r="S714" i="4"/>
  <c r="R714" i="4"/>
  <c r="V714" i="4" s="1"/>
  <c r="AG713" i="4"/>
  <c r="AB713" i="4"/>
  <c r="AA713" i="4"/>
  <c r="W713" i="4"/>
  <c r="X713" i="4" s="1"/>
  <c r="U713" i="4"/>
  <c r="Y713" i="4" s="1"/>
  <c r="T713" i="4"/>
  <c r="S713" i="4"/>
  <c r="R713" i="4"/>
  <c r="V713" i="4" s="1"/>
  <c r="AG712" i="4"/>
  <c r="AB712" i="4"/>
  <c r="AA712" i="4"/>
  <c r="W712" i="4"/>
  <c r="X712" i="4" s="1"/>
  <c r="U712" i="4"/>
  <c r="Y712" i="4" s="1"/>
  <c r="T712" i="4"/>
  <c r="S712" i="4"/>
  <c r="R712" i="4"/>
  <c r="V712" i="4" s="1"/>
  <c r="AG711" i="4"/>
  <c r="AB711" i="4"/>
  <c r="AA711" i="4"/>
  <c r="W711" i="4"/>
  <c r="X711" i="4" s="1"/>
  <c r="U711" i="4"/>
  <c r="Y711" i="4" s="1"/>
  <c r="T711" i="4"/>
  <c r="S711" i="4"/>
  <c r="R711" i="4"/>
  <c r="V711" i="4" s="1"/>
  <c r="AG710" i="4"/>
  <c r="AB710" i="4"/>
  <c r="AA710" i="4"/>
  <c r="W710" i="4"/>
  <c r="X710" i="4" s="1"/>
  <c r="U710" i="4"/>
  <c r="Y710" i="4" s="1"/>
  <c r="T710" i="4"/>
  <c r="S710" i="4"/>
  <c r="R710" i="4"/>
  <c r="V710" i="4" s="1"/>
  <c r="AG709" i="4"/>
  <c r="AB709" i="4"/>
  <c r="AA709" i="4"/>
  <c r="W709" i="4"/>
  <c r="X709" i="4" s="1"/>
  <c r="U709" i="4"/>
  <c r="Y709" i="4" s="1"/>
  <c r="T709" i="4"/>
  <c r="S709" i="4"/>
  <c r="R709" i="4"/>
  <c r="V709" i="4" s="1"/>
  <c r="AG708" i="4"/>
  <c r="AB708" i="4"/>
  <c r="AA708" i="4"/>
  <c r="W708" i="4"/>
  <c r="X708" i="4" s="1"/>
  <c r="U708" i="4"/>
  <c r="Y708" i="4" s="1"/>
  <c r="T708" i="4"/>
  <c r="S708" i="4"/>
  <c r="R708" i="4"/>
  <c r="V708" i="4" s="1"/>
  <c r="AG707" i="4"/>
  <c r="AB707" i="4"/>
  <c r="AA707" i="4"/>
  <c r="W707" i="4"/>
  <c r="X707" i="4" s="1"/>
  <c r="U707" i="4"/>
  <c r="Y707" i="4" s="1"/>
  <c r="T707" i="4"/>
  <c r="S707" i="4"/>
  <c r="R707" i="4"/>
  <c r="V707" i="4" s="1"/>
  <c r="AG706" i="4"/>
  <c r="AB706" i="4"/>
  <c r="AA706" i="4"/>
  <c r="W706" i="4"/>
  <c r="X706" i="4" s="1"/>
  <c r="U706" i="4"/>
  <c r="Y706" i="4" s="1"/>
  <c r="T706" i="4"/>
  <c r="S706" i="4"/>
  <c r="R706" i="4"/>
  <c r="V706" i="4" s="1"/>
  <c r="AG705" i="4"/>
  <c r="AB705" i="4"/>
  <c r="AA705" i="4"/>
  <c r="W705" i="4"/>
  <c r="X705" i="4" s="1"/>
  <c r="U705" i="4"/>
  <c r="Y705" i="4" s="1"/>
  <c r="T705" i="4"/>
  <c r="S705" i="4"/>
  <c r="R705" i="4"/>
  <c r="V705" i="4" s="1"/>
  <c r="AG704" i="4"/>
  <c r="AB704" i="4"/>
  <c r="AA704" i="4"/>
  <c r="W704" i="4"/>
  <c r="X704" i="4" s="1"/>
  <c r="U704" i="4"/>
  <c r="Y704" i="4" s="1"/>
  <c r="T704" i="4"/>
  <c r="S704" i="4"/>
  <c r="R704" i="4"/>
  <c r="V704" i="4" s="1"/>
  <c r="AG703" i="4"/>
  <c r="AB703" i="4"/>
  <c r="AA703" i="4"/>
  <c r="W703" i="4"/>
  <c r="X703" i="4" s="1"/>
  <c r="U703" i="4"/>
  <c r="Y703" i="4" s="1"/>
  <c r="T703" i="4"/>
  <c r="S703" i="4"/>
  <c r="R703" i="4"/>
  <c r="V703" i="4" s="1"/>
  <c r="AG702" i="4"/>
  <c r="AB702" i="4"/>
  <c r="AA702" i="4"/>
  <c r="W702" i="4"/>
  <c r="X702" i="4" s="1"/>
  <c r="U702" i="4"/>
  <c r="Y702" i="4" s="1"/>
  <c r="T702" i="4"/>
  <c r="S702" i="4"/>
  <c r="R702" i="4"/>
  <c r="V702" i="4" s="1"/>
  <c r="AG701" i="4"/>
  <c r="AB701" i="4"/>
  <c r="AA701" i="4"/>
  <c r="W701" i="4"/>
  <c r="X701" i="4" s="1"/>
  <c r="U701" i="4"/>
  <c r="Y701" i="4" s="1"/>
  <c r="T701" i="4"/>
  <c r="S701" i="4"/>
  <c r="R701" i="4"/>
  <c r="V701" i="4" s="1"/>
  <c r="AG700" i="4"/>
  <c r="AB700" i="4"/>
  <c r="AA700" i="4"/>
  <c r="W700" i="4"/>
  <c r="X700" i="4" s="1"/>
  <c r="U700" i="4"/>
  <c r="Y700" i="4" s="1"/>
  <c r="T700" i="4"/>
  <c r="S700" i="4"/>
  <c r="R700" i="4"/>
  <c r="V700" i="4" s="1"/>
  <c r="AG699" i="4"/>
  <c r="AB699" i="4"/>
  <c r="AA699" i="4"/>
  <c r="W699" i="4"/>
  <c r="X699" i="4" s="1"/>
  <c r="U699" i="4"/>
  <c r="Y699" i="4" s="1"/>
  <c r="T699" i="4"/>
  <c r="S699" i="4"/>
  <c r="R699" i="4"/>
  <c r="V699" i="4" s="1"/>
  <c r="AG698" i="4"/>
  <c r="AB698" i="4"/>
  <c r="AA698" i="4"/>
  <c r="W698" i="4"/>
  <c r="X698" i="4" s="1"/>
  <c r="U698" i="4"/>
  <c r="Y698" i="4" s="1"/>
  <c r="T698" i="4"/>
  <c r="S698" i="4"/>
  <c r="R698" i="4"/>
  <c r="V698" i="4" s="1"/>
  <c r="AG697" i="4"/>
  <c r="AB697" i="4"/>
  <c r="AA697" i="4"/>
  <c r="W697" i="4"/>
  <c r="X697" i="4" s="1"/>
  <c r="U697" i="4"/>
  <c r="Y697" i="4" s="1"/>
  <c r="T697" i="4"/>
  <c r="S697" i="4"/>
  <c r="R697" i="4"/>
  <c r="V697" i="4" s="1"/>
  <c r="AG696" i="4"/>
  <c r="AB696" i="4"/>
  <c r="AA696" i="4"/>
  <c r="W696" i="4"/>
  <c r="X696" i="4" s="1"/>
  <c r="U696" i="4"/>
  <c r="Y696" i="4" s="1"/>
  <c r="T696" i="4"/>
  <c r="S696" i="4"/>
  <c r="R696" i="4"/>
  <c r="V696" i="4" s="1"/>
  <c r="AG695" i="4"/>
  <c r="AB695" i="4"/>
  <c r="AA695" i="4"/>
  <c r="W695" i="4"/>
  <c r="X695" i="4" s="1"/>
  <c r="U695" i="4"/>
  <c r="Y695" i="4" s="1"/>
  <c r="T695" i="4"/>
  <c r="S695" i="4"/>
  <c r="R695" i="4"/>
  <c r="V695" i="4" s="1"/>
  <c r="AG694" i="4"/>
  <c r="AB694" i="4"/>
  <c r="AA694" i="4"/>
  <c r="W694" i="4"/>
  <c r="X694" i="4" s="1"/>
  <c r="U694" i="4"/>
  <c r="Y694" i="4" s="1"/>
  <c r="T694" i="4"/>
  <c r="S694" i="4"/>
  <c r="R694" i="4"/>
  <c r="V694" i="4" s="1"/>
  <c r="AG693" i="4"/>
  <c r="AB693" i="4"/>
  <c r="AA693" i="4"/>
  <c r="W693" i="4"/>
  <c r="X693" i="4" s="1"/>
  <c r="U693" i="4"/>
  <c r="Y693" i="4" s="1"/>
  <c r="T693" i="4"/>
  <c r="S693" i="4"/>
  <c r="R693" i="4"/>
  <c r="V693" i="4" s="1"/>
  <c r="AG692" i="4"/>
  <c r="AB692" i="4"/>
  <c r="AA692" i="4"/>
  <c r="W692" i="4"/>
  <c r="X692" i="4" s="1"/>
  <c r="U692" i="4"/>
  <c r="Y692" i="4" s="1"/>
  <c r="T692" i="4"/>
  <c r="S692" i="4"/>
  <c r="R692" i="4"/>
  <c r="V692" i="4" s="1"/>
  <c r="AG691" i="4"/>
  <c r="AB691" i="4"/>
  <c r="AA691" i="4"/>
  <c r="W691" i="4"/>
  <c r="X691" i="4" s="1"/>
  <c r="U691" i="4"/>
  <c r="Y691" i="4" s="1"/>
  <c r="T691" i="4"/>
  <c r="S691" i="4"/>
  <c r="R691" i="4"/>
  <c r="V691" i="4" s="1"/>
  <c r="AG690" i="4"/>
  <c r="AB690" i="4"/>
  <c r="AA690" i="4"/>
  <c r="W690" i="4"/>
  <c r="X690" i="4" s="1"/>
  <c r="U690" i="4"/>
  <c r="Y690" i="4" s="1"/>
  <c r="T690" i="4"/>
  <c r="S690" i="4"/>
  <c r="R690" i="4"/>
  <c r="V690" i="4" s="1"/>
  <c r="AG689" i="4"/>
  <c r="AB689" i="4"/>
  <c r="AA689" i="4"/>
  <c r="W689" i="4"/>
  <c r="X689" i="4" s="1"/>
  <c r="U689" i="4"/>
  <c r="Y689" i="4" s="1"/>
  <c r="T689" i="4"/>
  <c r="S689" i="4"/>
  <c r="R689" i="4"/>
  <c r="V689" i="4" s="1"/>
  <c r="AG688" i="4"/>
  <c r="AB688" i="4"/>
  <c r="AA688" i="4"/>
  <c r="W688" i="4"/>
  <c r="X688" i="4" s="1"/>
  <c r="U688" i="4"/>
  <c r="Y688" i="4" s="1"/>
  <c r="T688" i="4"/>
  <c r="S688" i="4"/>
  <c r="R688" i="4"/>
  <c r="V688" i="4" s="1"/>
  <c r="AG687" i="4"/>
  <c r="AB687" i="4"/>
  <c r="AA687" i="4"/>
  <c r="W687" i="4"/>
  <c r="X687" i="4" s="1"/>
  <c r="U687" i="4"/>
  <c r="Y687" i="4" s="1"/>
  <c r="T687" i="4"/>
  <c r="S687" i="4"/>
  <c r="R687" i="4"/>
  <c r="V687" i="4" s="1"/>
  <c r="AG686" i="4"/>
  <c r="AB686" i="4"/>
  <c r="AA686" i="4"/>
  <c r="W686" i="4"/>
  <c r="X686" i="4" s="1"/>
  <c r="U686" i="4"/>
  <c r="Y686" i="4" s="1"/>
  <c r="T686" i="4"/>
  <c r="S686" i="4"/>
  <c r="R686" i="4"/>
  <c r="V686" i="4" s="1"/>
  <c r="AG685" i="4"/>
  <c r="AB685" i="4"/>
  <c r="AA685" i="4"/>
  <c r="W685" i="4"/>
  <c r="X685" i="4" s="1"/>
  <c r="U685" i="4"/>
  <c r="Y685" i="4" s="1"/>
  <c r="T685" i="4"/>
  <c r="S685" i="4"/>
  <c r="R685" i="4"/>
  <c r="V685" i="4" s="1"/>
  <c r="AG684" i="4"/>
  <c r="AB684" i="4"/>
  <c r="AA684" i="4"/>
  <c r="W684" i="4"/>
  <c r="X684" i="4" s="1"/>
  <c r="U684" i="4"/>
  <c r="Y684" i="4" s="1"/>
  <c r="T684" i="4"/>
  <c r="S684" i="4"/>
  <c r="R684" i="4"/>
  <c r="V684" i="4" s="1"/>
  <c r="AG683" i="4"/>
  <c r="AB683" i="4"/>
  <c r="AA683" i="4"/>
  <c r="W683" i="4"/>
  <c r="X683" i="4" s="1"/>
  <c r="U683" i="4"/>
  <c r="Y683" i="4" s="1"/>
  <c r="T683" i="4"/>
  <c r="S683" i="4"/>
  <c r="R683" i="4"/>
  <c r="V683" i="4" s="1"/>
  <c r="AG682" i="4"/>
  <c r="AB682" i="4"/>
  <c r="AA682" i="4"/>
  <c r="W682" i="4"/>
  <c r="X682" i="4" s="1"/>
  <c r="U682" i="4"/>
  <c r="Y682" i="4" s="1"/>
  <c r="T682" i="4"/>
  <c r="S682" i="4"/>
  <c r="R682" i="4"/>
  <c r="V682" i="4" s="1"/>
  <c r="AG681" i="4"/>
  <c r="AB681" i="4"/>
  <c r="AA681" i="4"/>
  <c r="W681" i="4"/>
  <c r="X681" i="4" s="1"/>
  <c r="U681" i="4"/>
  <c r="Y681" i="4" s="1"/>
  <c r="T681" i="4"/>
  <c r="S681" i="4"/>
  <c r="R681" i="4"/>
  <c r="V681" i="4" s="1"/>
  <c r="AG680" i="4"/>
  <c r="AB680" i="4"/>
  <c r="AA680" i="4"/>
  <c r="W680" i="4"/>
  <c r="X680" i="4" s="1"/>
  <c r="U680" i="4"/>
  <c r="Y680" i="4" s="1"/>
  <c r="T680" i="4"/>
  <c r="S680" i="4"/>
  <c r="R680" i="4"/>
  <c r="V680" i="4" s="1"/>
  <c r="AG679" i="4"/>
  <c r="AB679" i="4"/>
  <c r="AA679" i="4"/>
  <c r="W679" i="4"/>
  <c r="X679" i="4" s="1"/>
  <c r="U679" i="4"/>
  <c r="Y679" i="4" s="1"/>
  <c r="T679" i="4"/>
  <c r="S679" i="4"/>
  <c r="R679" i="4"/>
  <c r="V679" i="4" s="1"/>
  <c r="AG678" i="4"/>
  <c r="AB678" i="4"/>
  <c r="AA678" i="4"/>
  <c r="W678" i="4"/>
  <c r="X678" i="4" s="1"/>
  <c r="U678" i="4"/>
  <c r="Y678" i="4" s="1"/>
  <c r="T678" i="4"/>
  <c r="S678" i="4"/>
  <c r="R678" i="4"/>
  <c r="V678" i="4" s="1"/>
  <c r="AG677" i="4"/>
  <c r="AB677" i="4"/>
  <c r="AA677" i="4"/>
  <c r="W677" i="4"/>
  <c r="X677" i="4" s="1"/>
  <c r="U677" i="4"/>
  <c r="Y677" i="4" s="1"/>
  <c r="T677" i="4"/>
  <c r="S677" i="4"/>
  <c r="R677" i="4"/>
  <c r="V677" i="4" s="1"/>
  <c r="AG676" i="4"/>
  <c r="AB676" i="4"/>
  <c r="AA676" i="4"/>
  <c r="W676" i="4"/>
  <c r="X676" i="4" s="1"/>
  <c r="U676" i="4"/>
  <c r="Y676" i="4" s="1"/>
  <c r="T676" i="4"/>
  <c r="S676" i="4"/>
  <c r="R676" i="4"/>
  <c r="V676" i="4" s="1"/>
  <c r="AG675" i="4"/>
  <c r="AB675" i="4"/>
  <c r="AA675" i="4"/>
  <c r="W675" i="4"/>
  <c r="X675" i="4" s="1"/>
  <c r="U675" i="4"/>
  <c r="Y675" i="4" s="1"/>
  <c r="T675" i="4"/>
  <c r="S675" i="4"/>
  <c r="R675" i="4"/>
  <c r="V675" i="4" s="1"/>
  <c r="AG674" i="4"/>
  <c r="AB674" i="4"/>
  <c r="AA674" i="4"/>
  <c r="W674" i="4"/>
  <c r="X674" i="4" s="1"/>
  <c r="U674" i="4"/>
  <c r="Y674" i="4" s="1"/>
  <c r="T674" i="4"/>
  <c r="S674" i="4"/>
  <c r="R674" i="4"/>
  <c r="V674" i="4" s="1"/>
  <c r="AG673" i="4"/>
  <c r="AB673" i="4"/>
  <c r="AA673" i="4"/>
  <c r="W673" i="4"/>
  <c r="X673" i="4" s="1"/>
  <c r="U673" i="4"/>
  <c r="Y673" i="4" s="1"/>
  <c r="T673" i="4"/>
  <c r="S673" i="4"/>
  <c r="R673" i="4"/>
  <c r="V673" i="4" s="1"/>
  <c r="AG672" i="4"/>
  <c r="AB672" i="4"/>
  <c r="AA672" i="4"/>
  <c r="W672" i="4"/>
  <c r="X672" i="4" s="1"/>
  <c r="U672" i="4"/>
  <c r="Y672" i="4" s="1"/>
  <c r="T672" i="4"/>
  <c r="S672" i="4"/>
  <c r="R672" i="4"/>
  <c r="V672" i="4" s="1"/>
  <c r="AG671" i="4"/>
  <c r="AB671" i="4"/>
  <c r="AA671" i="4"/>
  <c r="W671" i="4"/>
  <c r="X671" i="4" s="1"/>
  <c r="U671" i="4"/>
  <c r="Y671" i="4" s="1"/>
  <c r="T671" i="4"/>
  <c r="S671" i="4"/>
  <c r="R671" i="4"/>
  <c r="V671" i="4" s="1"/>
  <c r="AG670" i="4"/>
  <c r="AB670" i="4"/>
  <c r="AA670" i="4"/>
  <c r="W670" i="4"/>
  <c r="X670" i="4" s="1"/>
  <c r="U670" i="4"/>
  <c r="Y670" i="4" s="1"/>
  <c r="T670" i="4"/>
  <c r="S670" i="4"/>
  <c r="R670" i="4"/>
  <c r="V670" i="4" s="1"/>
  <c r="AG669" i="4"/>
  <c r="AB669" i="4"/>
  <c r="AA669" i="4"/>
  <c r="W669" i="4"/>
  <c r="X669" i="4" s="1"/>
  <c r="U669" i="4"/>
  <c r="Y669" i="4" s="1"/>
  <c r="T669" i="4"/>
  <c r="S669" i="4"/>
  <c r="R669" i="4"/>
  <c r="V669" i="4" s="1"/>
  <c r="AG668" i="4"/>
  <c r="AB668" i="4"/>
  <c r="AA668" i="4"/>
  <c r="W668" i="4"/>
  <c r="X668" i="4" s="1"/>
  <c r="U668" i="4"/>
  <c r="T668" i="4"/>
  <c r="S668" i="4"/>
  <c r="R668" i="4"/>
  <c r="V668" i="4" s="1"/>
  <c r="AG667" i="4"/>
  <c r="AB667" i="4"/>
  <c r="AA667" i="4"/>
  <c r="W667" i="4"/>
  <c r="X667" i="4" s="1"/>
  <c r="T667" i="4"/>
  <c r="U667" i="4" s="1"/>
  <c r="S667" i="4"/>
  <c r="R667" i="4"/>
  <c r="V667" i="4" s="1"/>
  <c r="AG666" i="4"/>
  <c r="AB666" i="4"/>
  <c r="AA666" i="4"/>
  <c r="W666" i="4"/>
  <c r="X666" i="4" s="1"/>
  <c r="T666" i="4"/>
  <c r="U666" i="4" s="1"/>
  <c r="S666" i="4"/>
  <c r="R666" i="4"/>
  <c r="V666" i="4" s="1"/>
  <c r="AG665" i="4"/>
  <c r="AB665" i="4"/>
  <c r="AA665" i="4"/>
  <c r="X665" i="4"/>
  <c r="W665" i="4"/>
  <c r="V665" i="4"/>
  <c r="T665" i="4"/>
  <c r="U665" i="4" s="1"/>
  <c r="S665" i="4"/>
  <c r="R665" i="4"/>
  <c r="AG664" i="4"/>
  <c r="AB664" i="4"/>
  <c r="AA664" i="4"/>
  <c r="W664" i="4"/>
  <c r="X664" i="4" s="1"/>
  <c r="U664" i="4"/>
  <c r="Y664" i="4" s="1"/>
  <c r="Z664" i="4" s="1"/>
  <c r="T664" i="4"/>
  <c r="S664" i="4"/>
  <c r="R664" i="4"/>
  <c r="V664" i="4" s="1"/>
  <c r="AG663" i="4"/>
  <c r="AB663" i="4"/>
  <c r="AA663" i="4"/>
  <c r="W663" i="4"/>
  <c r="X663" i="4" s="1"/>
  <c r="T663" i="4"/>
  <c r="U663" i="4" s="1"/>
  <c r="S663" i="4"/>
  <c r="R663" i="4"/>
  <c r="V663" i="4" s="1"/>
  <c r="AG662" i="4"/>
  <c r="AB662" i="4"/>
  <c r="AA662" i="4"/>
  <c r="W662" i="4"/>
  <c r="X662" i="4" s="1"/>
  <c r="T662" i="4"/>
  <c r="U662" i="4" s="1"/>
  <c r="S662" i="4"/>
  <c r="R662" i="4"/>
  <c r="V662" i="4" s="1"/>
  <c r="AG661" i="4"/>
  <c r="AB661" i="4"/>
  <c r="AA661" i="4"/>
  <c r="X661" i="4"/>
  <c r="W661" i="4"/>
  <c r="V661" i="4"/>
  <c r="T661" i="4"/>
  <c r="U661" i="4" s="1"/>
  <c r="S661" i="4"/>
  <c r="R661" i="4"/>
  <c r="AG660" i="4"/>
  <c r="AB660" i="4"/>
  <c r="AA660" i="4"/>
  <c r="W660" i="4"/>
  <c r="X660" i="4" s="1"/>
  <c r="U660" i="4"/>
  <c r="Y660" i="4" s="1"/>
  <c r="Z660" i="4" s="1"/>
  <c r="T660" i="4"/>
  <c r="S660" i="4"/>
  <c r="R660" i="4"/>
  <c r="V660" i="4" s="1"/>
  <c r="AG659" i="4"/>
  <c r="AB659" i="4"/>
  <c r="AA659" i="4"/>
  <c r="W659" i="4"/>
  <c r="X659" i="4" s="1"/>
  <c r="T659" i="4"/>
  <c r="U659" i="4" s="1"/>
  <c r="S659" i="4"/>
  <c r="R659" i="4"/>
  <c r="V659" i="4" s="1"/>
  <c r="AG658" i="4"/>
  <c r="AB658" i="4"/>
  <c r="AA658" i="4"/>
  <c r="W658" i="4"/>
  <c r="X658" i="4" s="1"/>
  <c r="T658" i="4"/>
  <c r="U658" i="4" s="1"/>
  <c r="S658" i="4"/>
  <c r="R658" i="4"/>
  <c r="V658" i="4" s="1"/>
  <c r="AG657" i="4"/>
  <c r="AB657" i="4"/>
  <c r="AA657" i="4"/>
  <c r="X657" i="4"/>
  <c r="W657" i="4"/>
  <c r="V657" i="4"/>
  <c r="T657" i="4"/>
  <c r="U657" i="4" s="1"/>
  <c r="S657" i="4"/>
  <c r="R657" i="4"/>
  <c r="AG656" i="4"/>
  <c r="AB656" i="4"/>
  <c r="AA656" i="4"/>
  <c r="W656" i="4"/>
  <c r="X656" i="4" s="1"/>
  <c r="U656" i="4"/>
  <c r="Y656" i="4" s="1"/>
  <c r="Z656" i="4" s="1"/>
  <c r="T656" i="4"/>
  <c r="S656" i="4"/>
  <c r="R656" i="4"/>
  <c r="V656" i="4" s="1"/>
  <c r="AG655" i="4"/>
  <c r="AB655" i="4"/>
  <c r="AA655" i="4"/>
  <c r="W655" i="4"/>
  <c r="X655" i="4" s="1"/>
  <c r="T655" i="4"/>
  <c r="U655" i="4" s="1"/>
  <c r="S655" i="4"/>
  <c r="R655" i="4"/>
  <c r="V655" i="4" s="1"/>
  <c r="AG654" i="4"/>
  <c r="AB654" i="4"/>
  <c r="AA654" i="4"/>
  <c r="W654" i="4"/>
  <c r="X654" i="4" s="1"/>
  <c r="T654" i="4"/>
  <c r="U654" i="4" s="1"/>
  <c r="S654" i="4"/>
  <c r="R654" i="4"/>
  <c r="V654" i="4" s="1"/>
  <c r="AG653" i="4"/>
  <c r="AB653" i="4"/>
  <c r="AA653" i="4"/>
  <c r="X653" i="4"/>
  <c r="W653" i="4"/>
  <c r="V653" i="4"/>
  <c r="T653" i="4"/>
  <c r="U653" i="4" s="1"/>
  <c r="S653" i="4"/>
  <c r="R653" i="4"/>
  <c r="AG652" i="4"/>
  <c r="AB652" i="4"/>
  <c r="AA652" i="4"/>
  <c r="W652" i="4"/>
  <c r="X652" i="4" s="1"/>
  <c r="U652" i="4"/>
  <c r="Y652" i="4" s="1"/>
  <c r="Z652" i="4" s="1"/>
  <c r="T652" i="4"/>
  <c r="S652" i="4"/>
  <c r="R652" i="4"/>
  <c r="V652" i="4" s="1"/>
  <c r="AG651" i="4"/>
  <c r="AB651" i="4"/>
  <c r="AA651" i="4"/>
  <c r="W651" i="4"/>
  <c r="X651" i="4" s="1"/>
  <c r="T651" i="4"/>
  <c r="U651" i="4" s="1"/>
  <c r="S651" i="4"/>
  <c r="R651" i="4"/>
  <c r="V651" i="4" s="1"/>
  <c r="AG650" i="4"/>
  <c r="AB650" i="4"/>
  <c r="AA650" i="4"/>
  <c r="W650" i="4"/>
  <c r="X650" i="4" s="1"/>
  <c r="T650" i="4"/>
  <c r="U650" i="4" s="1"/>
  <c r="S650" i="4"/>
  <c r="R650" i="4"/>
  <c r="V650" i="4" s="1"/>
  <c r="AG649" i="4"/>
  <c r="AB649" i="4"/>
  <c r="AA649" i="4"/>
  <c r="X649" i="4"/>
  <c r="W649" i="4"/>
  <c r="V649" i="4"/>
  <c r="T649" i="4"/>
  <c r="U649" i="4" s="1"/>
  <c r="S649" i="4"/>
  <c r="R649" i="4"/>
  <c r="AG648" i="4"/>
  <c r="AB648" i="4"/>
  <c r="AA648" i="4"/>
  <c r="W648" i="4"/>
  <c r="X648" i="4" s="1"/>
  <c r="U648" i="4"/>
  <c r="Y648" i="4" s="1"/>
  <c r="Z648" i="4" s="1"/>
  <c r="T648" i="4"/>
  <c r="S648" i="4"/>
  <c r="R648" i="4"/>
  <c r="V648" i="4" s="1"/>
  <c r="AG647" i="4"/>
  <c r="AB647" i="4"/>
  <c r="AA647" i="4"/>
  <c r="W647" i="4"/>
  <c r="X647" i="4" s="1"/>
  <c r="T647" i="4"/>
  <c r="U647" i="4" s="1"/>
  <c r="S647" i="4"/>
  <c r="R647" i="4"/>
  <c r="V647" i="4" s="1"/>
  <c r="AG646" i="4"/>
  <c r="AB646" i="4"/>
  <c r="AA646" i="4"/>
  <c r="W646" i="4"/>
  <c r="X646" i="4" s="1"/>
  <c r="T646" i="4"/>
  <c r="U646" i="4" s="1"/>
  <c r="S646" i="4"/>
  <c r="R646" i="4"/>
  <c r="V646" i="4" s="1"/>
  <c r="AG645" i="4"/>
  <c r="AB645" i="4"/>
  <c r="AA645" i="4"/>
  <c r="X645" i="4"/>
  <c r="W645" i="4"/>
  <c r="V645" i="4"/>
  <c r="T645" i="4"/>
  <c r="U645" i="4" s="1"/>
  <c r="S645" i="4"/>
  <c r="R645" i="4"/>
  <c r="AG644" i="4"/>
  <c r="AB644" i="4"/>
  <c r="AA644" i="4"/>
  <c r="W644" i="4"/>
  <c r="X644" i="4" s="1"/>
  <c r="U644" i="4"/>
  <c r="Y644" i="4" s="1"/>
  <c r="Z644" i="4" s="1"/>
  <c r="T644" i="4"/>
  <c r="S644" i="4"/>
  <c r="R644" i="4"/>
  <c r="V644" i="4" s="1"/>
  <c r="AG643" i="4"/>
  <c r="AB643" i="4"/>
  <c r="AA643" i="4"/>
  <c r="W643" i="4"/>
  <c r="X643" i="4" s="1"/>
  <c r="T643" i="4"/>
  <c r="U643" i="4" s="1"/>
  <c r="S643" i="4"/>
  <c r="R643" i="4"/>
  <c r="V643" i="4" s="1"/>
  <c r="AG642" i="4"/>
  <c r="AB642" i="4"/>
  <c r="AA642" i="4"/>
  <c r="W642" i="4"/>
  <c r="X642" i="4" s="1"/>
  <c r="T642" i="4"/>
  <c r="U642" i="4" s="1"/>
  <c r="S642" i="4"/>
  <c r="R642" i="4"/>
  <c r="V642" i="4" s="1"/>
  <c r="AG641" i="4"/>
  <c r="AB641" i="4"/>
  <c r="AA641" i="4"/>
  <c r="X641" i="4"/>
  <c r="W641" i="4"/>
  <c r="V641" i="4"/>
  <c r="T641" i="4"/>
  <c r="U641" i="4" s="1"/>
  <c r="S641" i="4"/>
  <c r="R641" i="4"/>
  <c r="AG640" i="4"/>
  <c r="AB640" i="4"/>
  <c r="AA640" i="4"/>
  <c r="W640" i="4"/>
  <c r="X640" i="4" s="1"/>
  <c r="U640" i="4"/>
  <c r="Y640" i="4" s="1"/>
  <c r="Z640" i="4" s="1"/>
  <c r="T640" i="4"/>
  <c r="S640" i="4"/>
  <c r="R640" i="4"/>
  <c r="V640" i="4" s="1"/>
  <c r="AG639" i="4"/>
  <c r="AB639" i="4"/>
  <c r="AA639" i="4"/>
  <c r="W639" i="4"/>
  <c r="X639" i="4" s="1"/>
  <c r="T639" i="4"/>
  <c r="U639" i="4" s="1"/>
  <c r="S639" i="4"/>
  <c r="R639" i="4"/>
  <c r="V639" i="4" s="1"/>
  <c r="AG638" i="4"/>
  <c r="AB638" i="4"/>
  <c r="AA638" i="4"/>
  <c r="W638" i="4"/>
  <c r="X638" i="4" s="1"/>
  <c r="T638" i="4"/>
  <c r="U638" i="4" s="1"/>
  <c r="S638" i="4"/>
  <c r="R638" i="4"/>
  <c r="V638" i="4" s="1"/>
  <c r="AG637" i="4"/>
  <c r="AB637" i="4"/>
  <c r="AA637" i="4"/>
  <c r="X637" i="4"/>
  <c r="W637" i="4"/>
  <c r="V637" i="4"/>
  <c r="T637" i="4"/>
  <c r="U637" i="4" s="1"/>
  <c r="S637" i="4"/>
  <c r="R637" i="4"/>
  <c r="AG636" i="4"/>
  <c r="AB636" i="4"/>
  <c r="AA636" i="4"/>
  <c r="W636" i="4"/>
  <c r="X636" i="4" s="1"/>
  <c r="U636" i="4"/>
  <c r="Y636" i="4" s="1"/>
  <c r="Z636" i="4" s="1"/>
  <c r="T636" i="4"/>
  <c r="S636" i="4"/>
  <c r="R636" i="4"/>
  <c r="V636" i="4" s="1"/>
  <c r="AG635" i="4"/>
  <c r="AB635" i="4"/>
  <c r="AA635" i="4"/>
  <c r="W635" i="4"/>
  <c r="X635" i="4" s="1"/>
  <c r="T635" i="4"/>
  <c r="U635" i="4" s="1"/>
  <c r="S635" i="4"/>
  <c r="R635" i="4"/>
  <c r="V635" i="4" s="1"/>
  <c r="AG634" i="4"/>
  <c r="AB634" i="4"/>
  <c r="AA634" i="4"/>
  <c r="W634" i="4"/>
  <c r="X634" i="4" s="1"/>
  <c r="T634" i="4"/>
  <c r="U634" i="4" s="1"/>
  <c r="S634" i="4"/>
  <c r="R634" i="4"/>
  <c r="V634" i="4" s="1"/>
  <c r="AG633" i="4"/>
  <c r="AB633" i="4"/>
  <c r="AA633" i="4"/>
  <c r="X633" i="4"/>
  <c r="W633" i="4"/>
  <c r="V633" i="4"/>
  <c r="T633" i="4"/>
  <c r="U633" i="4" s="1"/>
  <c r="S633" i="4"/>
  <c r="R633" i="4"/>
  <c r="AG632" i="4"/>
  <c r="AB632" i="4"/>
  <c r="AA632" i="4"/>
  <c r="W632" i="4"/>
  <c r="X632" i="4" s="1"/>
  <c r="U632" i="4"/>
  <c r="Y632" i="4" s="1"/>
  <c r="Z632" i="4" s="1"/>
  <c r="T632" i="4"/>
  <c r="S632" i="4"/>
  <c r="R632" i="4"/>
  <c r="V632" i="4" s="1"/>
  <c r="AG631" i="4"/>
  <c r="AB631" i="4"/>
  <c r="AA631" i="4"/>
  <c r="W631" i="4"/>
  <c r="X631" i="4" s="1"/>
  <c r="T631" i="4"/>
  <c r="U631" i="4" s="1"/>
  <c r="S631" i="4"/>
  <c r="R631" i="4"/>
  <c r="V631" i="4" s="1"/>
  <c r="AG630" i="4"/>
  <c r="AB630" i="4"/>
  <c r="AA630" i="4"/>
  <c r="W630" i="4"/>
  <c r="X630" i="4" s="1"/>
  <c r="T630" i="4"/>
  <c r="U630" i="4" s="1"/>
  <c r="S630" i="4"/>
  <c r="R630" i="4"/>
  <c r="V630" i="4" s="1"/>
  <c r="AG629" i="4"/>
  <c r="AB629" i="4"/>
  <c r="AA629" i="4"/>
  <c r="X629" i="4"/>
  <c r="W629" i="4"/>
  <c r="V629" i="4"/>
  <c r="T629" i="4"/>
  <c r="U629" i="4" s="1"/>
  <c r="S629" i="4"/>
  <c r="R629" i="4"/>
  <c r="AG628" i="4"/>
  <c r="AB628" i="4"/>
  <c r="AA628" i="4"/>
  <c r="W628" i="4"/>
  <c r="X628" i="4" s="1"/>
  <c r="U628" i="4"/>
  <c r="Y628" i="4" s="1"/>
  <c r="Z628" i="4" s="1"/>
  <c r="T628" i="4"/>
  <c r="S628" i="4"/>
  <c r="R628" i="4"/>
  <c r="V628" i="4" s="1"/>
  <c r="AG627" i="4"/>
  <c r="AB627" i="4"/>
  <c r="AA627" i="4"/>
  <c r="W627" i="4"/>
  <c r="X627" i="4" s="1"/>
  <c r="T627" i="4"/>
  <c r="U627" i="4" s="1"/>
  <c r="S627" i="4"/>
  <c r="R627" i="4"/>
  <c r="V627" i="4" s="1"/>
  <c r="AG626" i="4"/>
  <c r="AB626" i="4"/>
  <c r="AA626" i="4"/>
  <c r="W626" i="4"/>
  <c r="X626" i="4" s="1"/>
  <c r="T626" i="4"/>
  <c r="U626" i="4" s="1"/>
  <c r="S626" i="4"/>
  <c r="R626" i="4"/>
  <c r="V626" i="4" s="1"/>
  <c r="AG625" i="4"/>
  <c r="AB625" i="4"/>
  <c r="AA625" i="4"/>
  <c r="X625" i="4"/>
  <c r="W625" i="4"/>
  <c r="V625" i="4"/>
  <c r="T625" i="4"/>
  <c r="U625" i="4" s="1"/>
  <c r="S625" i="4"/>
  <c r="R625" i="4"/>
  <c r="AG624" i="4"/>
  <c r="AB624" i="4"/>
  <c r="AA624" i="4"/>
  <c r="W624" i="4"/>
  <c r="X624" i="4" s="1"/>
  <c r="U624" i="4"/>
  <c r="Y624" i="4" s="1"/>
  <c r="Z624" i="4" s="1"/>
  <c r="T624" i="4"/>
  <c r="S624" i="4"/>
  <c r="R624" i="4"/>
  <c r="V624" i="4" s="1"/>
  <c r="AG623" i="4"/>
  <c r="AB623" i="4"/>
  <c r="AA623" i="4"/>
  <c r="W623" i="4"/>
  <c r="X623" i="4" s="1"/>
  <c r="T623" i="4"/>
  <c r="U623" i="4" s="1"/>
  <c r="S623" i="4"/>
  <c r="R623" i="4"/>
  <c r="V623" i="4" s="1"/>
  <c r="AG622" i="4"/>
  <c r="AB622" i="4"/>
  <c r="AA622" i="4"/>
  <c r="W622" i="4"/>
  <c r="X622" i="4" s="1"/>
  <c r="T622" i="4"/>
  <c r="U622" i="4" s="1"/>
  <c r="S622" i="4"/>
  <c r="R622" i="4"/>
  <c r="V622" i="4" s="1"/>
  <c r="AG621" i="4"/>
  <c r="AB621" i="4"/>
  <c r="AA621" i="4"/>
  <c r="X621" i="4"/>
  <c r="W621" i="4"/>
  <c r="V621" i="4"/>
  <c r="T621" i="4"/>
  <c r="U621" i="4" s="1"/>
  <c r="S621" i="4"/>
  <c r="R621" i="4"/>
  <c r="AG620" i="4"/>
  <c r="AB620" i="4"/>
  <c r="AA620" i="4"/>
  <c r="W620" i="4"/>
  <c r="X620" i="4" s="1"/>
  <c r="U620" i="4"/>
  <c r="Y620" i="4" s="1"/>
  <c r="Z620" i="4" s="1"/>
  <c r="T620" i="4"/>
  <c r="S620" i="4"/>
  <c r="R620" i="4"/>
  <c r="V620" i="4" s="1"/>
  <c r="AG619" i="4"/>
  <c r="AB619" i="4"/>
  <c r="AA619" i="4"/>
  <c r="W619" i="4"/>
  <c r="X619" i="4" s="1"/>
  <c r="T619" i="4"/>
  <c r="U619" i="4" s="1"/>
  <c r="S619" i="4"/>
  <c r="R619" i="4"/>
  <c r="V619" i="4" s="1"/>
  <c r="AG618" i="4"/>
  <c r="AB618" i="4"/>
  <c r="AA618" i="4"/>
  <c r="W618" i="4"/>
  <c r="X618" i="4" s="1"/>
  <c r="T618" i="4"/>
  <c r="U618" i="4" s="1"/>
  <c r="S618" i="4"/>
  <c r="R618" i="4"/>
  <c r="V618" i="4" s="1"/>
  <c r="AG617" i="4"/>
  <c r="AB617" i="4"/>
  <c r="AA617" i="4"/>
  <c r="W617" i="4"/>
  <c r="X617" i="4" s="1"/>
  <c r="T617" i="4"/>
  <c r="U617" i="4" s="1"/>
  <c r="S617" i="4"/>
  <c r="R617" i="4"/>
  <c r="V617" i="4" s="1"/>
  <c r="AG616" i="4"/>
  <c r="AB616" i="4"/>
  <c r="AA616" i="4"/>
  <c r="X616" i="4"/>
  <c r="W616" i="4"/>
  <c r="V616" i="4"/>
  <c r="T616" i="4"/>
  <c r="U616" i="4" s="1"/>
  <c r="S616" i="4"/>
  <c r="R616" i="4"/>
  <c r="AG615" i="4"/>
  <c r="AB615" i="4"/>
  <c r="AA615" i="4"/>
  <c r="W615" i="4"/>
  <c r="X615" i="4" s="1"/>
  <c r="U615" i="4"/>
  <c r="T615" i="4"/>
  <c r="S615" i="4"/>
  <c r="R615" i="4"/>
  <c r="V615" i="4" s="1"/>
  <c r="AG614" i="4"/>
  <c r="AB614" i="4"/>
  <c r="AA614" i="4"/>
  <c r="W614" i="4"/>
  <c r="X614" i="4" s="1"/>
  <c r="T614" i="4"/>
  <c r="U614" i="4" s="1"/>
  <c r="S614" i="4"/>
  <c r="R614" i="4"/>
  <c r="V614" i="4" s="1"/>
  <c r="AG613" i="4"/>
  <c r="AB613" i="4"/>
  <c r="AA613" i="4"/>
  <c r="W613" i="4"/>
  <c r="X613" i="4" s="1"/>
  <c r="T613" i="4"/>
  <c r="U613" i="4" s="1"/>
  <c r="S613" i="4"/>
  <c r="R613" i="4"/>
  <c r="V613" i="4" s="1"/>
  <c r="AG612" i="4"/>
  <c r="AB612" i="4"/>
  <c r="AA612" i="4"/>
  <c r="X612" i="4"/>
  <c r="W612" i="4"/>
  <c r="V612" i="4"/>
  <c r="T612" i="4"/>
  <c r="U612" i="4" s="1"/>
  <c r="S612" i="4"/>
  <c r="R612" i="4"/>
  <c r="AG611" i="4"/>
  <c r="AB611" i="4"/>
  <c r="AA611" i="4"/>
  <c r="W611" i="4"/>
  <c r="X611" i="4" s="1"/>
  <c r="U611" i="4"/>
  <c r="T611" i="4"/>
  <c r="S611" i="4"/>
  <c r="R611" i="4"/>
  <c r="V611" i="4" s="1"/>
  <c r="AG610" i="4"/>
  <c r="AB610" i="4"/>
  <c r="AA610" i="4"/>
  <c r="W610" i="4"/>
  <c r="X610" i="4" s="1"/>
  <c r="T610" i="4"/>
  <c r="U610" i="4" s="1"/>
  <c r="S610" i="4"/>
  <c r="R610" i="4"/>
  <c r="V610" i="4" s="1"/>
  <c r="AG609" i="4"/>
  <c r="AB609" i="4"/>
  <c r="AA609" i="4"/>
  <c r="W609" i="4"/>
  <c r="X609" i="4" s="1"/>
  <c r="T609" i="4"/>
  <c r="U609" i="4" s="1"/>
  <c r="S609" i="4"/>
  <c r="R609" i="4"/>
  <c r="V609" i="4" s="1"/>
  <c r="AG608" i="4"/>
  <c r="AB608" i="4"/>
  <c r="AA608" i="4"/>
  <c r="X608" i="4"/>
  <c r="W608" i="4"/>
  <c r="V608" i="4"/>
  <c r="T608" i="4"/>
  <c r="U608" i="4" s="1"/>
  <c r="S608" i="4"/>
  <c r="R608" i="4"/>
  <c r="AG607" i="4"/>
  <c r="AB607" i="4"/>
  <c r="AA607" i="4"/>
  <c r="W607" i="4"/>
  <c r="X607" i="4" s="1"/>
  <c r="U607" i="4"/>
  <c r="T607" i="4"/>
  <c r="S607" i="4"/>
  <c r="R607" i="4"/>
  <c r="V607" i="4" s="1"/>
  <c r="AG606" i="4"/>
  <c r="AB606" i="4"/>
  <c r="AA606" i="4"/>
  <c r="W606" i="4"/>
  <c r="X606" i="4" s="1"/>
  <c r="T606" i="4"/>
  <c r="U606" i="4" s="1"/>
  <c r="S606" i="4"/>
  <c r="R606" i="4"/>
  <c r="V606" i="4" s="1"/>
  <c r="AG605" i="4"/>
  <c r="AB605" i="4"/>
  <c r="AA605" i="4"/>
  <c r="W605" i="4"/>
  <c r="X605" i="4" s="1"/>
  <c r="T605" i="4"/>
  <c r="U605" i="4" s="1"/>
  <c r="S605" i="4"/>
  <c r="R605" i="4"/>
  <c r="V605" i="4" s="1"/>
  <c r="AG604" i="4"/>
  <c r="AB604" i="4"/>
  <c r="AA604" i="4"/>
  <c r="X604" i="4"/>
  <c r="W604" i="4"/>
  <c r="V604" i="4"/>
  <c r="T604" i="4"/>
  <c r="U604" i="4" s="1"/>
  <c r="S604" i="4"/>
  <c r="R604" i="4"/>
  <c r="AG603" i="4"/>
  <c r="AB603" i="4"/>
  <c r="AA603" i="4"/>
  <c r="W603" i="4"/>
  <c r="X603" i="4" s="1"/>
  <c r="U603" i="4"/>
  <c r="T603" i="4"/>
  <c r="S603" i="4"/>
  <c r="R603" i="4"/>
  <c r="V603" i="4" s="1"/>
  <c r="AG602" i="4"/>
  <c r="AB602" i="4"/>
  <c r="AA602" i="4"/>
  <c r="W602" i="4"/>
  <c r="X602" i="4" s="1"/>
  <c r="T602" i="4"/>
  <c r="U602" i="4" s="1"/>
  <c r="S602" i="4"/>
  <c r="R602" i="4"/>
  <c r="V602" i="4" s="1"/>
  <c r="AG601" i="4"/>
  <c r="AB601" i="4"/>
  <c r="AA601" i="4"/>
  <c r="W601" i="4"/>
  <c r="X601" i="4" s="1"/>
  <c r="T601" i="4"/>
  <c r="U601" i="4" s="1"/>
  <c r="S601" i="4"/>
  <c r="R601" i="4"/>
  <c r="V601" i="4" s="1"/>
  <c r="AG600" i="4"/>
  <c r="AB600" i="4"/>
  <c r="AA600" i="4"/>
  <c r="X600" i="4"/>
  <c r="W600" i="4"/>
  <c r="V600" i="4"/>
  <c r="T600" i="4"/>
  <c r="U600" i="4" s="1"/>
  <c r="S600" i="4"/>
  <c r="R600" i="4"/>
  <c r="AG599" i="4"/>
  <c r="AB599" i="4"/>
  <c r="AA599" i="4"/>
  <c r="W599" i="4"/>
  <c r="X599" i="4" s="1"/>
  <c r="U599" i="4"/>
  <c r="T599" i="4"/>
  <c r="S599" i="4"/>
  <c r="R599" i="4"/>
  <c r="V599" i="4" s="1"/>
  <c r="AG598" i="4"/>
  <c r="AB598" i="4"/>
  <c r="AA598" i="4"/>
  <c r="W598" i="4"/>
  <c r="X598" i="4" s="1"/>
  <c r="T598" i="4"/>
  <c r="U598" i="4" s="1"/>
  <c r="S598" i="4"/>
  <c r="R598" i="4"/>
  <c r="V598" i="4" s="1"/>
  <c r="AG597" i="4"/>
  <c r="AB597" i="4"/>
  <c r="AA597" i="4"/>
  <c r="W597" i="4"/>
  <c r="X597" i="4" s="1"/>
  <c r="T597" i="4"/>
  <c r="U597" i="4" s="1"/>
  <c r="S597" i="4"/>
  <c r="R597" i="4"/>
  <c r="V597" i="4" s="1"/>
  <c r="AG596" i="4"/>
  <c r="AB596" i="4"/>
  <c r="AA596" i="4"/>
  <c r="X596" i="4"/>
  <c r="W596" i="4"/>
  <c r="V596" i="4"/>
  <c r="T596" i="4"/>
  <c r="U596" i="4" s="1"/>
  <c r="S596" i="4"/>
  <c r="R596" i="4"/>
  <c r="AG595" i="4"/>
  <c r="AB595" i="4"/>
  <c r="AA595" i="4"/>
  <c r="W595" i="4"/>
  <c r="X595" i="4" s="1"/>
  <c r="U595" i="4"/>
  <c r="T595" i="4"/>
  <c r="S595" i="4"/>
  <c r="R595" i="4"/>
  <c r="V595" i="4" s="1"/>
  <c r="AG594" i="4"/>
  <c r="AB594" i="4"/>
  <c r="AA594" i="4"/>
  <c r="W594" i="4"/>
  <c r="X594" i="4" s="1"/>
  <c r="T594" i="4"/>
  <c r="U594" i="4" s="1"/>
  <c r="S594" i="4"/>
  <c r="R594" i="4"/>
  <c r="V594" i="4" s="1"/>
  <c r="AG593" i="4"/>
  <c r="AB593" i="4"/>
  <c r="AA593" i="4"/>
  <c r="W593" i="4"/>
  <c r="X593" i="4" s="1"/>
  <c r="T593" i="4"/>
  <c r="U593" i="4" s="1"/>
  <c r="S593" i="4"/>
  <c r="R593" i="4"/>
  <c r="V593" i="4" s="1"/>
  <c r="AG592" i="4"/>
  <c r="AB592" i="4"/>
  <c r="AA592" i="4"/>
  <c r="X592" i="4"/>
  <c r="W592" i="4"/>
  <c r="V592" i="4"/>
  <c r="T592" i="4"/>
  <c r="U592" i="4" s="1"/>
  <c r="S592" i="4"/>
  <c r="R592" i="4"/>
  <c r="AG591" i="4"/>
  <c r="AB591" i="4"/>
  <c r="AA591" i="4"/>
  <c r="W591" i="4"/>
  <c r="X591" i="4" s="1"/>
  <c r="U591" i="4"/>
  <c r="T591" i="4"/>
  <c r="S591" i="4"/>
  <c r="R591" i="4"/>
  <c r="V591" i="4" s="1"/>
  <c r="AG590" i="4"/>
  <c r="AB590" i="4"/>
  <c r="AA590" i="4"/>
  <c r="W590" i="4"/>
  <c r="X590" i="4" s="1"/>
  <c r="T590" i="4"/>
  <c r="U590" i="4" s="1"/>
  <c r="S590" i="4"/>
  <c r="R590" i="4"/>
  <c r="V590" i="4" s="1"/>
  <c r="AG589" i="4"/>
  <c r="AB589" i="4"/>
  <c r="AA589" i="4"/>
  <c r="W589" i="4"/>
  <c r="X589" i="4" s="1"/>
  <c r="T589" i="4"/>
  <c r="U589" i="4" s="1"/>
  <c r="S589" i="4"/>
  <c r="R589" i="4"/>
  <c r="V589" i="4" s="1"/>
  <c r="AG588" i="4"/>
  <c r="AB588" i="4"/>
  <c r="AA588" i="4"/>
  <c r="X588" i="4"/>
  <c r="W588" i="4"/>
  <c r="V588" i="4"/>
  <c r="T588" i="4"/>
  <c r="U588" i="4" s="1"/>
  <c r="S588" i="4"/>
  <c r="R588" i="4"/>
  <c r="AG587" i="4"/>
  <c r="AB587" i="4"/>
  <c r="AA587" i="4"/>
  <c r="W587" i="4"/>
  <c r="X587" i="4" s="1"/>
  <c r="U587" i="4"/>
  <c r="T587" i="4"/>
  <c r="S587" i="4"/>
  <c r="R587" i="4"/>
  <c r="V587" i="4" s="1"/>
  <c r="AG586" i="4"/>
  <c r="AB586" i="4"/>
  <c r="AA586" i="4"/>
  <c r="W586" i="4"/>
  <c r="X586" i="4" s="1"/>
  <c r="T586" i="4"/>
  <c r="U586" i="4" s="1"/>
  <c r="S586" i="4"/>
  <c r="R586" i="4"/>
  <c r="V586" i="4" s="1"/>
  <c r="AG585" i="4"/>
  <c r="AB585" i="4"/>
  <c r="AA585" i="4"/>
  <c r="W585" i="4"/>
  <c r="X585" i="4" s="1"/>
  <c r="T585" i="4"/>
  <c r="U585" i="4" s="1"/>
  <c r="S585" i="4"/>
  <c r="R585" i="4"/>
  <c r="V585" i="4" s="1"/>
  <c r="AG584" i="4"/>
  <c r="AB584" i="4"/>
  <c r="AA584" i="4"/>
  <c r="X584" i="4"/>
  <c r="W584" i="4"/>
  <c r="V584" i="4"/>
  <c r="T584" i="4"/>
  <c r="U584" i="4" s="1"/>
  <c r="S584" i="4"/>
  <c r="R584" i="4"/>
  <c r="AG583" i="4"/>
  <c r="AB583" i="4"/>
  <c r="AA583" i="4"/>
  <c r="W583" i="4"/>
  <c r="X583" i="4" s="1"/>
  <c r="U583" i="4"/>
  <c r="T583" i="4"/>
  <c r="S583" i="4"/>
  <c r="R583" i="4"/>
  <c r="V583" i="4" s="1"/>
  <c r="AG582" i="4"/>
  <c r="AB582" i="4"/>
  <c r="AA582" i="4"/>
  <c r="W582" i="4"/>
  <c r="X582" i="4" s="1"/>
  <c r="T582" i="4"/>
  <c r="U582" i="4" s="1"/>
  <c r="S582" i="4"/>
  <c r="R582" i="4"/>
  <c r="V582" i="4" s="1"/>
  <c r="AG581" i="4"/>
  <c r="AB581" i="4"/>
  <c r="AA581" i="4"/>
  <c r="W581" i="4"/>
  <c r="X581" i="4" s="1"/>
  <c r="T581" i="4"/>
  <c r="U581" i="4" s="1"/>
  <c r="S581" i="4"/>
  <c r="R581" i="4"/>
  <c r="V581" i="4" s="1"/>
  <c r="AG580" i="4"/>
  <c r="AB580" i="4"/>
  <c r="AA580" i="4"/>
  <c r="X580" i="4"/>
  <c r="W580" i="4"/>
  <c r="V580" i="4"/>
  <c r="T580" i="4"/>
  <c r="U580" i="4" s="1"/>
  <c r="S580" i="4"/>
  <c r="R580" i="4"/>
  <c r="AG579" i="4"/>
  <c r="AB579" i="4"/>
  <c r="AA579" i="4"/>
  <c r="W579" i="4"/>
  <c r="X579" i="4" s="1"/>
  <c r="U579" i="4"/>
  <c r="T579" i="4"/>
  <c r="S579" i="4"/>
  <c r="R579" i="4"/>
  <c r="V579" i="4" s="1"/>
  <c r="AG578" i="4"/>
  <c r="AB578" i="4"/>
  <c r="AA578" i="4"/>
  <c r="W578" i="4"/>
  <c r="X578" i="4" s="1"/>
  <c r="T578" i="4"/>
  <c r="U578" i="4" s="1"/>
  <c r="S578" i="4"/>
  <c r="R578" i="4"/>
  <c r="V578" i="4" s="1"/>
  <c r="AG577" i="4"/>
  <c r="AB577" i="4"/>
  <c r="AA577" i="4"/>
  <c r="W577" i="4"/>
  <c r="X577" i="4" s="1"/>
  <c r="T577" i="4"/>
  <c r="U577" i="4" s="1"/>
  <c r="S577" i="4"/>
  <c r="R577" i="4"/>
  <c r="V577" i="4" s="1"/>
  <c r="AG576" i="4"/>
  <c r="AB576" i="4"/>
  <c r="AA576" i="4"/>
  <c r="X576" i="4"/>
  <c r="W576" i="4"/>
  <c r="V576" i="4"/>
  <c r="T576" i="4"/>
  <c r="U576" i="4" s="1"/>
  <c r="S576" i="4"/>
  <c r="R576" i="4"/>
  <c r="AG575" i="4"/>
  <c r="AB575" i="4"/>
  <c r="AA575" i="4"/>
  <c r="W575" i="4"/>
  <c r="X575" i="4" s="1"/>
  <c r="U575" i="4"/>
  <c r="T575" i="4"/>
  <c r="S575" i="4"/>
  <c r="R575" i="4"/>
  <c r="V575" i="4" s="1"/>
  <c r="AG574" i="4"/>
  <c r="AB574" i="4"/>
  <c r="AA574" i="4"/>
  <c r="W574" i="4"/>
  <c r="X574" i="4" s="1"/>
  <c r="T574" i="4"/>
  <c r="U574" i="4" s="1"/>
  <c r="S574" i="4"/>
  <c r="R574" i="4"/>
  <c r="V574" i="4" s="1"/>
  <c r="AG573" i="4"/>
  <c r="AB573" i="4"/>
  <c r="AA573" i="4"/>
  <c r="W573" i="4"/>
  <c r="X573" i="4" s="1"/>
  <c r="T573" i="4"/>
  <c r="U573" i="4" s="1"/>
  <c r="S573" i="4"/>
  <c r="R573" i="4"/>
  <c r="V573" i="4" s="1"/>
  <c r="AG572" i="4"/>
  <c r="AB572" i="4"/>
  <c r="AA572" i="4"/>
  <c r="X572" i="4"/>
  <c r="W572" i="4"/>
  <c r="V572" i="4"/>
  <c r="T572" i="4"/>
  <c r="U572" i="4" s="1"/>
  <c r="S572" i="4"/>
  <c r="R572" i="4"/>
  <c r="AG571" i="4"/>
  <c r="AB571" i="4"/>
  <c r="AA571" i="4"/>
  <c r="W571" i="4"/>
  <c r="X571" i="4" s="1"/>
  <c r="U571" i="4"/>
  <c r="T571" i="4"/>
  <c r="S571" i="4"/>
  <c r="R571" i="4"/>
  <c r="V571" i="4" s="1"/>
  <c r="AG570" i="4"/>
  <c r="AB570" i="4"/>
  <c r="AA570" i="4"/>
  <c r="W570" i="4"/>
  <c r="X570" i="4" s="1"/>
  <c r="T570" i="4"/>
  <c r="U570" i="4" s="1"/>
  <c r="S570" i="4"/>
  <c r="R570" i="4"/>
  <c r="V570" i="4" s="1"/>
  <c r="AG569" i="4"/>
  <c r="AB569" i="4"/>
  <c r="AA569" i="4"/>
  <c r="W569" i="4"/>
  <c r="X569" i="4" s="1"/>
  <c r="T569" i="4"/>
  <c r="U569" i="4" s="1"/>
  <c r="S569" i="4"/>
  <c r="R569" i="4"/>
  <c r="V569" i="4" s="1"/>
  <c r="AG568" i="4"/>
  <c r="AB568" i="4"/>
  <c r="AA568" i="4"/>
  <c r="X568" i="4"/>
  <c r="W568" i="4"/>
  <c r="V568" i="4"/>
  <c r="T568" i="4"/>
  <c r="U568" i="4" s="1"/>
  <c r="S568" i="4"/>
  <c r="R568" i="4"/>
  <c r="AG567" i="4"/>
  <c r="AB567" i="4"/>
  <c r="AA567" i="4"/>
  <c r="W567" i="4"/>
  <c r="X567" i="4" s="1"/>
  <c r="U567" i="4"/>
  <c r="T567" i="4"/>
  <c r="S567" i="4"/>
  <c r="R567" i="4"/>
  <c r="V567" i="4" s="1"/>
  <c r="AG566" i="4"/>
  <c r="AB566" i="4"/>
  <c r="AA566" i="4"/>
  <c r="W566" i="4"/>
  <c r="X566" i="4" s="1"/>
  <c r="T566" i="4"/>
  <c r="U566" i="4" s="1"/>
  <c r="S566" i="4"/>
  <c r="R566" i="4"/>
  <c r="V566" i="4" s="1"/>
  <c r="AG565" i="4"/>
  <c r="AB565" i="4"/>
  <c r="AA565" i="4"/>
  <c r="W565" i="4"/>
  <c r="X565" i="4" s="1"/>
  <c r="T565" i="4"/>
  <c r="U565" i="4" s="1"/>
  <c r="S565" i="4"/>
  <c r="R565" i="4"/>
  <c r="V565" i="4" s="1"/>
  <c r="AG564" i="4"/>
  <c r="AB564" i="4"/>
  <c r="AA564" i="4"/>
  <c r="X564" i="4"/>
  <c r="W564" i="4"/>
  <c r="V564" i="4"/>
  <c r="T564" i="4"/>
  <c r="U564" i="4" s="1"/>
  <c r="S564" i="4"/>
  <c r="R564" i="4"/>
  <c r="AG563" i="4"/>
  <c r="AB563" i="4"/>
  <c r="AA563" i="4"/>
  <c r="W563" i="4"/>
  <c r="X563" i="4" s="1"/>
  <c r="U563" i="4"/>
  <c r="T563" i="4"/>
  <c r="S563" i="4"/>
  <c r="R563" i="4"/>
  <c r="V563" i="4" s="1"/>
  <c r="AG562" i="4"/>
  <c r="AB562" i="4"/>
  <c r="AA562" i="4"/>
  <c r="W562" i="4"/>
  <c r="X562" i="4" s="1"/>
  <c r="T562" i="4"/>
  <c r="U562" i="4" s="1"/>
  <c r="S562" i="4"/>
  <c r="R562" i="4"/>
  <c r="V562" i="4" s="1"/>
  <c r="AG561" i="4"/>
  <c r="AB561" i="4"/>
  <c r="AA561" i="4"/>
  <c r="W561" i="4"/>
  <c r="X561" i="4" s="1"/>
  <c r="T561" i="4"/>
  <c r="U561" i="4" s="1"/>
  <c r="S561" i="4"/>
  <c r="R561" i="4"/>
  <c r="V561" i="4" s="1"/>
  <c r="AG560" i="4"/>
  <c r="AB560" i="4"/>
  <c r="AA560" i="4"/>
  <c r="X560" i="4"/>
  <c r="W560" i="4"/>
  <c r="V560" i="4"/>
  <c r="T560" i="4"/>
  <c r="U560" i="4" s="1"/>
  <c r="S560" i="4"/>
  <c r="R560" i="4"/>
  <c r="AG559" i="4"/>
  <c r="AB559" i="4"/>
  <c r="AA559" i="4"/>
  <c r="W559" i="4"/>
  <c r="X559" i="4" s="1"/>
  <c r="U559" i="4"/>
  <c r="T559" i="4"/>
  <c r="S559" i="4"/>
  <c r="R559" i="4"/>
  <c r="V559" i="4" s="1"/>
  <c r="AG558" i="4"/>
  <c r="AB558" i="4"/>
  <c r="AA558" i="4"/>
  <c r="W558" i="4"/>
  <c r="X558" i="4" s="1"/>
  <c r="T558" i="4"/>
  <c r="U558" i="4" s="1"/>
  <c r="S558" i="4"/>
  <c r="R558" i="4"/>
  <c r="V558" i="4" s="1"/>
  <c r="AG557" i="4"/>
  <c r="AB557" i="4"/>
  <c r="AA557" i="4"/>
  <c r="W557" i="4"/>
  <c r="X557" i="4" s="1"/>
  <c r="T557" i="4"/>
  <c r="U557" i="4" s="1"/>
  <c r="Y557" i="4" s="1"/>
  <c r="Z557" i="4" s="1"/>
  <c r="S557" i="4"/>
  <c r="R557" i="4"/>
  <c r="V557" i="4" s="1"/>
  <c r="AG556" i="4"/>
  <c r="AB556" i="4"/>
  <c r="AA556" i="4"/>
  <c r="X556" i="4"/>
  <c r="W556" i="4"/>
  <c r="V556" i="4"/>
  <c r="T556" i="4"/>
  <c r="U556" i="4" s="1"/>
  <c r="S556" i="4"/>
  <c r="R556" i="4"/>
  <c r="AG555" i="4"/>
  <c r="AB555" i="4"/>
  <c r="AA555" i="4"/>
  <c r="W555" i="4"/>
  <c r="X555" i="4" s="1"/>
  <c r="U555" i="4"/>
  <c r="T555" i="4"/>
  <c r="S555" i="4"/>
  <c r="R555" i="4"/>
  <c r="V555" i="4" s="1"/>
  <c r="AG554" i="4"/>
  <c r="AB554" i="4"/>
  <c r="AA554" i="4"/>
  <c r="W554" i="4"/>
  <c r="X554" i="4" s="1"/>
  <c r="T554" i="4"/>
  <c r="U554" i="4" s="1"/>
  <c r="S554" i="4"/>
  <c r="R554" i="4"/>
  <c r="V554" i="4" s="1"/>
  <c r="AG553" i="4"/>
  <c r="AB553" i="4"/>
  <c r="AA553" i="4"/>
  <c r="W553" i="4"/>
  <c r="X553" i="4" s="1"/>
  <c r="T553" i="4"/>
  <c r="U553" i="4" s="1"/>
  <c r="Y553" i="4" s="1"/>
  <c r="Z553" i="4" s="1"/>
  <c r="S553" i="4"/>
  <c r="R553" i="4"/>
  <c r="V553" i="4" s="1"/>
  <c r="AG552" i="4"/>
  <c r="AB552" i="4"/>
  <c r="AA552" i="4"/>
  <c r="X552" i="4"/>
  <c r="W552" i="4"/>
  <c r="V552" i="4"/>
  <c r="T552" i="4"/>
  <c r="U552" i="4" s="1"/>
  <c r="S552" i="4"/>
  <c r="R552" i="4"/>
  <c r="AG551" i="4"/>
  <c r="AB551" i="4"/>
  <c r="AA551" i="4"/>
  <c r="W551" i="4"/>
  <c r="X551" i="4" s="1"/>
  <c r="U551" i="4"/>
  <c r="T551" i="4"/>
  <c r="S551" i="4"/>
  <c r="R551" i="4"/>
  <c r="V551" i="4" s="1"/>
  <c r="AG550" i="4"/>
  <c r="AB550" i="4"/>
  <c r="AA550" i="4"/>
  <c r="W550" i="4"/>
  <c r="X550" i="4" s="1"/>
  <c r="T550" i="4"/>
  <c r="U550" i="4" s="1"/>
  <c r="S550" i="4"/>
  <c r="R550" i="4"/>
  <c r="V550" i="4" s="1"/>
  <c r="AG549" i="4"/>
  <c r="AB549" i="4"/>
  <c r="AA549" i="4"/>
  <c r="W549" i="4"/>
  <c r="X549" i="4" s="1"/>
  <c r="T549" i="4"/>
  <c r="U549" i="4" s="1"/>
  <c r="Y549" i="4" s="1"/>
  <c r="Z549" i="4" s="1"/>
  <c r="S549" i="4"/>
  <c r="R549" i="4"/>
  <c r="V549" i="4" s="1"/>
  <c r="AG548" i="4"/>
  <c r="AB548" i="4"/>
  <c r="AA548" i="4"/>
  <c r="X548" i="4"/>
  <c r="W548" i="4"/>
  <c r="V548" i="4"/>
  <c r="T548" i="4"/>
  <c r="U548" i="4" s="1"/>
  <c r="S548" i="4"/>
  <c r="R548" i="4"/>
  <c r="AG547" i="4"/>
  <c r="AB547" i="4"/>
  <c r="AA547" i="4"/>
  <c r="W547" i="4"/>
  <c r="X547" i="4" s="1"/>
  <c r="U547" i="4"/>
  <c r="T547" i="4"/>
  <c r="S547" i="4"/>
  <c r="R547" i="4"/>
  <c r="V547" i="4" s="1"/>
  <c r="AG546" i="4"/>
  <c r="AB546" i="4"/>
  <c r="AA546" i="4"/>
  <c r="W546" i="4"/>
  <c r="X546" i="4" s="1"/>
  <c r="T546" i="4"/>
  <c r="U546" i="4" s="1"/>
  <c r="S546" i="4"/>
  <c r="R546" i="4"/>
  <c r="V546" i="4" s="1"/>
  <c r="AG545" i="4"/>
  <c r="AB545" i="4"/>
  <c r="AA545" i="4"/>
  <c r="W545" i="4"/>
  <c r="X545" i="4" s="1"/>
  <c r="T545" i="4"/>
  <c r="U545" i="4" s="1"/>
  <c r="Y545" i="4" s="1"/>
  <c r="S545" i="4"/>
  <c r="R545" i="4"/>
  <c r="V545" i="4" s="1"/>
  <c r="AG544" i="4"/>
  <c r="AB544" i="4"/>
  <c r="AA544" i="4"/>
  <c r="X544" i="4"/>
  <c r="W544" i="4"/>
  <c r="T544" i="4"/>
  <c r="U544" i="4" s="1"/>
  <c r="S544" i="4"/>
  <c r="R544" i="4"/>
  <c r="V544" i="4" s="1"/>
  <c r="AG543" i="4"/>
  <c r="AB543" i="4"/>
  <c r="AA543" i="4"/>
  <c r="W543" i="4"/>
  <c r="X543" i="4" s="1"/>
  <c r="T543" i="4"/>
  <c r="U543" i="4" s="1"/>
  <c r="Y543" i="4" s="1"/>
  <c r="S543" i="4"/>
  <c r="R543" i="4"/>
  <c r="V543" i="4" s="1"/>
  <c r="AG542" i="4"/>
  <c r="AB542" i="4"/>
  <c r="AA542" i="4"/>
  <c r="X542" i="4"/>
  <c r="W542" i="4"/>
  <c r="T542" i="4"/>
  <c r="U542" i="4" s="1"/>
  <c r="S542" i="4"/>
  <c r="R542" i="4"/>
  <c r="V542" i="4" s="1"/>
  <c r="AG541" i="4"/>
  <c r="AB541" i="4"/>
  <c r="AA541" i="4"/>
  <c r="W541" i="4"/>
  <c r="X541" i="4" s="1"/>
  <c r="T541" i="4"/>
  <c r="U541" i="4" s="1"/>
  <c r="Y541" i="4" s="1"/>
  <c r="S541" i="4"/>
  <c r="R541" i="4"/>
  <c r="V541" i="4" s="1"/>
  <c r="AG540" i="4"/>
  <c r="AB540" i="4"/>
  <c r="AA540" i="4"/>
  <c r="X540" i="4"/>
  <c r="W540" i="4"/>
  <c r="T540" i="4"/>
  <c r="U540" i="4" s="1"/>
  <c r="S540" i="4"/>
  <c r="R540" i="4"/>
  <c r="V540" i="4" s="1"/>
  <c r="AG539" i="4"/>
  <c r="AB539" i="4"/>
  <c r="AA539" i="4"/>
  <c r="W539" i="4"/>
  <c r="X539" i="4" s="1"/>
  <c r="T539" i="4"/>
  <c r="U539" i="4" s="1"/>
  <c r="Y539" i="4" s="1"/>
  <c r="S539" i="4"/>
  <c r="R539" i="4"/>
  <c r="V539" i="4" s="1"/>
  <c r="AG538" i="4"/>
  <c r="AB538" i="4"/>
  <c r="AA538" i="4"/>
  <c r="X538" i="4"/>
  <c r="W538" i="4"/>
  <c r="T538" i="4"/>
  <c r="U538" i="4" s="1"/>
  <c r="S538" i="4"/>
  <c r="R538" i="4"/>
  <c r="V538" i="4" s="1"/>
  <c r="AG537" i="4"/>
  <c r="AB537" i="4"/>
  <c r="AA537" i="4"/>
  <c r="W537" i="4"/>
  <c r="X537" i="4" s="1"/>
  <c r="T537" i="4"/>
  <c r="U537" i="4" s="1"/>
  <c r="Y537" i="4" s="1"/>
  <c r="S537" i="4"/>
  <c r="R537" i="4"/>
  <c r="V537" i="4" s="1"/>
  <c r="AG536" i="4"/>
  <c r="AB536" i="4"/>
  <c r="AA536" i="4"/>
  <c r="X536" i="4"/>
  <c r="W536" i="4"/>
  <c r="T536" i="4"/>
  <c r="U536" i="4" s="1"/>
  <c r="S536" i="4"/>
  <c r="R536" i="4"/>
  <c r="V536" i="4" s="1"/>
  <c r="AG535" i="4"/>
  <c r="AB535" i="4"/>
  <c r="AA535" i="4"/>
  <c r="W535" i="4"/>
  <c r="X535" i="4" s="1"/>
  <c r="T535" i="4"/>
  <c r="U535" i="4" s="1"/>
  <c r="Y535" i="4" s="1"/>
  <c r="S535" i="4"/>
  <c r="R535" i="4"/>
  <c r="V535" i="4" s="1"/>
  <c r="AG534" i="4"/>
  <c r="AB534" i="4"/>
  <c r="AA534" i="4"/>
  <c r="X534" i="4"/>
  <c r="W534" i="4"/>
  <c r="T534" i="4"/>
  <c r="U534" i="4" s="1"/>
  <c r="S534" i="4"/>
  <c r="R534" i="4"/>
  <c r="V534" i="4" s="1"/>
  <c r="AG533" i="4"/>
  <c r="AB533" i="4"/>
  <c r="AA533" i="4"/>
  <c r="W533" i="4"/>
  <c r="X533" i="4" s="1"/>
  <c r="T533" i="4"/>
  <c r="U533" i="4" s="1"/>
  <c r="Y533" i="4" s="1"/>
  <c r="S533" i="4"/>
  <c r="R533" i="4"/>
  <c r="V533" i="4" s="1"/>
  <c r="AG532" i="4"/>
  <c r="AB532" i="4"/>
  <c r="AA532" i="4"/>
  <c r="X532" i="4"/>
  <c r="W532" i="4"/>
  <c r="T532" i="4"/>
  <c r="U532" i="4" s="1"/>
  <c r="S532" i="4"/>
  <c r="R532" i="4"/>
  <c r="V532" i="4" s="1"/>
  <c r="AG531" i="4"/>
  <c r="AB531" i="4"/>
  <c r="AA531" i="4"/>
  <c r="W531" i="4"/>
  <c r="X531" i="4" s="1"/>
  <c r="T531" i="4"/>
  <c r="U531" i="4" s="1"/>
  <c r="Y531" i="4" s="1"/>
  <c r="S531" i="4"/>
  <c r="R531" i="4"/>
  <c r="V531" i="4" s="1"/>
  <c r="AG530" i="4"/>
  <c r="AB530" i="4"/>
  <c r="AA530" i="4"/>
  <c r="X530" i="4"/>
  <c r="W530" i="4"/>
  <c r="T530" i="4"/>
  <c r="U530" i="4" s="1"/>
  <c r="S530" i="4"/>
  <c r="R530" i="4"/>
  <c r="V530" i="4" s="1"/>
  <c r="AG529" i="4"/>
  <c r="AB529" i="4"/>
  <c r="AA529" i="4"/>
  <c r="W529" i="4"/>
  <c r="X529" i="4" s="1"/>
  <c r="T529" i="4"/>
  <c r="U529" i="4" s="1"/>
  <c r="Y529" i="4" s="1"/>
  <c r="S529" i="4"/>
  <c r="R529" i="4"/>
  <c r="V529" i="4" s="1"/>
  <c r="AG528" i="4"/>
  <c r="AB528" i="4"/>
  <c r="AA528" i="4"/>
  <c r="X528" i="4"/>
  <c r="W528" i="4"/>
  <c r="T528" i="4"/>
  <c r="U528" i="4" s="1"/>
  <c r="S528" i="4"/>
  <c r="R528" i="4"/>
  <c r="V528" i="4" s="1"/>
  <c r="AG527" i="4"/>
  <c r="AB527" i="4"/>
  <c r="AA527" i="4"/>
  <c r="W527" i="4"/>
  <c r="X527" i="4" s="1"/>
  <c r="T527" i="4"/>
  <c r="U527" i="4" s="1"/>
  <c r="Y527" i="4" s="1"/>
  <c r="S527" i="4"/>
  <c r="R527" i="4"/>
  <c r="V527" i="4" s="1"/>
  <c r="AG526" i="4"/>
  <c r="AB526" i="4"/>
  <c r="AA526" i="4"/>
  <c r="X526" i="4"/>
  <c r="W526" i="4"/>
  <c r="T526" i="4"/>
  <c r="U526" i="4" s="1"/>
  <c r="S526" i="4"/>
  <c r="R526" i="4"/>
  <c r="V526" i="4" s="1"/>
  <c r="AG525" i="4"/>
  <c r="AB525" i="4"/>
  <c r="AA525" i="4"/>
  <c r="W525" i="4"/>
  <c r="X525" i="4" s="1"/>
  <c r="T525" i="4"/>
  <c r="U525" i="4" s="1"/>
  <c r="Y525" i="4" s="1"/>
  <c r="S525" i="4"/>
  <c r="R525" i="4"/>
  <c r="V525" i="4" s="1"/>
  <c r="AG524" i="4"/>
  <c r="AB524" i="4"/>
  <c r="AA524" i="4"/>
  <c r="X524" i="4"/>
  <c r="W524" i="4"/>
  <c r="T524" i="4"/>
  <c r="U524" i="4" s="1"/>
  <c r="S524" i="4"/>
  <c r="R524" i="4"/>
  <c r="V524" i="4" s="1"/>
  <c r="AG523" i="4"/>
  <c r="AB523" i="4"/>
  <c r="AA523" i="4"/>
  <c r="W523" i="4"/>
  <c r="X523" i="4" s="1"/>
  <c r="T523" i="4"/>
  <c r="U523" i="4" s="1"/>
  <c r="Y523" i="4" s="1"/>
  <c r="S523" i="4"/>
  <c r="R523" i="4"/>
  <c r="V523" i="4" s="1"/>
  <c r="AG522" i="4"/>
  <c r="AB522" i="4"/>
  <c r="AA522" i="4"/>
  <c r="X522" i="4"/>
  <c r="W522" i="4"/>
  <c r="T522" i="4"/>
  <c r="U522" i="4" s="1"/>
  <c r="S522" i="4"/>
  <c r="R522" i="4"/>
  <c r="V522" i="4" s="1"/>
  <c r="AG521" i="4"/>
  <c r="AB521" i="4"/>
  <c r="AA521" i="4"/>
  <c r="W521" i="4"/>
  <c r="X521" i="4" s="1"/>
  <c r="T521" i="4"/>
  <c r="U521" i="4" s="1"/>
  <c r="Y521" i="4" s="1"/>
  <c r="S521" i="4"/>
  <c r="R521" i="4"/>
  <c r="V521" i="4" s="1"/>
  <c r="AG520" i="4"/>
  <c r="AB520" i="4"/>
  <c r="AA520" i="4"/>
  <c r="X520" i="4"/>
  <c r="W520" i="4"/>
  <c r="T520" i="4"/>
  <c r="U520" i="4" s="1"/>
  <c r="S520" i="4"/>
  <c r="R520" i="4"/>
  <c r="V520" i="4" s="1"/>
  <c r="AG519" i="4"/>
  <c r="AB519" i="4"/>
  <c r="AA519" i="4"/>
  <c r="W519" i="4"/>
  <c r="X519" i="4" s="1"/>
  <c r="T519" i="4"/>
  <c r="U519" i="4" s="1"/>
  <c r="Y519" i="4" s="1"/>
  <c r="S519" i="4"/>
  <c r="R519" i="4"/>
  <c r="V519" i="4" s="1"/>
  <c r="AG518" i="4"/>
  <c r="AB518" i="4"/>
  <c r="AA518" i="4"/>
  <c r="X518" i="4"/>
  <c r="W518" i="4"/>
  <c r="T518" i="4"/>
  <c r="U518" i="4" s="1"/>
  <c r="S518" i="4"/>
  <c r="R518" i="4"/>
  <c r="V518" i="4" s="1"/>
  <c r="AG517" i="4"/>
  <c r="AB517" i="4"/>
  <c r="AA517" i="4"/>
  <c r="W517" i="4"/>
  <c r="X517" i="4" s="1"/>
  <c r="T517" i="4"/>
  <c r="U517" i="4" s="1"/>
  <c r="Y517" i="4" s="1"/>
  <c r="S517" i="4"/>
  <c r="R517" i="4"/>
  <c r="V517" i="4" s="1"/>
  <c r="AG516" i="4"/>
  <c r="AB516" i="4"/>
  <c r="AA516" i="4"/>
  <c r="X516" i="4"/>
  <c r="W516" i="4"/>
  <c r="T516" i="4"/>
  <c r="U516" i="4" s="1"/>
  <c r="S516" i="4"/>
  <c r="R516" i="4"/>
  <c r="V516" i="4" s="1"/>
  <c r="AG515" i="4"/>
  <c r="AB515" i="4"/>
  <c r="AA515" i="4"/>
  <c r="W515" i="4"/>
  <c r="X515" i="4" s="1"/>
  <c r="T515" i="4"/>
  <c r="U515" i="4" s="1"/>
  <c r="Y515" i="4" s="1"/>
  <c r="S515" i="4"/>
  <c r="R515" i="4"/>
  <c r="V515" i="4" s="1"/>
  <c r="AG514" i="4"/>
  <c r="AB514" i="4"/>
  <c r="AA514" i="4"/>
  <c r="X514" i="4"/>
  <c r="W514" i="4"/>
  <c r="T514" i="4"/>
  <c r="U514" i="4" s="1"/>
  <c r="S514" i="4"/>
  <c r="R514" i="4"/>
  <c r="V514" i="4" s="1"/>
  <c r="AG513" i="4"/>
  <c r="AB513" i="4"/>
  <c r="AA513" i="4"/>
  <c r="W513" i="4"/>
  <c r="X513" i="4" s="1"/>
  <c r="T513" i="4"/>
  <c r="U513" i="4" s="1"/>
  <c r="Y513" i="4" s="1"/>
  <c r="S513" i="4"/>
  <c r="R513" i="4"/>
  <c r="V513" i="4" s="1"/>
  <c r="AG512" i="4"/>
  <c r="AB512" i="4"/>
  <c r="AA512" i="4"/>
  <c r="X512" i="4"/>
  <c r="W512" i="4"/>
  <c r="T512" i="4"/>
  <c r="U512" i="4" s="1"/>
  <c r="S512" i="4"/>
  <c r="R512" i="4"/>
  <c r="V512" i="4" s="1"/>
  <c r="AG511" i="4"/>
  <c r="AB511" i="4"/>
  <c r="AA511" i="4"/>
  <c r="W511" i="4"/>
  <c r="X511" i="4" s="1"/>
  <c r="T511" i="4"/>
  <c r="U511" i="4" s="1"/>
  <c r="Y511" i="4" s="1"/>
  <c r="S511" i="4"/>
  <c r="R511" i="4"/>
  <c r="V511" i="4" s="1"/>
  <c r="AG510" i="4"/>
  <c r="AB510" i="4"/>
  <c r="AA510" i="4"/>
  <c r="X510" i="4"/>
  <c r="W510" i="4"/>
  <c r="T510" i="4"/>
  <c r="U510" i="4" s="1"/>
  <c r="S510" i="4"/>
  <c r="R510" i="4"/>
  <c r="V510" i="4" s="1"/>
  <c r="AG509" i="4"/>
  <c r="AB509" i="4"/>
  <c r="AA509" i="4"/>
  <c r="W509" i="4"/>
  <c r="X509" i="4" s="1"/>
  <c r="T509" i="4"/>
  <c r="U509" i="4" s="1"/>
  <c r="Y509" i="4" s="1"/>
  <c r="S509" i="4"/>
  <c r="R509" i="4"/>
  <c r="V509" i="4" s="1"/>
  <c r="AG508" i="4"/>
  <c r="AB508" i="4"/>
  <c r="AA508" i="4"/>
  <c r="X508" i="4"/>
  <c r="W508" i="4"/>
  <c r="T508" i="4"/>
  <c r="U508" i="4" s="1"/>
  <c r="S508" i="4"/>
  <c r="R508" i="4"/>
  <c r="V508" i="4" s="1"/>
  <c r="AG507" i="4"/>
  <c r="AB507" i="4"/>
  <c r="AA507" i="4"/>
  <c r="W507" i="4"/>
  <c r="X507" i="4" s="1"/>
  <c r="T507" i="4"/>
  <c r="U507" i="4" s="1"/>
  <c r="Y507" i="4" s="1"/>
  <c r="S507" i="4"/>
  <c r="R507" i="4"/>
  <c r="V507" i="4" s="1"/>
  <c r="AG506" i="4"/>
  <c r="AB506" i="4"/>
  <c r="AA506" i="4"/>
  <c r="X506" i="4"/>
  <c r="W506" i="4"/>
  <c r="T506" i="4"/>
  <c r="U506" i="4" s="1"/>
  <c r="S506" i="4"/>
  <c r="R506" i="4"/>
  <c r="V506" i="4" s="1"/>
  <c r="AG505" i="4"/>
  <c r="AB505" i="4"/>
  <c r="AA505" i="4"/>
  <c r="W505" i="4"/>
  <c r="X505" i="4" s="1"/>
  <c r="T505" i="4"/>
  <c r="U505" i="4" s="1"/>
  <c r="Y505" i="4" s="1"/>
  <c r="S505" i="4"/>
  <c r="R505" i="4"/>
  <c r="V505" i="4" s="1"/>
  <c r="AG504" i="4"/>
  <c r="AB504" i="4"/>
  <c r="AA504" i="4"/>
  <c r="X504" i="4"/>
  <c r="W504" i="4"/>
  <c r="T504" i="4"/>
  <c r="U504" i="4" s="1"/>
  <c r="S504" i="4"/>
  <c r="R504" i="4"/>
  <c r="V504" i="4" s="1"/>
  <c r="AG503" i="4"/>
  <c r="AB503" i="4"/>
  <c r="W503" i="4"/>
  <c r="X503" i="4" s="1"/>
  <c r="U503" i="4"/>
  <c r="Y503" i="4" s="1"/>
  <c r="T503" i="4"/>
  <c r="S503" i="4"/>
  <c r="R503" i="4"/>
  <c r="V503" i="4" s="1"/>
  <c r="AG502" i="4"/>
  <c r="AB502" i="4"/>
  <c r="X502" i="4"/>
  <c r="W502" i="4"/>
  <c r="V502" i="4"/>
  <c r="T502" i="4"/>
  <c r="U502" i="4" s="1"/>
  <c r="S502" i="4"/>
  <c r="R502" i="4"/>
  <c r="AG501" i="4"/>
  <c r="AB501" i="4"/>
  <c r="W501" i="4"/>
  <c r="X501" i="4" s="1"/>
  <c r="T501" i="4"/>
  <c r="U501" i="4" s="1"/>
  <c r="Y501" i="4" s="1"/>
  <c r="S501" i="4"/>
  <c r="R501" i="4"/>
  <c r="V501" i="4" s="1"/>
  <c r="AG500" i="4"/>
  <c r="AB500" i="4"/>
  <c r="W500" i="4"/>
  <c r="X500" i="4" s="1"/>
  <c r="T500" i="4"/>
  <c r="U500" i="4" s="1"/>
  <c r="S500" i="4"/>
  <c r="R500" i="4"/>
  <c r="V500" i="4" s="1"/>
  <c r="AG499" i="4"/>
  <c r="AB499" i="4"/>
  <c r="W499" i="4"/>
  <c r="X499" i="4" s="1"/>
  <c r="T499" i="4"/>
  <c r="U499" i="4" s="1"/>
  <c r="Y499" i="4" s="1"/>
  <c r="S499" i="4"/>
  <c r="R499" i="4"/>
  <c r="V499" i="4" s="1"/>
  <c r="AG498" i="4"/>
  <c r="AB498" i="4"/>
  <c r="W498" i="4"/>
  <c r="X498" i="4" s="1"/>
  <c r="T498" i="4"/>
  <c r="U498" i="4" s="1"/>
  <c r="S498" i="4"/>
  <c r="R498" i="4"/>
  <c r="V498" i="4" s="1"/>
  <c r="AG497" i="4"/>
  <c r="AB497" i="4"/>
  <c r="W497" i="4"/>
  <c r="X497" i="4" s="1"/>
  <c r="U497" i="4"/>
  <c r="Y497" i="4" s="1"/>
  <c r="T497" i="4"/>
  <c r="S497" i="4"/>
  <c r="R497" i="4"/>
  <c r="V497" i="4" s="1"/>
  <c r="AG496" i="4"/>
  <c r="AB496" i="4"/>
  <c r="W496" i="4"/>
  <c r="X496" i="4" s="1"/>
  <c r="T496" i="4"/>
  <c r="U496" i="4" s="1"/>
  <c r="Y496" i="4" s="1"/>
  <c r="S496" i="4"/>
  <c r="R496" i="4"/>
  <c r="V496" i="4" s="1"/>
  <c r="AG495" i="4"/>
  <c r="AB495" i="4"/>
  <c r="W495" i="4"/>
  <c r="X495" i="4" s="1"/>
  <c r="T495" i="4"/>
  <c r="U495" i="4" s="1"/>
  <c r="S495" i="4"/>
  <c r="R495" i="4"/>
  <c r="V495" i="4" s="1"/>
  <c r="AG494" i="4"/>
  <c r="AB494" i="4"/>
  <c r="AA494" i="4"/>
  <c r="W494" i="4"/>
  <c r="X494" i="4" s="1"/>
  <c r="U494" i="4"/>
  <c r="Y494" i="4" s="1"/>
  <c r="T494" i="4"/>
  <c r="S494" i="4"/>
  <c r="R494" i="4"/>
  <c r="V494" i="4" s="1"/>
  <c r="AG493" i="4"/>
  <c r="AB493" i="4"/>
  <c r="AA493" i="4"/>
  <c r="W493" i="4"/>
  <c r="X493" i="4" s="1"/>
  <c r="T493" i="4"/>
  <c r="U493" i="4" s="1"/>
  <c r="S493" i="4"/>
  <c r="R493" i="4"/>
  <c r="V493" i="4" s="1"/>
  <c r="AG492" i="4"/>
  <c r="AB492" i="4"/>
  <c r="AA492" i="4"/>
  <c r="W492" i="4"/>
  <c r="X492" i="4" s="1"/>
  <c r="U492" i="4"/>
  <c r="Y492" i="4" s="1"/>
  <c r="T492" i="4"/>
  <c r="S492" i="4"/>
  <c r="R492" i="4"/>
  <c r="V492" i="4" s="1"/>
  <c r="AG491" i="4"/>
  <c r="AB491" i="4"/>
  <c r="AA491" i="4"/>
  <c r="W491" i="4"/>
  <c r="X491" i="4" s="1"/>
  <c r="T491" i="4"/>
  <c r="U491" i="4" s="1"/>
  <c r="S491" i="4"/>
  <c r="R491" i="4"/>
  <c r="V491" i="4" s="1"/>
  <c r="AG490" i="4"/>
  <c r="AB490" i="4"/>
  <c r="AA490" i="4"/>
  <c r="W490" i="4"/>
  <c r="X490" i="4" s="1"/>
  <c r="U490" i="4"/>
  <c r="Y490" i="4" s="1"/>
  <c r="T490" i="4"/>
  <c r="S490" i="4"/>
  <c r="R490" i="4"/>
  <c r="V490" i="4" s="1"/>
  <c r="AG489" i="4"/>
  <c r="AB489" i="4"/>
  <c r="AA489" i="4"/>
  <c r="W489" i="4"/>
  <c r="X489" i="4" s="1"/>
  <c r="T489" i="4"/>
  <c r="U489" i="4" s="1"/>
  <c r="S489" i="4"/>
  <c r="R489" i="4"/>
  <c r="V489" i="4" s="1"/>
  <c r="AG488" i="4"/>
  <c r="AB488" i="4"/>
  <c r="AA488" i="4"/>
  <c r="W488" i="4"/>
  <c r="X488" i="4" s="1"/>
  <c r="U488" i="4"/>
  <c r="Y488" i="4" s="1"/>
  <c r="T488" i="4"/>
  <c r="S488" i="4"/>
  <c r="R488" i="4"/>
  <c r="V488" i="4" s="1"/>
  <c r="AG487" i="4"/>
  <c r="AB487" i="4"/>
  <c r="AA487" i="4"/>
  <c r="W487" i="4"/>
  <c r="X487" i="4" s="1"/>
  <c r="T487" i="4"/>
  <c r="U487" i="4" s="1"/>
  <c r="S487" i="4"/>
  <c r="R487" i="4"/>
  <c r="V487" i="4" s="1"/>
  <c r="AG486" i="4"/>
  <c r="AB486" i="4"/>
  <c r="AA486" i="4"/>
  <c r="W486" i="4"/>
  <c r="X486" i="4" s="1"/>
  <c r="U486" i="4"/>
  <c r="Y486" i="4" s="1"/>
  <c r="T486" i="4"/>
  <c r="S486" i="4"/>
  <c r="R486" i="4"/>
  <c r="V486" i="4" s="1"/>
  <c r="AG485" i="4"/>
  <c r="AB485" i="4"/>
  <c r="X485" i="4"/>
  <c r="W485" i="4"/>
  <c r="V485" i="4"/>
  <c r="T485" i="4"/>
  <c r="U485" i="4" s="1"/>
  <c r="S485" i="4"/>
  <c r="R485" i="4"/>
  <c r="AG484" i="4"/>
  <c r="AB484" i="4"/>
  <c r="AA484" i="4"/>
  <c r="W484" i="4"/>
  <c r="X484" i="4" s="1"/>
  <c r="U484" i="4"/>
  <c r="Y484" i="4" s="1"/>
  <c r="T484" i="4"/>
  <c r="S484" i="4"/>
  <c r="R484" i="4"/>
  <c r="V484" i="4" s="1"/>
  <c r="AG483" i="4"/>
  <c r="AB483" i="4"/>
  <c r="X483" i="4"/>
  <c r="W483" i="4"/>
  <c r="T483" i="4"/>
  <c r="U483" i="4" s="1"/>
  <c r="S483" i="4"/>
  <c r="R483" i="4"/>
  <c r="V483" i="4" s="1"/>
  <c r="AG482" i="4"/>
  <c r="AB482" i="4"/>
  <c r="W482" i="4"/>
  <c r="X482" i="4" s="1"/>
  <c r="U482" i="4"/>
  <c r="Y482" i="4" s="1"/>
  <c r="T482" i="4"/>
  <c r="S482" i="4"/>
  <c r="R482" i="4"/>
  <c r="V482" i="4" s="1"/>
  <c r="AG481" i="4"/>
  <c r="AB481" i="4"/>
  <c r="X481" i="4"/>
  <c r="W481" i="4"/>
  <c r="V481" i="4"/>
  <c r="T481" i="4"/>
  <c r="U481" i="4" s="1"/>
  <c r="S481" i="4"/>
  <c r="R481" i="4"/>
  <c r="AG480" i="4"/>
  <c r="AB480" i="4"/>
  <c r="W480" i="4"/>
  <c r="X480" i="4" s="1"/>
  <c r="T480" i="4"/>
  <c r="U480" i="4" s="1"/>
  <c r="Y480" i="4" s="1"/>
  <c r="S480" i="4"/>
  <c r="R480" i="4"/>
  <c r="V480" i="4" s="1"/>
  <c r="AG479" i="4"/>
  <c r="AB479" i="4"/>
  <c r="W479" i="4"/>
  <c r="X479" i="4" s="1"/>
  <c r="T479" i="4"/>
  <c r="U479" i="4" s="1"/>
  <c r="S479" i="4"/>
  <c r="R479" i="4"/>
  <c r="V479" i="4" s="1"/>
  <c r="AG478" i="4"/>
  <c r="AB478" i="4"/>
  <c r="AA478" i="4"/>
  <c r="W478" i="4"/>
  <c r="X478" i="4" s="1"/>
  <c r="U478" i="4"/>
  <c r="Y478" i="4" s="1"/>
  <c r="T478" i="4"/>
  <c r="S478" i="4"/>
  <c r="R478" i="4"/>
  <c r="V478" i="4" s="1"/>
  <c r="AG477" i="4"/>
  <c r="AB477" i="4"/>
  <c r="X477" i="4"/>
  <c r="W477" i="4"/>
  <c r="V477" i="4"/>
  <c r="T477" i="4"/>
  <c r="U477" i="4" s="1"/>
  <c r="S477" i="4"/>
  <c r="R477" i="4"/>
  <c r="AG476" i="4"/>
  <c r="AB476" i="4"/>
  <c r="W476" i="4"/>
  <c r="X476" i="4" s="1"/>
  <c r="T476" i="4"/>
  <c r="U476" i="4" s="1"/>
  <c r="Y476" i="4" s="1"/>
  <c r="S476" i="4"/>
  <c r="R476" i="4"/>
  <c r="V476" i="4" s="1"/>
  <c r="AG475" i="4"/>
  <c r="AB475" i="4"/>
  <c r="AA475" i="4"/>
  <c r="X475" i="4"/>
  <c r="W475" i="4"/>
  <c r="V475" i="4"/>
  <c r="T475" i="4"/>
  <c r="U475" i="4" s="1"/>
  <c r="S475" i="4"/>
  <c r="R475" i="4"/>
  <c r="AG474" i="4"/>
  <c r="AB474" i="4"/>
  <c r="AA474" i="4"/>
  <c r="W474" i="4"/>
  <c r="X474" i="4" s="1"/>
  <c r="U474" i="4"/>
  <c r="Y474" i="4" s="1"/>
  <c r="T474" i="4"/>
  <c r="S474" i="4"/>
  <c r="R474" i="4"/>
  <c r="V474" i="4" s="1"/>
  <c r="AG473" i="4"/>
  <c r="AB473" i="4"/>
  <c r="AA473" i="4"/>
  <c r="W473" i="4"/>
  <c r="X473" i="4" s="1"/>
  <c r="T473" i="4"/>
  <c r="U473" i="4" s="1"/>
  <c r="S473" i="4"/>
  <c r="R473" i="4"/>
  <c r="V473" i="4" s="1"/>
  <c r="AG472" i="4"/>
  <c r="AB472" i="4"/>
  <c r="AA472" i="4"/>
  <c r="W472" i="4"/>
  <c r="X472" i="4" s="1"/>
  <c r="T472" i="4"/>
  <c r="U472" i="4" s="1"/>
  <c r="Y472" i="4" s="1"/>
  <c r="S472" i="4"/>
  <c r="R472" i="4"/>
  <c r="V472" i="4" s="1"/>
  <c r="AG471" i="4"/>
  <c r="AB471" i="4"/>
  <c r="AA471" i="4"/>
  <c r="X471" i="4"/>
  <c r="W471" i="4"/>
  <c r="V471" i="4"/>
  <c r="T471" i="4"/>
  <c r="U471" i="4" s="1"/>
  <c r="S471" i="4"/>
  <c r="R471" i="4"/>
  <c r="AG470" i="4"/>
  <c r="AB470" i="4"/>
  <c r="W470" i="4"/>
  <c r="X470" i="4" s="1"/>
  <c r="T470" i="4"/>
  <c r="U470" i="4" s="1"/>
  <c r="Y470" i="4" s="1"/>
  <c r="S470" i="4"/>
  <c r="R470" i="4"/>
  <c r="V470" i="4" s="1"/>
  <c r="AG469" i="4"/>
  <c r="AB469" i="4"/>
  <c r="AA469" i="4"/>
  <c r="X469" i="4"/>
  <c r="W469" i="4"/>
  <c r="V469" i="4"/>
  <c r="T469" i="4"/>
  <c r="U469" i="4" s="1"/>
  <c r="S469" i="4"/>
  <c r="R469" i="4"/>
  <c r="AG468" i="4"/>
  <c r="AB468" i="4"/>
  <c r="AA468" i="4"/>
  <c r="W468" i="4"/>
  <c r="X468" i="4" s="1"/>
  <c r="U468" i="4"/>
  <c r="Y468" i="4" s="1"/>
  <c r="T468" i="4"/>
  <c r="S468" i="4"/>
  <c r="R468" i="4"/>
  <c r="V468" i="4" s="1"/>
  <c r="AG467" i="4"/>
  <c r="AB467" i="4"/>
  <c r="AA467" i="4"/>
  <c r="W467" i="4"/>
  <c r="X467" i="4" s="1"/>
  <c r="T467" i="4"/>
  <c r="U467" i="4" s="1"/>
  <c r="S467" i="4"/>
  <c r="R467" i="4"/>
  <c r="V467" i="4" s="1"/>
  <c r="AG466" i="4"/>
  <c r="AB466" i="4"/>
  <c r="AA466" i="4"/>
  <c r="W466" i="4"/>
  <c r="X466" i="4" s="1"/>
  <c r="T466" i="4"/>
  <c r="U466" i="4" s="1"/>
  <c r="Y466" i="4" s="1"/>
  <c r="S466" i="4"/>
  <c r="R466" i="4"/>
  <c r="V466" i="4" s="1"/>
  <c r="AG465" i="4"/>
  <c r="AB465" i="4"/>
  <c r="AA465" i="4"/>
  <c r="X465" i="4"/>
  <c r="W465" i="4"/>
  <c r="V465" i="4"/>
  <c r="T465" i="4"/>
  <c r="U465" i="4" s="1"/>
  <c r="S465" i="4"/>
  <c r="R465" i="4"/>
  <c r="AG464" i="4"/>
  <c r="AB464" i="4"/>
  <c r="AA464" i="4"/>
  <c r="W464" i="4"/>
  <c r="X464" i="4" s="1"/>
  <c r="U464" i="4"/>
  <c r="Y464" i="4" s="1"/>
  <c r="T464" i="4"/>
  <c r="S464" i="4"/>
  <c r="R464" i="4"/>
  <c r="V464" i="4" s="1"/>
  <c r="AG463" i="4"/>
  <c r="AB463" i="4"/>
  <c r="AA463" i="4"/>
  <c r="W463" i="4"/>
  <c r="X463" i="4" s="1"/>
  <c r="T463" i="4"/>
  <c r="U463" i="4" s="1"/>
  <c r="S463" i="4"/>
  <c r="R463" i="4"/>
  <c r="V463" i="4" s="1"/>
  <c r="AG462" i="4"/>
  <c r="AB462" i="4"/>
  <c r="AA462" i="4"/>
  <c r="W462" i="4"/>
  <c r="X462" i="4" s="1"/>
  <c r="T462" i="4"/>
  <c r="U462" i="4" s="1"/>
  <c r="Y462" i="4" s="1"/>
  <c r="S462" i="4"/>
  <c r="R462" i="4"/>
  <c r="V462" i="4" s="1"/>
  <c r="AG461" i="4"/>
  <c r="AB461" i="4"/>
  <c r="AA461" i="4"/>
  <c r="X461" i="4"/>
  <c r="W461" i="4"/>
  <c r="V461" i="4"/>
  <c r="T461" i="4"/>
  <c r="U461" i="4" s="1"/>
  <c r="S461" i="4"/>
  <c r="R461" i="4"/>
  <c r="AG460" i="4"/>
  <c r="AB460" i="4"/>
  <c r="AA460" i="4"/>
  <c r="W460" i="4"/>
  <c r="X460" i="4" s="1"/>
  <c r="U460" i="4"/>
  <c r="Y460" i="4" s="1"/>
  <c r="T460" i="4"/>
  <c r="S460" i="4"/>
  <c r="R460" i="4"/>
  <c r="V460" i="4" s="1"/>
  <c r="AG459" i="4"/>
  <c r="AB459" i="4"/>
  <c r="AA459" i="4"/>
  <c r="W459" i="4"/>
  <c r="X459" i="4" s="1"/>
  <c r="T459" i="4"/>
  <c r="U459" i="4" s="1"/>
  <c r="S459" i="4"/>
  <c r="R459" i="4"/>
  <c r="V459" i="4" s="1"/>
  <c r="AG458" i="4"/>
  <c r="AB458" i="4"/>
  <c r="AA458" i="4"/>
  <c r="W458" i="4"/>
  <c r="X458" i="4" s="1"/>
  <c r="T458" i="4"/>
  <c r="U458" i="4" s="1"/>
  <c r="Y458" i="4" s="1"/>
  <c r="S458" i="4"/>
  <c r="R458" i="4"/>
  <c r="V458" i="4" s="1"/>
  <c r="AG457" i="4"/>
  <c r="AB457" i="4"/>
  <c r="AA457" i="4"/>
  <c r="X457" i="4"/>
  <c r="W457" i="4"/>
  <c r="V457" i="4"/>
  <c r="T457" i="4"/>
  <c r="U457" i="4" s="1"/>
  <c r="S457" i="4"/>
  <c r="R457" i="4"/>
  <c r="AG456" i="4"/>
  <c r="AB456" i="4"/>
  <c r="AA456" i="4"/>
  <c r="W456" i="4"/>
  <c r="X456" i="4" s="1"/>
  <c r="U456" i="4"/>
  <c r="Y456" i="4" s="1"/>
  <c r="T456" i="4"/>
  <c r="S456" i="4"/>
  <c r="R456" i="4"/>
  <c r="V456" i="4" s="1"/>
  <c r="AG455" i="4"/>
  <c r="AB455" i="4"/>
  <c r="AA455" i="4"/>
  <c r="W455" i="4"/>
  <c r="X455" i="4" s="1"/>
  <c r="T455" i="4"/>
  <c r="U455" i="4" s="1"/>
  <c r="S455" i="4"/>
  <c r="R455" i="4"/>
  <c r="V455" i="4" s="1"/>
  <c r="AG454" i="4"/>
  <c r="AB454" i="4"/>
  <c r="AA454" i="4"/>
  <c r="W454" i="4"/>
  <c r="X454" i="4" s="1"/>
  <c r="U454" i="4"/>
  <c r="Y454" i="4" s="1"/>
  <c r="T454" i="4"/>
  <c r="S454" i="4"/>
  <c r="R454" i="4"/>
  <c r="V454" i="4" s="1"/>
  <c r="AG453" i="4"/>
  <c r="AB453" i="4"/>
  <c r="AA453" i="4"/>
  <c r="W453" i="4"/>
  <c r="X453" i="4" s="1"/>
  <c r="T453" i="4"/>
  <c r="U453" i="4" s="1"/>
  <c r="S453" i="4"/>
  <c r="R453" i="4"/>
  <c r="V453" i="4" s="1"/>
  <c r="AG452" i="4"/>
  <c r="AB452" i="4"/>
  <c r="AA452" i="4"/>
  <c r="W452" i="4"/>
  <c r="X452" i="4" s="1"/>
  <c r="T452" i="4"/>
  <c r="U452" i="4" s="1"/>
  <c r="Y452" i="4" s="1"/>
  <c r="S452" i="4"/>
  <c r="R452" i="4"/>
  <c r="V452" i="4" s="1"/>
  <c r="AG451" i="4"/>
  <c r="AB451" i="4"/>
  <c r="AA451" i="4"/>
  <c r="X451" i="4"/>
  <c r="W451" i="4"/>
  <c r="V451" i="4"/>
  <c r="T451" i="4"/>
  <c r="U451" i="4" s="1"/>
  <c r="S451" i="4"/>
  <c r="R451" i="4"/>
  <c r="AG450" i="4"/>
  <c r="AB450" i="4"/>
  <c r="AA450" i="4"/>
  <c r="W450" i="4"/>
  <c r="X450" i="4" s="1"/>
  <c r="U450" i="4"/>
  <c r="Y450" i="4" s="1"/>
  <c r="T450" i="4"/>
  <c r="S450" i="4"/>
  <c r="R450" i="4"/>
  <c r="V450" i="4" s="1"/>
  <c r="AG449" i="4"/>
  <c r="AB449" i="4"/>
  <c r="AA449" i="4"/>
  <c r="W449" i="4"/>
  <c r="X449" i="4" s="1"/>
  <c r="T449" i="4"/>
  <c r="U449" i="4" s="1"/>
  <c r="S449" i="4"/>
  <c r="R449" i="4"/>
  <c r="V449" i="4" s="1"/>
  <c r="AG448" i="4"/>
  <c r="AB448" i="4"/>
  <c r="AA448" i="4"/>
  <c r="W448" i="4"/>
  <c r="X448" i="4" s="1"/>
  <c r="T448" i="4"/>
  <c r="U448" i="4" s="1"/>
  <c r="Y448" i="4" s="1"/>
  <c r="S448" i="4"/>
  <c r="R448" i="4"/>
  <c r="V448" i="4" s="1"/>
  <c r="AG447" i="4"/>
  <c r="AB447" i="4"/>
  <c r="AA447" i="4"/>
  <c r="X447" i="4"/>
  <c r="W447" i="4"/>
  <c r="V447" i="4"/>
  <c r="T447" i="4"/>
  <c r="U447" i="4" s="1"/>
  <c r="S447" i="4"/>
  <c r="R447" i="4"/>
  <c r="AG446" i="4"/>
  <c r="AB446" i="4"/>
  <c r="AA446" i="4"/>
  <c r="W446" i="4"/>
  <c r="X446" i="4" s="1"/>
  <c r="U446" i="4"/>
  <c r="Y446" i="4" s="1"/>
  <c r="T446" i="4"/>
  <c r="S446" i="4"/>
  <c r="R446" i="4"/>
  <c r="V446" i="4" s="1"/>
  <c r="AG445" i="4"/>
  <c r="AB445" i="4"/>
  <c r="AA445" i="4"/>
  <c r="W445" i="4"/>
  <c r="X445" i="4" s="1"/>
  <c r="T445" i="4"/>
  <c r="U445" i="4" s="1"/>
  <c r="S445" i="4"/>
  <c r="R445" i="4"/>
  <c r="V445" i="4" s="1"/>
  <c r="AG444" i="4"/>
  <c r="AB444" i="4"/>
  <c r="AA444" i="4"/>
  <c r="W444" i="4"/>
  <c r="X444" i="4" s="1"/>
  <c r="T444" i="4"/>
  <c r="U444" i="4" s="1"/>
  <c r="Y444" i="4" s="1"/>
  <c r="S444" i="4"/>
  <c r="R444" i="4"/>
  <c r="V444" i="4" s="1"/>
  <c r="AG443" i="4"/>
  <c r="AB443" i="4"/>
  <c r="AA443" i="4"/>
  <c r="X443" i="4"/>
  <c r="W443" i="4"/>
  <c r="V443" i="4"/>
  <c r="T443" i="4"/>
  <c r="U443" i="4" s="1"/>
  <c r="S443" i="4"/>
  <c r="R443" i="4"/>
  <c r="AG442" i="4"/>
  <c r="AB442" i="4"/>
  <c r="AA442" i="4"/>
  <c r="W442" i="4"/>
  <c r="X442" i="4" s="1"/>
  <c r="U442" i="4"/>
  <c r="Y442" i="4" s="1"/>
  <c r="T442" i="4"/>
  <c r="S442" i="4"/>
  <c r="R442" i="4"/>
  <c r="V442" i="4" s="1"/>
  <c r="AG441" i="4"/>
  <c r="AB441" i="4"/>
  <c r="AA441" i="4"/>
  <c r="W441" i="4"/>
  <c r="X441" i="4" s="1"/>
  <c r="T441" i="4"/>
  <c r="U441" i="4" s="1"/>
  <c r="S441" i="4"/>
  <c r="R441" i="4"/>
  <c r="V441" i="4" s="1"/>
  <c r="AG440" i="4"/>
  <c r="AB440" i="4"/>
  <c r="AA440" i="4"/>
  <c r="W440" i="4"/>
  <c r="X440" i="4" s="1"/>
  <c r="T440" i="4"/>
  <c r="U440" i="4" s="1"/>
  <c r="Y440" i="4" s="1"/>
  <c r="S440" i="4"/>
  <c r="R440" i="4"/>
  <c r="V440" i="4" s="1"/>
  <c r="AG439" i="4"/>
  <c r="AB439" i="4"/>
  <c r="AA439" i="4"/>
  <c r="X439" i="4"/>
  <c r="W439" i="4"/>
  <c r="V439" i="4"/>
  <c r="T439" i="4"/>
  <c r="U439" i="4" s="1"/>
  <c r="S439" i="4"/>
  <c r="R439" i="4"/>
  <c r="AG438" i="4"/>
  <c r="AB438" i="4"/>
  <c r="AA438" i="4"/>
  <c r="W438" i="4"/>
  <c r="X438" i="4" s="1"/>
  <c r="U438" i="4"/>
  <c r="Y438" i="4" s="1"/>
  <c r="T438" i="4"/>
  <c r="S438" i="4"/>
  <c r="R438" i="4"/>
  <c r="V438" i="4" s="1"/>
  <c r="AG437" i="4"/>
  <c r="AB437" i="4"/>
  <c r="AA437" i="4"/>
  <c r="W437" i="4"/>
  <c r="X437" i="4" s="1"/>
  <c r="T437" i="4"/>
  <c r="U437" i="4" s="1"/>
  <c r="S437" i="4"/>
  <c r="R437" i="4"/>
  <c r="V437" i="4" s="1"/>
  <c r="AG436" i="4"/>
  <c r="AB436" i="4"/>
  <c r="AA436" i="4"/>
  <c r="W436" i="4"/>
  <c r="X436" i="4" s="1"/>
  <c r="T436" i="4"/>
  <c r="U436" i="4" s="1"/>
  <c r="Y436" i="4" s="1"/>
  <c r="S436" i="4"/>
  <c r="R436" i="4"/>
  <c r="V436" i="4" s="1"/>
  <c r="AG435" i="4"/>
  <c r="AB435" i="4"/>
  <c r="AA435" i="4"/>
  <c r="X435" i="4"/>
  <c r="W435" i="4"/>
  <c r="V435" i="4"/>
  <c r="T435" i="4"/>
  <c r="U435" i="4" s="1"/>
  <c r="S435" i="4"/>
  <c r="R435" i="4"/>
  <c r="AG434" i="4"/>
  <c r="AB434" i="4"/>
  <c r="AA434" i="4"/>
  <c r="W434" i="4"/>
  <c r="X434" i="4" s="1"/>
  <c r="U434" i="4"/>
  <c r="Y434" i="4" s="1"/>
  <c r="T434" i="4"/>
  <c r="S434" i="4"/>
  <c r="R434" i="4"/>
  <c r="V434" i="4" s="1"/>
  <c r="AG433" i="4"/>
  <c r="AB433" i="4"/>
  <c r="AA433" i="4"/>
  <c r="W433" i="4"/>
  <c r="X433" i="4" s="1"/>
  <c r="T433" i="4"/>
  <c r="U433" i="4" s="1"/>
  <c r="S433" i="4"/>
  <c r="R433" i="4"/>
  <c r="V433" i="4" s="1"/>
  <c r="AG432" i="4"/>
  <c r="AB432" i="4"/>
  <c r="AA432" i="4"/>
  <c r="W432" i="4"/>
  <c r="X432" i="4" s="1"/>
  <c r="T432" i="4"/>
  <c r="U432" i="4" s="1"/>
  <c r="Y432" i="4" s="1"/>
  <c r="S432" i="4"/>
  <c r="R432" i="4"/>
  <c r="V432" i="4" s="1"/>
  <c r="AG431" i="4"/>
  <c r="AB431" i="4"/>
  <c r="AA431" i="4"/>
  <c r="X431" i="4"/>
  <c r="W431" i="4"/>
  <c r="V431" i="4"/>
  <c r="T431" i="4"/>
  <c r="U431" i="4" s="1"/>
  <c r="S431" i="4"/>
  <c r="R431" i="4"/>
  <c r="AG430" i="4"/>
  <c r="AB430" i="4"/>
  <c r="AA430" i="4"/>
  <c r="W430" i="4"/>
  <c r="X430" i="4" s="1"/>
  <c r="U430" i="4"/>
  <c r="Y430" i="4" s="1"/>
  <c r="T430" i="4"/>
  <c r="S430" i="4"/>
  <c r="R430" i="4"/>
  <c r="V430" i="4" s="1"/>
  <c r="AG429" i="4"/>
  <c r="AB429" i="4"/>
  <c r="AA429" i="4"/>
  <c r="W429" i="4"/>
  <c r="X429" i="4" s="1"/>
  <c r="T429" i="4"/>
  <c r="U429" i="4" s="1"/>
  <c r="S429" i="4"/>
  <c r="R429" i="4"/>
  <c r="V429" i="4" s="1"/>
  <c r="AG428" i="4"/>
  <c r="AB428" i="4"/>
  <c r="AA428" i="4"/>
  <c r="W428" i="4"/>
  <c r="X428" i="4" s="1"/>
  <c r="T428" i="4"/>
  <c r="U428" i="4" s="1"/>
  <c r="Y428" i="4" s="1"/>
  <c r="S428" i="4"/>
  <c r="R428" i="4"/>
  <c r="V428" i="4" s="1"/>
  <c r="AG427" i="4"/>
  <c r="AB427" i="4"/>
  <c r="AA427" i="4"/>
  <c r="X427" i="4"/>
  <c r="W427" i="4"/>
  <c r="V427" i="4"/>
  <c r="T427" i="4"/>
  <c r="U427" i="4" s="1"/>
  <c r="S427" i="4"/>
  <c r="R427" i="4"/>
  <c r="AG426" i="4"/>
  <c r="AB426" i="4"/>
  <c r="AA426" i="4"/>
  <c r="W426" i="4"/>
  <c r="X426" i="4" s="1"/>
  <c r="U426" i="4"/>
  <c r="Y426" i="4" s="1"/>
  <c r="T426" i="4"/>
  <c r="S426" i="4"/>
  <c r="R426" i="4"/>
  <c r="V426" i="4" s="1"/>
  <c r="AG425" i="4"/>
  <c r="AB425" i="4"/>
  <c r="AA425" i="4"/>
  <c r="W425" i="4"/>
  <c r="X425" i="4" s="1"/>
  <c r="T425" i="4"/>
  <c r="U425" i="4" s="1"/>
  <c r="S425" i="4"/>
  <c r="R425" i="4"/>
  <c r="V425" i="4" s="1"/>
  <c r="AG424" i="4"/>
  <c r="AB424" i="4"/>
  <c r="AA424" i="4"/>
  <c r="W424" i="4"/>
  <c r="X424" i="4" s="1"/>
  <c r="T424" i="4"/>
  <c r="U424" i="4" s="1"/>
  <c r="Y424" i="4" s="1"/>
  <c r="S424" i="4"/>
  <c r="R424" i="4"/>
  <c r="V424" i="4" s="1"/>
  <c r="AG423" i="4"/>
  <c r="AB423" i="4"/>
  <c r="AA423" i="4"/>
  <c r="X423" i="4"/>
  <c r="W423" i="4"/>
  <c r="V423" i="4"/>
  <c r="T423" i="4"/>
  <c r="U423" i="4" s="1"/>
  <c r="S423" i="4"/>
  <c r="R423" i="4"/>
  <c r="AG422" i="4"/>
  <c r="AB422" i="4"/>
  <c r="AA422" i="4"/>
  <c r="W422" i="4"/>
  <c r="X422" i="4" s="1"/>
  <c r="U422" i="4"/>
  <c r="Y422" i="4" s="1"/>
  <c r="T422" i="4"/>
  <c r="S422" i="4"/>
  <c r="R422" i="4"/>
  <c r="V422" i="4" s="1"/>
  <c r="AG421" i="4"/>
  <c r="AB421" i="4"/>
  <c r="AA421" i="4"/>
  <c r="W421" i="4"/>
  <c r="X421" i="4" s="1"/>
  <c r="T421" i="4"/>
  <c r="U421" i="4" s="1"/>
  <c r="S421" i="4"/>
  <c r="R421" i="4"/>
  <c r="V421" i="4" s="1"/>
  <c r="AG420" i="4"/>
  <c r="AB420" i="4"/>
  <c r="AA420" i="4"/>
  <c r="W420" i="4"/>
  <c r="X420" i="4" s="1"/>
  <c r="T420" i="4"/>
  <c r="U420" i="4" s="1"/>
  <c r="Y420" i="4" s="1"/>
  <c r="S420" i="4"/>
  <c r="R420" i="4"/>
  <c r="V420" i="4" s="1"/>
  <c r="AG419" i="4"/>
  <c r="AB419" i="4"/>
  <c r="AA419" i="4"/>
  <c r="X419" i="4"/>
  <c r="W419" i="4"/>
  <c r="V419" i="4"/>
  <c r="T419" i="4"/>
  <c r="U419" i="4" s="1"/>
  <c r="S419" i="4"/>
  <c r="R419" i="4"/>
  <c r="AG418" i="4"/>
  <c r="AB418" i="4"/>
  <c r="AA418" i="4"/>
  <c r="W418" i="4"/>
  <c r="X418" i="4" s="1"/>
  <c r="U418" i="4"/>
  <c r="Y418" i="4" s="1"/>
  <c r="T418" i="4"/>
  <c r="S418" i="4"/>
  <c r="R418" i="4"/>
  <c r="V418" i="4" s="1"/>
  <c r="AG417" i="4"/>
  <c r="AB417" i="4"/>
  <c r="AA417" i="4"/>
  <c r="W417" i="4"/>
  <c r="X417" i="4" s="1"/>
  <c r="T417" i="4"/>
  <c r="U417" i="4" s="1"/>
  <c r="S417" i="4"/>
  <c r="R417" i="4"/>
  <c r="V417" i="4" s="1"/>
  <c r="AG416" i="4"/>
  <c r="AB416" i="4"/>
  <c r="AA416" i="4"/>
  <c r="W416" i="4"/>
  <c r="X416" i="4" s="1"/>
  <c r="T416" i="4"/>
  <c r="U416" i="4" s="1"/>
  <c r="Y416" i="4" s="1"/>
  <c r="S416" i="4"/>
  <c r="R416" i="4"/>
  <c r="V416" i="4" s="1"/>
  <c r="AG415" i="4"/>
  <c r="AB415" i="4"/>
  <c r="AA415" i="4"/>
  <c r="X415" i="4"/>
  <c r="W415" i="4"/>
  <c r="V415" i="4"/>
  <c r="T415" i="4"/>
  <c r="U415" i="4" s="1"/>
  <c r="S415" i="4"/>
  <c r="R415" i="4"/>
  <c r="AG414" i="4"/>
  <c r="AB414" i="4"/>
  <c r="AA414" i="4"/>
  <c r="W414" i="4"/>
  <c r="X414" i="4" s="1"/>
  <c r="U414" i="4"/>
  <c r="Y414" i="4" s="1"/>
  <c r="T414" i="4"/>
  <c r="S414" i="4"/>
  <c r="R414" i="4"/>
  <c r="V414" i="4" s="1"/>
  <c r="AG413" i="4"/>
  <c r="AB413" i="4"/>
  <c r="AA413" i="4"/>
  <c r="W413" i="4"/>
  <c r="X413" i="4" s="1"/>
  <c r="T413" i="4"/>
  <c r="U413" i="4" s="1"/>
  <c r="S413" i="4"/>
  <c r="R413" i="4"/>
  <c r="V413" i="4" s="1"/>
  <c r="AG412" i="4"/>
  <c r="AB412" i="4"/>
  <c r="AA412" i="4"/>
  <c r="W412" i="4"/>
  <c r="X412" i="4" s="1"/>
  <c r="T412" i="4"/>
  <c r="U412" i="4" s="1"/>
  <c r="Y412" i="4" s="1"/>
  <c r="S412" i="4"/>
  <c r="R412" i="4"/>
  <c r="V412" i="4" s="1"/>
  <c r="AG411" i="4"/>
  <c r="AB411" i="4"/>
  <c r="AA411" i="4"/>
  <c r="X411" i="4"/>
  <c r="W411" i="4"/>
  <c r="V411" i="4"/>
  <c r="T411" i="4"/>
  <c r="U411" i="4" s="1"/>
  <c r="S411" i="4"/>
  <c r="R411" i="4"/>
  <c r="AG410" i="4"/>
  <c r="AB410" i="4"/>
  <c r="AA410" i="4"/>
  <c r="W410" i="4"/>
  <c r="X410" i="4" s="1"/>
  <c r="U410" i="4"/>
  <c r="Y410" i="4" s="1"/>
  <c r="T410" i="4"/>
  <c r="S410" i="4"/>
  <c r="R410" i="4"/>
  <c r="V410" i="4" s="1"/>
  <c r="AG409" i="4"/>
  <c r="AB409" i="4"/>
  <c r="X409" i="4"/>
  <c r="W409" i="4"/>
  <c r="T409" i="4"/>
  <c r="U409" i="4" s="1"/>
  <c r="S409" i="4"/>
  <c r="R409" i="4"/>
  <c r="V409" i="4" s="1"/>
  <c r="AG408" i="4"/>
  <c r="AB408" i="4"/>
  <c r="AA408" i="4"/>
  <c r="W408" i="4"/>
  <c r="X408" i="4" s="1"/>
  <c r="T408" i="4"/>
  <c r="U408" i="4" s="1"/>
  <c r="Y408" i="4" s="1"/>
  <c r="S408" i="4"/>
  <c r="R408" i="4"/>
  <c r="V408" i="4" s="1"/>
  <c r="AG407" i="4"/>
  <c r="AB407" i="4"/>
  <c r="AA407" i="4"/>
  <c r="X407" i="4"/>
  <c r="W407" i="4"/>
  <c r="T407" i="4"/>
  <c r="U407" i="4" s="1"/>
  <c r="S407" i="4"/>
  <c r="R407" i="4"/>
  <c r="V407" i="4" s="1"/>
  <c r="AG406" i="4"/>
  <c r="AB406" i="4"/>
  <c r="AA406" i="4"/>
  <c r="W406" i="4"/>
  <c r="X406" i="4" s="1"/>
  <c r="T406" i="4"/>
  <c r="U406" i="4" s="1"/>
  <c r="Y406" i="4" s="1"/>
  <c r="S406" i="4"/>
  <c r="R406" i="4"/>
  <c r="V406" i="4" s="1"/>
  <c r="AG405" i="4"/>
  <c r="AB405" i="4"/>
  <c r="W405" i="4"/>
  <c r="X405" i="4" s="1"/>
  <c r="T405" i="4"/>
  <c r="U405" i="4" s="1"/>
  <c r="S405" i="4"/>
  <c r="R405" i="4"/>
  <c r="V405" i="4" s="1"/>
  <c r="AG404" i="4"/>
  <c r="AB404" i="4"/>
  <c r="W404" i="4"/>
  <c r="X404" i="4" s="1"/>
  <c r="U404" i="4"/>
  <c r="Y404" i="4" s="1"/>
  <c r="T404" i="4"/>
  <c r="S404" i="4"/>
  <c r="R404" i="4"/>
  <c r="V404" i="4" s="1"/>
  <c r="AG403" i="4"/>
  <c r="AB403" i="4"/>
  <c r="X403" i="4"/>
  <c r="W403" i="4"/>
  <c r="T403" i="4"/>
  <c r="U403" i="4" s="1"/>
  <c r="S403" i="4"/>
  <c r="R403" i="4"/>
  <c r="V403" i="4" s="1"/>
  <c r="AG402" i="4"/>
  <c r="AB402" i="4"/>
  <c r="W402" i="4"/>
  <c r="X402" i="4" s="1"/>
  <c r="U402" i="4"/>
  <c r="Y402" i="4" s="1"/>
  <c r="T402" i="4"/>
  <c r="S402" i="4"/>
  <c r="R402" i="4"/>
  <c r="V402" i="4" s="1"/>
  <c r="AG401" i="4"/>
  <c r="AB401" i="4"/>
  <c r="X401" i="4"/>
  <c r="W401" i="4"/>
  <c r="V401" i="4"/>
  <c r="T401" i="4"/>
  <c r="U401" i="4" s="1"/>
  <c r="S401" i="4"/>
  <c r="R401" i="4"/>
  <c r="AG400" i="4"/>
  <c r="AB400" i="4"/>
  <c r="W400" i="4"/>
  <c r="X400" i="4" s="1"/>
  <c r="T400" i="4"/>
  <c r="U400" i="4" s="1"/>
  <c r="Y400" i="4" s="1"/>
  <c r="S400" i="4"/>
  <c r="R400" i="4"/>
  <c r="V400" i="4" s="1"/>
  <c r="AG399" i="4"/>
  <c r="AB399" i="4"/>
  <c r="W399" i="4"/>
  <c r="X399" i="4" s="1"/>
  <c r="T399" i="4"/>
  <c r="U399" i="4" s="1"/>
  <c r="S399" i="4"/>
  <c r="R399" i="4"/>
  <c r="V399" i="4" s="1"/>
  <c r="AG398" i="4"/>
  <c r="AB398" i="4"/>
  <c r="W398" i="4"/>
  <c r="X398" i="4" s="1"/>
  <c r="T398" i="4"/>
  <c r="U398" i="4" s="1"/>
  <c r="Y398" i="4" s="1"/>
  <c r="S398" i="4"/>
  <c r="R398" i="4"/>
  <c r="V398" i="4" s="1"/>
  <c r="AG397" i="4"/>
  <c r="AB397" i="4"/>
  <c r="AA397" i="4"/>
  <c r="X397" i="4"/>
  <c r="W397" i="4"/>
  <c r="T397" i="4"/>
  <c r="U397" i="4" s="1"/>
  <c r="S397" i="4"/>
  <c r="R397" i="4"/>
  <c r="V397" i="4" s="1"/>
  <c r="AG396" i="4"/>
  <c r="AB396" i="4"/>
  <c r="AA396" i="4"/>
  <c r="W396" i="4"/>
  <c r="X396" i="4" s="1"/>
  <c r="T396" i="4"/>
  <c r="U396" i="4" s="1"/>
  <c r="Y396" i="4" s="1"/>
  <c r="S396" i="4"/>
  <c r="R396" i="4"/>
  <c r="V396" i="4" s="1"/>
  <c r="AG395" i="4"/>
  <c r="AB395" i="4"/>
  <c r="AA395" i="4"/>
  <c r="X395" i="4"/>
  <c r="W395" i="4"/>
  <c r="T395" i="4"/>
  <c r="U395" i="4" s="1"/>
  <c r="S395" i="4"/>
  <c r="R395" i="4"/>
  <c r="V395" i="4" s="1"/>
  <c r="AG394" i="4"/>
  <c r="AB394" i="4"/>
  <c r="AA394" i="4"/>
  <c r="X394" i="4"/>
  <c r="W394" i="4"/>
  <c r="T394" i="4"/>
  <c r="U394" i="4" s="1"/>
  <c r="S394" i="4"/>
  <c r="R394" i="4"/>
  <c r="V394" i="4" s="1"/>
  <c r="AG393" i="4"/>
  <c r="AB393" i="4"/>
  <c r="W393" i="4"/>
  <c r="X393" i="4" s="1"/>
  <c r="U393" i="4"/>
  <c r="Y393" i="4" s="1"/>
  <c r="T393" i="4"/>
  <c r="S393" i="4"/>
  <c r="R393" i="4"/>
  <c r="V393" i="4" s="1"/>
  <c r="AG392" i="4"/>
  <c r="AB392" i="4"/>
  <c r="X392" i="4"/>
  <c r="W392" i="4"/>
  <c r="V392" i="4"/>
  <c r="T392" i="4"/>
  <c r="U392" i="4" s="1"/>
  <c r="S392" i="4"/>
  <c r="R392" i="4"/>
  <c r="AG391" i="4"/>
  <c r="AB391" i="4"/>
  <c r="W391" i="4"/>
  <c r="X391" i="4" s="1"/>
  <c r="T391" i="4"/>
  <c r="U391" i="4" s="1"/>
  <c r="Y391" i="4" s="1"/>
  <c r="S391" i="4"/>
  <c r="R391" i="4"/>
  <c r="V391" i="4" s="1"/>
  <c r="AG390" i="4"/>
  <c r="AB390" i="4"/>
  <c r="W390" i="4"/>
  <c r="X390" i="4" s="1"/>
  <c r="T390" i="4"/>
  <c r="U390" i="4" s="1"/>
  <c r="S390" i="4"/>
  <c r="R390" i="4"/>
  <c r="V390" i="4" s="1"/>
  <c r="AG389" i="4"/>
  <c r="AB389" i="4"/>
  <c r="W389" i="4"/>
  <c r="X389" i="4" s="1"/>
  <c r="T389" i="4"/>
  <c r="U389" i="4" s="1"/>
  <c r="Y389" i="4" s="1"/>
  <c r="S389" i="4"/>
  <c r="R389" i="4"/>
  <c r="V389" i="4" s="1"/>
  <c r="AG388" i="4"/>
  <c r="AB388" i="4"/>
  <c r="W388" i="4"/>
  <c r="X388" i="4" s="1"/>
  <c r="T388" i="4"/>
  <c r="U388" i="4" s="1"/>
  <c r="S388" i="4"/>
  <c r="R388" i="4"/>
  <c r="V388" i="4" s="1"/>
  <c r="AG387" i="4"/>
  <c r="AB387" i="4"/>
  <c r="W387" i="4"/>
  <c r="X387" i="4" s="1"/>
  <c r="U387" i="4"/>
  <c r="Y387" i="4" s="1"/>
  <c r="T387" i="4"/>
  <c r="S387" i="4"/>
  <c r="R387" i="4"/>
  <c r="V387" i="4" s="1"/>
  <c r="AG386" i="4"/>
  <c r="AB386" i="4"/>
  <c r="X386" i="4"/>
  <c r="W386" i="4"/>
  <c r="T386" i="4"/>
  <c r="U386" i="4" s="1"/>
  <c r="S386" i="4"/>
  <c r="R386" i="4"/>
  <c r="V386" i="4" s="1"/>
  <c r="AG385" i="4"/>
  <c r="AB385" i="4"/>
  <c r="W385" i="4"/>
  <c r="X385" i="4" s="1"/>
  <c r="U385" i="4"/>
  <c r="Y385" i="4" s="1"/>
  <c r="T385" i="4"/>
  <c r="S385" i="4"/>
  <c r="R385" i="4"/>
  <c r="V385" i="4" s="1"/>
  <c r="AG384" i="4"/>
  <c r="AB384" i="4"/>
  <c r="X384" i="4"/>
  <c r="W384" i="4"/>
  <c r="V384" i="4"/>
  <c r="T384" i="4"/>
  <c r="U384" i="4" s="1"/>
  <c r="S384" i="4"/>
  <c r="R384" i="4"/>
  <c r="AG383" i="4"/>
  <c r="AB383" i="4"/>
  <c r="W383" i="4"/>
  <c r="X383" i="4" s="1"/>
  <c r="T383" i="4"/>
  <c r="U383" i="4" s="1"/>
  <c r="Y383" i="4" s="1"/>
  <c r="S383" i="4"/>
  <c r="R383" i="4"/>
  <c r="V383" i="4" s="1"/>
  <c r="AG382" i="4"/>
  <c r="AB382" i="4"/>
  <c r="W382" i="4"/>
  <c r="X382" i="4" s="1"/>
  <c r="T382" i="4"/>
  <c r="U382" i="4" s="1"/>
  <c r="S382" i="4"/>
  <c r="R382" i="4"/>
  <c r="V382" i="4" s="1"/>
  <c r="AG381" i="4"/>
  <c r="AB381" i="4"/>
  <c r="W381" i="4"/>
  <c r="X381" i="4" s="1"/>
  <c r="T381" i="4"/>
  <c r="U381" i="4" s="1"/>
  <c r="Y381" i="4" s="1"/>
  <c r="S381" i="4"/>
  <c r="R381" i="4"/>
  <c r="V381" i="4" s="1"/>
  <c r="AG380" i="4"/>
  <c r="AB380" i="4"/>
  <c r="W380" i="4"/>
  <c r="X380" i="4" s="1"/>
  <c r="T380" i="4"/>
  <c r="U380" i="4" s="1"/>
  <c r="S380" i="4"/>
  <c r="R380" i="4"/>
  <c r="V380" i="4" s="1"/>
  <c r="AG379" i="4"/>
  <c r="AB379" i="4"/>
  <c r="W379" i="4"/>
  <c r="X379" i="4" s="1"/>
  <c r="U379" i="4"/>
  <c r="Y379" i="4" s="1"/>
  <c r="T379" i="4"/>
  <c r="S379" i="4"/>
  <c r="R379" i="4"/>
  <c r="V379" i="4" s="1"/>
  <c r="AG378" i="4"/>
  <c r="AB378" i="4"/>
  <c r="X378" i="4"/>
  <c r="W378" i="4"/>
  <c r="T378" i="4"/>
  <c r="U378" i="4" s="1"/>
  <c r="S378" i="4"/>
  <c r="R378" i="4"/>
  <c r="V378" i="4" s="1"/>
  <c r="AG377" i="4"/>
  <c r="AB377" i="4"/>
  <c r="W377" i="4"/>
  <c r="X377" i="4" s="1"/>
  <c r="U377" i="4"/>
  <c r="Y377" i="4" s="1"/>
  <c r="T377" i="4"/>
  <c r="S377" i="4"/>
  <c r="R377" i="4"/>
  <c r="V377" i="4" s="1"/>
  <c r="AG376" i="4"/>
  <c r="AB376" i="4"/>
  <c r="X376" i="4"/>
  <c r="W376" i="4"/>
  <c r="V376" i="4"/>
  <c r="T376" i="4"/>
  <c r="U376" i="4" s="1"/>
  <c r="S376" i="4"/>
  <c r="R376" i="4"/>
  <c r="AG375" i="4"/>
  <c r="AB375" i="4"/>
  <c r="W375" i="4"/>
  <c r="X375" i="4" s="1"/>
  <c r="T375" i="4"/>
  <c r="U375" i="4" s="1"/>
  <c r="Y375" i="4" s="1"/>
  <c r="S375" i="4"/>
  <c r="R375" i="4"/>
  <c r="V375" i="4" s="1"/>
  <c r="AG374" i="4"/>
  <c r="AB374" i="4"/>
  <c r="W374" i="4"/>
  <c r="X374" i="4" s="1"/>
  <c r="T374" i="4"/>
  <c r="U374" i="4" s="1"/>
  <c r="S374" i="4"/>
  <c r="R374" i="4"/>
  <c r="V374" i="4" s="1"/>
  <c r="AG373" i="4"/>
  <c r="AB373" i="4"/>
  <c r="W373" i="4"/>
  <c r="X373" i="4" s="1"/>
  <c r="T373" i="4"/>
  <c r="U373" i="4" s="1"/>
  <c r="Y373" i="4" s="1"/>
  <c r="S373" i="4"/>
  <c r="R373" i="4"/>
  <c r="V373" i="4" s="1"/>
  <c r="AG372" i="4"/>
  <c r="AB372" i="4"/>
  <c r="W372" i="4"/>
  <c r="X372" i="4" s="1"/>
  <c r="T372" i="4"/>
  <c r="U372" i="4" s="1"/>
  <c r="S372" i="4"/>
  <c r="R372" i="4"/>
  <c r="V372" i="4" s="1"/>
  <c r="AG371" i="4"/>
  <c r="AB371" i="4"/>
  <c r="W371" i="4"/>
  <c r="X371" i="4" s="1"/>
  <c r="U371" i="4"/>
  <c r="Y371" i="4" s="1"/>
  <c r="T371" i="4"/>
  <c r="S371" i="4"/>
  <c r="R371" i="4"/>
  <c r="V371" i="4" s="1"/>
  <c r="AG370" i="4"/>
  <c r="AB370" i="4"/>
  <c r="X370" i="4"/>
  <c r="W370" i="4"/>
  <c r="T370" i="4"/>
  <c r="U370" i="4" s="1"/>
  <c r="S370" i="4"/>
  <c r="R370" i="4"/>
  <c r="V370" i="4" s="1"/>
  <c r="AG369" i="4"/>
  <c r="AB369" i="4"/>
  <c r="W369" i="4"/>
  <c r="X369" i="4" s="1"/>
  <c r="U369" i="4"/>
  <c r="Y369" i="4" s="1"/>
  <c r="T369" i="4"/>
  <c r="S369" i="4"/>
  <c r="R369" i="4"/>
  <c r="V369" i="4" s="1"/>
  <c r="AG368" i="4"/>
  <c r="AB368" i="4"/>
  <c r="X368" i="4"/>
  <c r="W368" i="4"/>
  <c r="V368" i="4"/>
  <c r="T368" i="4"/>
  <c r="U368" i="4" s="1"/>
  <c r="S368" i="4"/>
  <c r="R368" i="4"/>
  <c r="AG367" i="4"/>
  <c r="AB367" i="4"/>
  <c r="W367" i="4"/>
  <c r="X367" i="4" s="1"/>
  <c r="T367" i="4"/>
  <c r="U367" i="4" s="1"/>
  <c r="Y367" i="4" s="1"/>
  <c r="S367" i="4"/>
  <c r="R367" i="4"/>
  <c r="V367" i="4" s="1"/>
  <c r="AG366" i="4"/>
  <c r="AB366" i="4"/>
  <c r="W366" i="4"/>
  <c r="X366" i="4" s="1"/>
  <c r="T366" i="4"/>
  <c r="U366" i="4" s="1"/>
  <c r="S366" i="4"/>
  <c r="R366" i="4"/>
  <c r="V366" i="4" s="1"/>
  <c r="AG365" i="4"/>
  <c r="AB365" i="4"/>
  <c r="W365" i="4"/>
  <c r="X365" i="4" s="1"/>
  <c r="T365" i="4"/>
  <c r="U365" i="4" s="1"/>
  <c r="Y365" i="4" s="1"/>
  <c r="S365" i="4"/>
  <c r="R365" i="4"/>
  <c r="V365" i="4" s="1"/>
  <c r="AG364" i="4"/>
  <c r="AB364" i="4"/>
  <c r="W364" i="4"/>
  <c r="X364" i="4" s="1"/>
  <c r="T364" i="4"/>
  <c r="U364" i="4" s="1"/>
  <c r="S364" i="4"/>
  <c r="R364" i="4"/>
  <c r="V364" i="4" s="1"/>
  <c r="AG363" i="4"/>
  <c r="AB363" i="4"/>
  <c r="W363" i="4"/>
  <c r="X363" i="4" s="1"/>
  <c r="U363" i="4"/>
  <c r="Y363" i="4" s="1"/>
  <c r="T363" i="4"/>
  <c r="S363" i="4"/>
  <c r="R363" i="4"/>
  <c r="V363" i="4" s="1"/>
  <c r="AG362" i="4"/>
  <c r="AB362" i="4"/>
  <c r="X362" i="4"/>
  <c r="W362" i="4"/>
  <c r="T362" i="4"/>
  <c r="U362" i="4" s="1"/>
  <c r="S362" i="4"/>
  <c r="R362" i="4"/>
  <c r="V362" i="4" s="1"/>
  <c r="AG361" i="4"/>
  <c r="AB361" i="4"/>
  <c r="AA361" i="4"/>
  <c r="W361" i="4"/>
  <c r="X361" i="4" s="1"/>
  <c r="T361" i="4"/>
  <c r="U361" i="4" s="1"/>
  <c r="S361" i="4"/>
  <c r="R361" i="4"/>
  <c r="V361" i="4" s="1"/>
  <c r="AG360" i="4"/>
  <c r="AB360" i="4"/>
  <c r="W360" i="4"/>
  <c r="X360" i="4" s="1"/>
  <c r="T360" i="4"/>
  <c r="U360" i="4" s="1"/>
  <c r="S360" i="4"/>
  <c r="R360" i="4"/>
  <c r="V360" i="4" s="1"/>
  <c r="AG359" i="4"/>
  <c r="AB359" i="4"/>
  <c r="AA359" i="4"/>
  <c r="W359" i="4"/>
  <c r="X359" i="4" s="1"/>
  <c r="T359" i="4"/>
  <c r="U359" i="4" s="1"/>
  <c r="S359" i="4"/>
  <c r="R359" i="4"/>
  <c r="V359" i="4" s="1"/>
  <c r="AG358" i="4"/>
  <c r="AB358" i="4"/>
  <c r="W358" i="4"/>
  <c r="X358" i="4" s="1"/>
  <c r="T358" i="4"/>
  <c r="U358" i="4" s="1"/>
  <c r="S358" i="4"/>
  <c r="R358" i="4"/>
  <c r="V358" i="4" s="1"/>
  <c r="AG357" i="4"/>
  <c r="AB357" i="4"/>
  <c r="W357" i="4"/>
  <c r="X357" i="4" s="1"/>
  <c r="T357" i="4"/>
  <c r="U357" i="4" s="1"/>
  <c r="S357" i="4"/>
  <c r="R357" i="4"/>
  <c r="V357" i="4" s="1"/>
  <c r="AG356" i="4"/>
  <c r="AB356" i="4"/>
  <c r="W356" i="4"/>
  <c r="X356" i="4" s="1"/>
  <c r="T356" i="4"/>
  <c r="U356" i="4" s="1"/>
  <c r="S356" i="4"/>
  <c r="R356" i="4"/>
  <c r="V356" i="4" s="1"/>
  <c r="AG355" i="4"/>
  <c r="AB355" i="4"/>
  <c r="W355" i="4"/>
  <c r="X355" i="4" s="1"/>
  <c r="U355" i="4"/>
  <c r="Y355" i="4" s="1"/>
  <c r="T355" i="4"/>
  <c r="S355" i="4"/>
  <c r="R355" i="4"/>
  <c r="V355" i="4" s="1"/>
  <c r="AG354" i="4"/>
  <c r="AB354" i="4"/>
  <c r="X354" i="4"/>
  <c r="W354" i="4"/>
  <c r="T354" i="4"/>
  <c r="U354" i="4" s="1"/>
  <c r="S354" i="4"/>
  <c r="R354" i="4"/>
  <c r="V354" i="4" s="1"/>
  <c r="AG353" i="4"/>
  <c r="AB353" i="4"/>
  <c r="W353" i="4"/>
  <c r="X353" i="4" s="1"/>
  <c r="U353" i="4"/>
  <c r="Y353" i="4" s="1"/>
  <c r="T353" i="4"/>
  <c r="S353" i="4"/>
  <c r="R353" i="4"/>
  <c r="V353" i="4" s="1"/>
  <c r="AG352" i="4"/>
  <c r="AB352" i="4"/>
  <c r="X352" i="4"/>
  <c r="W352" i="4"/>
  <c r="V352" i="4"/>
  <c r="T352" i="4"/>
  <c r="U352" i="4" s="1"/>
  <c r="S352" i="4"/>
  <c r="R352" i="4"/>
  <c r="AG351" i="4"/>
  <c r="AB351" i="4"/>
  <c r="W351" i="4"/>
  <c r="X351" i="4" s="1"/>
  <c r="T351" i="4"/>
  <c r="U351" i="4" s="1"/>
  <c r="S351" i="4"/>
  <c r="R351" i="4"/>
  <c r="V351" i="4" s="1"/>
  <c r="AG350" i="4"/>
  <c r="AB350" i="4"/>
  <c r="W350" i="4"/>
  <c r="X350" i="4" s="1"/>
  <c r="T350" i="4"/>
  <c r="U350" i="4" s="1"/>
  <c r="S350" i="4"/>
  <c r="R350" i="4"/>
  <c r="V350" i="4" s="1"/>
  <c r="AG349" i="4"/>
  <c r="AB349" i="4"/>
  <c r="W349" i="4"/>
  <c r="X349" i="4" s="1"/>
  <c r="T349" i="4"/>
  <c r="U349" i="4" s="1"/>
  <c r="S349" i="4"/>
  <c r="R349" i="4"/>
  <c r="V349" i="4" s="1"/>
  <c r="AG348" i="4"/>
  <c r="AB348" i="4"/>
  <c r="W348" i="4"/>
  <c r="X348" i="4" s="1"/>
  <c r="T348" i="4"/>
  <c r="U348" i="4" s="1"/>
  <c r="S348" i="4"/>
  <c r="R348" i="4"/>
  <c r="V348" i="4" s="1"/>
  <c r="AG347" i="4"/>
  <c r="AB347" i="4"/>
  <c r="W347" i="4"/>
  <c r="X347" i="4" s="1"/>
  <c r="U347" i="4"/>
  <c r="Y347" i="4" s="1"/>
  <c r="T347" i="4"/>
  <c r="S347" i="4"/>
  <c r="R347" i="4"/>
  <c r="V347" i="4" s="1"/>
  <c r="AG346" i="4"/>
  <c r="AB346" i="4"/>
  <c r="X346" i="4"/>
  <c r="W346" i="4"/>
  <c r="T346" i="4"/>
  <c r="U346" i="4" s="1"/>
  <c r="S346" i="4"/>
  <c r="R346" i="4"/>
  <c r="V346" i="4" s="1"/>
  <c r="AG345" i="4"/>
  <c r="AB345" i="4"/>
  <c r="W345" i="4"/>
  <c r="X345" i="4" s="1"/>
  <c r="U345" i="4"/>
  <c r="Y345" i="4" s="1"/>
  <c r="T345" i="4"/>
  <c r="S345" i="4"/>
  <c r="R345" i="4"/>
  <c r="V345" i="4" s="1"/>
  <c r="AG344" i="4"/>
  <c r="AB344" i="4"/>
  <c r="X344" i="4"/>
  <c r="W344" i="4"/>
  <c r="V344" i="4"/>
  <c r="T344" i="4"/>
  <c r="U344" i="4" s="1"/>
  <c r="S344" i="4"/>
  <c r="R344" i="4"/>
  <c r="AG343" i="4"/>
  <c r="AB343" i="4"/>
  <c r="W343" i="4"/>
  <c r="X343" i="4" s="1"/>
  <c r="T343" i="4"/>
  <c r="U343" i="4" s="1"/>
  <c r="S343" i="4"/>
  <c r="R343" i="4"/>
  <c r="V343" i="4" s="1"/>
  <c r="AG342" i="4"/>
  <c r="AB342" i="4"/>
  <c r="W342" i="4"/>
  <c r="X342" i="4" s="1"/>
  <c r="T342" i="4"/>
  <c r="U342" i="4" s="1"/>
  <c r="S342" i="4"/>
  <c r="R342" i="4"/>
  <c r="V342" i="4" s="1"/>
  <c r="AG341" i="4"/>
  <c r="AB341" i="4"/>
  <c r="AA341" i="4"/>
  <c r="W341" i="4"/>
  <c r="X341" i="4" s="1"/>
  <c r="U341" i="4"/>
  <c r="Y341" i="4" s="1"/>
  <c r="T341" i="4"/>
  <c r="S341" i="4"/>
  <c r="R341" i="4"/>
  <c r="V341" i="4" s="1"/>
  <c r="AG340" i="4"/>
  <c r="AB340" i="4"/>
  <c r="X340" i="4"/>
  <c r="W340" i="4"/>
  <c r="V340" i="4"/>
  <c r="T340" i="4"/>
  <c r="U340" i="4" s="1"/>
  <c r="S340" i="4"/>
  <c r="R340" i="4"/>
  <c r="AG339" i="4"/>
  <c r="AB339" i="4"/>
  <c r="AA339" i="4"/>
  <c r="W339" i="4"/>
  <c r="X339" i="4" s="1"/>
  <c r="U339" i="4"/>
  <c r="Y339" i="4" s="1"/>
  <c r="T339" i="4"/>
  <c r="S339" i="4"/>
  <c r="R339" i="4"/>
  <c r="V339" i="4" s="1"/>
  <c r="AG338" i="4"/>
  <c r="AB338" i="4"/>
  <c r="X338" i="4"/>
  <c r="W338" i="4"/>
  <c r="T338" i="4"/>
  <c r="U338" i="4" s="1"/>
  <c r="S338" i="4"/>
  <c r="R338" i="4"/>
  <c r="V338" i="4" s="1"/>
  <c r="AG337" i="4"/>
  <c r="AB337" i="4"/>
  <c r="AA337" i="4"/>
  <c r="W337" i="4"/>
  <c r="X337" i="4" s="1"/>
  <c r="T337" i="4"/>
  <c r="U337" i="4" s="1"/>
  <c r="S337" i="4"/>
  <c r="R337" i="4"/>
  <c r="V337" i="4" s="1"/>
  <c r="AG336" i="4"/>
  <c r="AB336" i="4"/>
  <c r="W336" i="4"/>
  <c r="X336" i="4" s="1"/>
  <c r="T336" i="4"/>
  <c r="U336" i="4" s="1"/>
  <c r="S336" i="4"/>
  <c r="R336" i="4"/>
  <c r="V336" i="4" s="1"/>
  <c r="AG335" i="4"/>
  <c r="AB335" i="4"/>
  <c r="AA335" i="4"/>
  <c r="W335" i="4"/>
  <c r="X335" i="4" s="1"/>
  <c r="T335" i="4"/>
  <c r="U335" i="4" s="1"/>
  <c r="S335" i="4"/>
  <c r="R335" i="4"/>
  <c r="V335" i="4" s="1"/>
  <c r="AG334" i="4"/>
  <c r="AB334" i="4"/>
  <c r="W334" i="4"/>
  <c r="X334" i="4" s="1"/>
  <c r="T334" i="4"/>
  <c r="U334" i="4" s="1"/>
  <c r="S334" i="4"/>
  <c r="R334" i="4"/>
  <c r="V334" i="4" s="1"/>
  <c r="AG333" i="4"/>
  <c r="AB333" i="4"/>
  <c r="AA333" i="4"/>
  <c r="W333" i="4"/>
  <c r="X333" i="4" s="1"/>
  <c r="U333" i="4"/>
  <c r="Y333" i="4" s="1"/>
  <c r="T333" i="4"/>
  <c r="S333" i="4"/>
  <c r="R333" i="4"/>
  <c r="V333" i="4" s="1"/>
  <c r="AG332" i="4"/>
  <c r="AB332" i="4"/>
  <c r="AA332" i="4"/>
  <c r="W332" i="4"/>
  <c r="X332" i="4" s="1"/>
  <c r="T332" i="4"/>
  <c r="U332" i="4" s="1"/>
  <c r="S332" i="4"/>
  <c r="R332" i="4"/>
  <c r="V332" i="4" s="1"/>
  <c r="AG331" i="4"/>
  <c r="AB331" i="4"/>
  <c r="W331" i="4"/>
  <c r="X331" i="4" s="1"/>
  <c r="T331" i="4"/>
  <c r="U331" i="4" s="1"/>
  <c r="S331" i="4"/>
  <c r="R331" i="4"/>
  <c r="V331" i="4" s="1"/>
  <c r="AG330" i="4"/>
  <c r="AB330" i="4"/>
  <c r="AA330" i="4"/>
  <c r="X330" i="4"/>
  <c r="W330" i="4"/>
  <c r="T330" i="4"/>
  <c r="U330" i="4" s="1"/>
  <c r="S330" i="4"/>
  <c r="R330" i="4"/>
  <c r="V330" i="4" s="1"/>
  <c r="AG329" i="4"/>
  <c r="AB329" i="4"/>
  <c r="W329" i="4"/>
  <c r="X329" i="4" s="1"/>
  <c r="U329" i="4"/>
  <c r="Y329" i="4" s="1"/>
  <c r="T329" i="4"/>
  <c r="S329" i="4"/>
  <c r="R329" i="4"/>
  <c r="V329" i="4" s="1"/>
  <c r="AG328" i="4"/>
  <c r="AB328" i="4"/>
  <c r="AA328" i="4"/>
  <c r="W328" i="4"/>
  <c r="X328" i="4" s="1"/>
  <c r="T328" i="4"/>
  <c r="U328" i="4" s="1"/>
  <c r="S328" i="4"/>
  <c r="R328" i="4"/>
  <c r="V328" i="4" s="1"/>
  <c r="AG327" i="4"/>
  <c r="AB327" i="4"/>
  <c r="W327" i="4"/>
  <c r="X327" i="4" s="1"/>
  <c r="T327" i="4"/>
  <c r="U327" i="4" s="1"/>
  <c r="S327" i="4"/>
  <c r="R327" i="4"/>
  <c r="V327" i="4" s="1"/>
  <c r="AG326" i="4"/>
  <c r="AB326" i="4"/>
  <c r="AA326" i="4"/>
  <c r="X326" i="4"/>
  <c r="W326" i="4"/>
  <c r="T326" i="4"/>
  <c r="U326" i="4" s="1"/>
  <c r="S326" i="4"/>
  <c r="R326" i="4"/>
  <c r="V326" i="4" s="1"/>
  <c r="AG325" i="4"/>
  <c r="AB325" i="4"/>
  <c r="W325" i="4"/>
  <c r="X325" i="4" s="1"/>
  <c r="U325" i="4"/>
  <c r="Y325" i="4" s="1"/>
  <c r="T325" i="4"/>
  <c r="S325" i="4"/>
  <c r="R325" i="4"/>
  <c r="V325" i="4" s="1"/>
  <c r="AG324" i="4"/>
  <c r="AB324" i="4"/>
  <c r="AA324" i="4"/>
  <c r="W324" i="4"/>
  <c r="X324" i="4" s="1"/>
  <c r="T324" i="4"/>
  <c r="U324" i="4" s="1"/>
  <c r="S324" i="4"/>
  <c r="R324" i="4"/>
  <c r="V324" i="4" s="1"/>
  <c r="AG323" i="4"/>
  <c r="AB323" i="4"/>
  <c r="W323" i="4"/>
  <c r="X323" i="4" s="1"/>
  <c r="T323" i="4"/>
  <c r="U323" i="4" s="1"/>
  <c r="S323" i="4"/>
  <c r="R323" i="4"/>
  <c r="V323" i="4" s="1"/>
  <c r="AG322" i="4"/>
  <c r="AB322" i="4"/>
  <c r="W322" i="4"/>
  <c r="X322" i="4" s="1"/>
  <c r="T322" i="4"/>
  <c r="U322" i="4" s="1"/>
  <c r="S322" i="4"/>
  <c r="R322" i="4"/>
  <c r="V322" i="4" s="1"/>
  <c r="AG321" i="4"/>
  <c r="AB321" i="4"/>
  <c r="W321" i="4"/>
  <c r="X321" i="4" s="1"/>
  <c r="U321" i="4"/>
  <c r="Y321" i="4" s="1"/>
  <c r="T321" i="4"/>
  <c r="S321" i="4"/>
  <c r="R321" i="4"/>
  <c r="V321" i="4" s="1"/>
  <c r="AG320" i="4"/>
  <c r="AB320" i="4"/>
  <c r="X320" i="4"/>
  <c r="W320" i="4"/>
  <c r="T320" i="4"/>
  <c r="U320" i="4" s="1"/>
  <c r="S320" i="4"/>
  <c r="R320" i="4"/>
  <c r="V320" i="4" s="1"/>
  <c r="AG319" i="4"/>
  <c r="AB319" i="4"/>
  <c r="W319" i="4"/>
  <c r="X319" i="4" s="1"/>
  <c r="U319" i="4"/>
  <c r="Y319" i="4" s="1"/>
  <c r="T319" i="4"/>
  <c r="S319" i="4"/>
  <c r="R319" i="4"/>
  <c r="V319" i="4" s="1"/>
  <c r="AG318" i="4"/>
  <c r="AB318" i="4"/>
  <c r="X318" i="4"/>
  <c r="W318" i="4"/>
  <c r="V318" i="4"/>
  <c r="T318" i="4"/>
  <c r="U318" i="4" s="1"/>
  <c r="S318" i="4"/>
  <c r="R318" i="4"/>
  <c r="AG317" i="4"/>
  <c r="AB317" i="4"/>
  <c r="W317" i="4"/>
  <c r="X317" i="4" s="1"/>
  <c r="T317" i="4"/>
  <c r="U317" i="4" s="1"/>
  <c r="S317" i="4"/>
  <c r="R317" i="4"/>
  <c r="V317" i="4" s="1"/>
  <c r="AG316" i="4"/>
  <c r="AB316" i="4"/>
  <c r="W316" i="4"/>
  <c r="X316" i="4" s="1"/>
  <c r="T316" i="4"/>
  <c r="U316" i="4" s="1"/>
  <c r="S316" i="4"/>
  <c r="R316" i="4"/>
  <c r="V316" i="4" s="1"/>
  <c r="AG315" i="4"/>
  <c r="AB315" i="4"/>
  <c r="W315" i="4"/>
  <c r="X315" i="4" s="1"/>
  <c r="T315" i="4"/>
  <c r="U315" i="4" s="1"/>
  <c r="S315" i="4"/>
  <c r="R315" i="4"/>
  <c r="V315" i="4" s="1"/>
  <c r="AG314" i="4"/>
  <c r="AB314" i="4"/>
  <c r="W314" i="4"/>
  <c r="X314" i="4" s="1"/>
  <c r="T314" i="4"/>
  <c r="U314" i="4" s="1"/>
  <c r="S314" i="4"/>
  <c r="R314" i="4"/>
  <c r="V314" i="4" s="1"/>
  <c r="AG313" i="4"/>
  <c r="AB313" i="4"/>
  <c r="W313" i="4"/>
  <c r="X313" i="4" s="1"/>
  <c r="U313" i="4"/>
  <c r="Y313" i="4" s="1"/>
  <c r="T313" i="4"/>
  <c r="S313" i="4"/>
  <c r="R313" i="4"/>
  <c r="V313" i="4" s="1"/>
  <c r="AG312" i="4"/>
  <c r="AB312" i="4"/>
  <c r="X312" i="4"/>
  <c r="W312" i="4"/>
  <c r="T312" i="4"/>
  <c r="U312" i="4" s="1"/>
  <c r="S312" i="4"/>
  <c r="R312" i="4"/>
  <c r="V312" i="4" s="1"/>
  <c r="AG311" i="4"/>
  <c r="AB311" i="4"/>
  <c r="W311" i="4"/>
  <c r="X311" i="4" s="1"/>
  <c r="U311" i="4"/>
  <c r="Y311" i="4" s="1"/>
  <c r="T311" i="4"/>
  <c r="S311" i="4"/>
  <c r="R311" i="4"/>
  <c r="V311" i="4" s="1"/>
  <c r="AG310" i="4"/>
  <c r="AB310" i="4"/>
  <c r="X310" i="4"/>
  <c r="W310" i="4"/>
  <c r="V310" i="4"/>
  <c r="T310" i="4"/>
  <c r="U310" i="4" s="1"/>
  <c r="S310" i="4"/>
  <c r="R310" i="4"/>
  <c r="AG309" i="4"/>
  <c r="AB309" i="4"/>
  <c r="W309" i="4"/>
  <c r="X309" i="4" s="1"/>
  <c r="T309" i="4"/>
  <c r="U309" i="4" s="1"/>
  <c r="S309" i="4"/>
  <c r="R309" i="4"/>
  <c r="V309" i="4" s="1"/>
  <c r="AG308" i="4"/>
  <c r="AB308" i="4"/>
  <c r="W308" i="4"/>
  <c r="X308" i="4" s="1"/>
  <c r="T308" i="4"/>
  <c r="U308" i="4" s="1"/>
  <c r="S308" i="4"/>
  <c r="R308" i="4"/>
  <c r="V308" i="4" s="1"/>
  <c r="AG307" i="4"/>
  <c r="AB307" i="4"/>
  <c r="W307" i="4"/>
  <c r="X307" i="4" s="1"/>
  <c r="T307" i="4"/>
  <c r="U307" i="4" s="1"/>
  <c r="S307" i="4"/>
  <c r="R307" i="4"/>
  <c r="V307" i="4" s="1"/>
  <c r="AG306" i="4"/>
  <c r="AB306" i="4"/>
  <c r="W306" i="4"/>
  <c r="X306" i="4" s="1"/>
  <c r="T306" i="4"/>
  <c r="U306" i="4" s="1"/>
  <c r="S306" i="4"/>
  <c r="R306" i="4"/>
  <c r="V306" i="4" s="1"/>
  <c r="AG305" i="4"/>
  <c r="AB305" i="4"/>
  <c r="W305" i="4"/>
  <c r="X305" i="4" s="1"/>
  <c r="U305" i="4"/>
  <c r="Y305" i="4" s="1"/>
  <c r="T305" i="4"/>
  <c r="S305" i="4"/>
  <c r="R305" i="4"/>
  <c r="V305" i="4" s="1"/>
  <c r="AG304" i="4"/>
  <c r="AB304" i="4"/>
  <c r="X304" i="4"/>
  <c r="W304" i="4"/>
  <c r="T304" i="4"/>
  <c r="U304" i="4" s="1"/>
  <c r="S304" i="4"/>
  <c r="R304" i="4"/>
  <c r="V304" i="4" s="1"/>
  <c r="AG303" i="4"/>
  <c r="AB303" i="4"/>
  <c r="W303" i="4"/>
  <c r="X303" i="4" s="1"/>
  <c r="U303" i="4"/>
  <c r="Y303" i="4" s="1"/>
  <c r="T303" i="4"/>
  <c r="S303" i="4"/>
  <c r="R303" i="4"/>
  <c r="V303" i="4" s="1"/>
  <c r="AG302" i="4"/>
  <c r="AB302" i="4"/>
  <c r="X302" i="4"/>
  <c r="W302" i="4"/>
  <c r="V302" i="4"/>
  <c r="T302" i="4"/>
  <c r="U302" i="4" s="1"/>
  <c r="S302" i="4"/>
  <c r="R302" i="4"/>
  <c r="AG301" i="4"/>
  <c r="AB301" i="4"/>
  <c r="W301" i="4"/>
  <c r="X301" i="4" s="1"/>
  <c r="T301" i="4"/>
  <c r="U301" i="4" s="1"/>
  <c r="S301" i="4"/>
  <c r="R301" i="4"/>
  <c r="V301" i="4" s="1"/>
  <c r="AG300" i="4"/>
  <c r="AB300" i="4"/>
  <c r="W300" i="4"/>
  <c r="X300" i="4" s="1"/>
  <c r="T300" i="4"/>
  <c r="U300" i="4" s="1"/>
  <c r="S300" i="4"/>
  <c r="R300" i="4"/>
  <c r="V300" i="4" s="1"/>
  <c r="AG299" i="4"/>
  <c r="AB299" i="4"/>
  <c r="W299" i="4"/>
  <c r="X299" i="4" s="1"/>
  <c r="T299" i="4"/>
  <c r="U299" i="4" s="1"/>
  <c r="S299" i="4"/>
  <c r="R299" i="4"/>
  <c r="V299" i="4" s="1"/>
  <c r="AG298" i="4"/>
  <c r="AB298" i="4"/>
  <c r="W298" i="4"/>
  <c r="X298" i="4" s="1"/>
  <c r="T298" i="4"/>
  <c r="U298" i="4" s="1"/>
  <c r="S298" i="4"/>
  <c r="R298" i="4"/>
  <c r="V298" i="4" s="1"/>
  <c r="AG297" i="4"/>
  <c r="AB297" i="4"/>
  <c r="W297" i="4"/>
  <c r="X297" i="4" s="1"/>
  <c r="U297" i="4"/>
  <c r="Y297" i="4" s="1"/>
  <c r="T297" i="4"/>
  <c r="S297" i="4"/>
  <c r="R297" i="4"/>
  <c r="V297" i="4" s="1"/>
  <c r="AG296" i="4"/>
  <c r="AB296" i="4"/>
  <c r="X296" i="4"/>
  <c r="W296" i="4"/>
  <c r="T296" i="4"/>
  <c r="U296" i="4" s="1"/>
  <c r="S296" i="4"/>
  <c r="R296" i="4"/>
  <c r="V296" i="4" s="1"/>
  <c r="AG295" i="4"/>
  <c r="AB295" i="4"/>
  <c r="W295" i="4"/>
  <c r="X295" i="4" s="1"/>
  <c r="U295" i="4"/>
  <c r="Y295" i="4" s="1"/>
  <c r="T295" i="4"/>
  <c r="S295" i="4"/>
  <c r="R295" i="4"/>
  <c r="V295" i="4" s="1"/>
  <c r="AG294" i="4"/>
  <c r="AB294" i="4"/>
  <c r="X294" i="4"/>
  <c r="W294" i="4"/>
  <c r="V294" i="4"/>
  <c r="T294" i="4"/>
  <c r="U294" i="4" s="1"/>
  <c r="S294" i="4"/>
  <c r="R294" i="4"/>
  <c r="AG293" i="4"/>
  <c r="AB293" i="4"/>
  <c r="W293" i="4"/>
  <c r="X293" i="4" s="1"/>
  <c r="T293" i="4"/>
  <c r="U293" i="4" s="1"/>
  <c r="S293" i="4"/>
  <c r="R293" i="4"/>
  <c r="V293" i="4" s="1"/>
  <c r="AG292" i="4"/>
  <c r="AB292" i="4"/>
  <c r="W292" i="4"/>
  <c r="X292" i="4" s="1"/>
  <c r="T292" i="4"/>
  <c r="U292" i="4" s="1"/>
  <c r="S292" i="4"/>
  <c r="R292" i="4"/>
  <c r="V292" i="4" s="1"/>
  <c r="AG291" i="4"/>
  <c r="AB291" i="4"/>
  <c r="W291" i="4"/>
  <c r="X291" i="4" s="1"/>
  <c r="T291" i="4"/>
  <c r="U291" i="4" s="1"/>
  <c r="S291" i="4"/>
  <c r="R291" i="4"/>
  <c r="V291" i="4" s="1"/>
  <c r="AG290" i="4"/>
  <c r="AB290" i="4"/>
  <c r="W290" i="4"/>
  <c r="X290" i="4" s="1"/>
  <c r="T290" i="4"/>
  <c r="U290" i="4" s="1"/>
  <c r="S290" i="4"/>
  <c r="R290" i="4"/>
  <c r="V290" i="4" s="1"/>
  <c r="AG289" i="4"/>
  <c r="AB289" i="4"/>
  <c r="W289" i="4"/>
  <c r="X289" i="4" s="1"/>
  <c r="U289" i="4"/>
  <c r="Y289" i="4" s="1"/>
  <c r="T289" i="4"/>
  <c r="S289" i="4"/>
  <c r="R289" i="4"/>
  <c r="V289" i="4" s="1"/>
  <c r="AG288" i="4"/>
  <c r="AB288" i="4"/>
  <c r="X288" i="4"/>
  <c r="W288" i="4"/>
  <c r="T288" i="4"/>
  <c r="U288" i="4" s="1"/>
  <c r="S288" i="4"/>
  <c r="R288" i="4"/>
  <c r="V288" i="4" s="1"/>
  <c r="AG287" i="4"/>
  <c r="AB287" i="4"/>
  <c r="W287" i="4"/>
  <c r="X287" i="4" s="1"/>
  <c r="U287" i="4"/>
  <c r="Y287" i="4" s="1"/>
  <c r="T287" i="4"/>
  <c r="S287" i="4"/>
  <c r="R287" i="4"/>
  <c r="V287" i="4" s="1"/>
  <c r="AG286" i="4"/>
  <c r="AB286" i="4"/>
  <c r="X286" i="4"/>
  <c r="W286" i="4"/>
  <c r="V286" i="4"/>
  <c r="T286" i="4"/>
  <c r="U286" i="4" s="1"/>
  <c r="S286" i="4"/>
  <c r="R286" i="4"/>
  <c r="AG285" i="4"/>
  <c r="AB285" i="4"/>
  <c r="W285" i="4"/>
  <c r="X285" i="4" s="1"/>
  <c r="T285" i="4"/>
  <c r="U285" i="4" s="1"/>
  <c r="S285" i="4"/>
  <c r="R285" i="4"/>
  <c r="V285" i="4" s="1"/>
  <c r="AG284" i="4"/>
  <c r="AB284" i="4"/>
  <c r="W284" i="4"/>
  <c r="X284" i="4" s="1"/>
  <c r="T284" i="4"/>
  <c r="U284" i="4" s="1"/>
  <c r="S284" i="4"/>
  <c r="R284" i="4"/>
  <c r="V284" i="4" s="1"/>
  <c r="AG283" i="4"/>
  <c r="AB283" i="4"/>
  <c r="W283" i="4"/>
  <c r="X283" i="4" s="1"/>
  <c r="T283" i="4"/>
  <c r="U283" i="4" s="1"/>
  <c r="S283" i="4"/>
  <c r="R283" i="4"/>
  <c r="V283" i="4" s="1"/>
  <c r="AG282" i="4"/>
  <c r="AB282" i="4"/>
  <c r="W282" i="4"/>
  <c r="X282" i="4" s="1"/>
  <c r="T282" i="4"/>
  <c r="U282" i="4" s="1"/>
  <c r="S282" i="4"/>
  <c r="R282" i="4"/>
  <c r="V282" i="4" s="1"/>
  <c r="AG281" i="4"/>
  <c r="AB281" i="4"/>
  <c r="W281" i="4"/>
  <c r="X281" i="4" s="1"/>
  <c r="U281" i="4"/>
  <c r="Y281" i="4" s="1"/>
  <c r="T281" i="4"/>
  <c r="S281" i="4"/>
  <c r="R281" i="4"/>
  <c r="V281" i="4" s="1"/>
  <c r="AG280" i="4"/>
  <c r="AB280" i="4"/>
  <c r="X280" i="4"/>
  <c r="W280" i="4"/>
  <c r="T280" i="4"/>
  <c r="U280" i="4" s="1"/>
  <c r="S280" i="4"/>
  <c r="R280" i="4"/>
  <c r="V280" i="4" s="1"/>
  <c r="AG279" i="4"/>
  <c r="AB279" i="4"/>
  <c r="W279" i="4"/>
  <c r="X279" i="4" s="1"/>
  <c r="U279" i="4"/>
  <c r="Y279" i="4" s="1"/>
  <c r="T279" i="4"/>
  <c r="S279" i="4"/>
  <c r="R279" i="4"/>
  <c r="V279" i="4" s="1"/>
  <c r="AG278" i="4"/>
  <c r="AB278" i="4"/>
  <c r="X278" i="4"/>
  <c r="W278" i="4"/>
  <c r="V278" i="4"/>
  <c r="T278" i="4"/>
  <c r="U278" i="4" s="1"/>
  <c r="S278" i="4"/>
  <c r="R278" i="4"/>
  <c r="AG277" i="4"/>
  <c r="AB277" i="4"/>
  <c r="W277" i="4"/>
  <c r="X277" i="4" s="1"/>
  <c r="T277" i="4"/>
  <c r="U277" i="4" s="1"/>
  <c r="S277" i="4"/>
  <c r="R277" i="4"/>
  <c r="V277" i="4" s="1"/>
  <c r="AG276" i="4"/>
  <c r="AB276" i="4"/>
  <c r="W276" i="4"/>
  <c r="X276" i="4" s="1"/>
  <c r="T276" i="4"/>
  <c r="U276" i="4" s="1"/>
  <c r="S276" i="4"/>
  <c r="R276" i="4"/>
  <c r="V276" i="4" s="1"/>
  <c r="AG275" i="4"/>
  <c r="AB275" i="4"/>
  <c r="W275" i="4"/>
  <c r="X275" i="4" s="1"/>
  <c r="T275" i="4"/>
  <c r="U275" i="4" s="1"/>
  <c r="S275" i="4"/>
  <c r="R275" i="4"/>
  <c r="V275" i="4" s="1"/>
  <c r="AG274" i="4"/>
  <c r="AB274" i="4"/>
  <c r="W274" i="4"/>
  <c r="X274" i="4" s="1"/>
  <c r="T274" i="4"/>
  <c r="U274" i="4" s="1"/>
  <c r="S274" i="4"/>
  <c r="R274" i="4"/>
  <c r="V274" i="4" s="1"/>
  <c r="AG273" i="4"/>
  <c r="AB273" i="4"/>
  <c r="W273" i="4"/>
  <c r="X273" i="4" s="1"/>
  <c r="U273" i="4"/>
  <c r="Y273" i="4" s="1"/>
  <c r="T273" i="4"/>
  <c r="S273" i="4"/>
  <c r="R273" i="4"/>
  <c r="V273" i="4" s="1"/>
  <c r="AG272" i="4"/>
  <c r="AB272" i="4"/>
  <c r="X272" i="4"/>
  <c r="W272" i="4"/>
  <c r="T272" i="4"/>
  <c r="U272" i="4" s="1"/>
  <c r="S272" i="4"/>
  <c r="R272" i="4"/>
  <c r="V272" i="4" s="1"/>
  <c r="AG271" i="4"/>
  <c r="AB271" i="4"/>
  <c r="W271" i="4"/>
  <c r="X271" i="4" s="1"/>
  <c r="U271" i="4"/>
  <c r="Y271" i="4" s="1"/>
  <c r="T271" i="4"/>
  <c r="S271" i="4"/>
  <c r="R271" i="4"/>
  <c r="V271" i="4" s="1"/>
  <c r="AG270" i="4"/>
  <c r="AB270" i="4"/>
  <c r="X270" i="4"/>
  <c r="W270" i="4"/>
  <c r="V270" i="4"/>
  <c r="T270" i="4"/>
  <c r="U270" i="4" s="1"/>
  <c r="S270" i="4"/>
  <c r="R270" i="4"/>
  <c r="AG269" i="4"/>
  <c r="AB269" i="4"/>
  <c r="W269" i="4"/>
  <c r="X269" i="4" s="1"/>
  <c r="T269" i="4"/>
  <c r="U269" i="4" s="1"/>
  <c r="S269" i="4"/>
  <c r="R269" i="4"/>
  <c r="V269" i="4" s="1"/>
  <c r="AG268" i="4"/>
  <c r="AB268" i="4"/>
  <c r="W268" i="4"/>
  <c r="X268" i="4" s="1"/>
  <c r="T268" i="4"/>
  <c r="U268" i="4" s="1"/>
  <c r="S268" i="4"/>
  <c r="R268" i="4"/>
  <c r="V268" i="4" s="1"/>
  <c r="AG267" i="4"/>
  <c r="AB267" i="4"/>
  <c r="W267" i="4"/>
  <c r="X267" i="4" s="1"/>
  <c r="T267" i="4"/>
  <c r="U267" i="4" s="1"/>
  <c r="S267" i="4"/>
  <c r="R267" i="4"/>
  <c r="V267" i="4" s="1"/>
  <c r="AG266" i="4"/>
  <c r="AB266" i="4"/>
  <c r="W266" i="4"/>
  <c r="X266" i="4" s="1"/>
  <c r="T266" i="4"/>
  <c r="U266" i="4" s="1"/>
  <c r="S266" i="4"/>
  <c r="R266" i="4"/>
  <c r="V266" i="4" s="1"/>
  <c r="AG265" i="4"/>
  <c r="AB265" i="4"/>
  <c r="W265" i="4"/>
  <c r="X265" i="4" s="1"/>
  <c r="U265" i="4"/>
  <c r="Y265" i="4" s="1"/>
  <c r="T265" i="4"/>
  <c r="S265" i="4"/>
  <c r="R265" i="4"/>
  <c r="V265" i="4" s="1"/>
  <c r="AG264" i="4"/>
  <c r="AB264" i="4"/>
  <c r="X264" i="4"/>
  <c r="W264" i="4"/>
  <c r="T264" i="4"/>
  <c r="U264" i="4" s="1"/>
  <c r="S264" i="4"/>
  <c r="R264" i="4"/>
  <c r="V264" i="4" s="1"/>
  <c r="AG263" i="4"/>
  <c r="AB263" i="4"/>
  <c r="W263" i="4"/>
  <c r="X263" i="4" s="1"/>
  <c r="U263" i="4"/>
  <c r="Y263" i="4" s="1"/>
  <c r="T263" i="4"/>
  <c r="S263" i="4"/>
  <c r="R263" i="4"/>
  <c r="V263" i="4" s="1"/>
  <c r="AG262" i="4"/>
  <c r="AB262" i="4"/>
  <c r="X262" i="4"/>
  <c r="W262" i="4"/>
  <c r="V262" i="4"/>
  <c r="T262" i="4"/>
  <c r="U262" i="4" s="1"/>
  <c r="S262" i="4"/>
  <c r="R262" i="4"/>
  <c r="AG261" i="4"/>
  <c r="AB261" i="4"/>
  <c r="W261" i="4"/>
  <c r="X261" i="4" s="1"/>
  <c r="T261" i="4"/>
  <c r="U261" i="4" s="1"/>
  <c r="S261" i="4"/>
  <c r="R261" i="4"/>
  <c r="V261" i="4" s="1"/>
  <c r="AG260" i="4"/>
  <c r="AB260" i="4"/>
  <c r="X260" i="4"/>
  <c r="U260" i="4"/>
  <c r="Y260" i="4" s="1"/>
  <c r="T260" i="4"/>
  <c r="S260" i="4"/>
  <c r="R260" i="4"/>
  <c r="V260" i="4" s="1"/>
  <c r="AG259" i="4"/>
  <c r="AB259" i="4"/>
  <c r="AA259" i="4"/>
  <c r="W259" i="4"/>
  <c r="X259" i="4" s="1"/>
  <c r="T259" i="4"/>
  <c r="U259" i="4" s="1"/>
  <c r="S259" i="4"/>
  <c r="R259" i="4"/>
  <c r="V259" i="4" s="1"/>
  <c r="AG258" i="4"/>
  <c r="AB258" i="4"/>
  <c r="W258" i="4"/>
  <c r="X258" i="4" s="1"/>
  <c r="T258" i="4"/>
  <c r="U258" i="4" s="1"/>
  <c r="S258" i="4"/>
  <c r="R258" i="4"/>
  <c r="V258" i="4" s="1"/>
  <c r="AG257" i="4"/>
  <c r="AB257" i="4"/>
  <c r="W257" i="4"/>
  <c r="X257" i="4" s="1"/>
  <c r="T257" i="4"/>
  <c r="U257" i="4" s="1"/>
  <c r="S257" i="4"/>
  <c r="R257" i="4"/>
  <c r="V257" i="4" s="1"/>
  <c r="AG256" i="4"/>
  <c r="AB256" i="4"/>
  <c r="W256" i="4"/>
  <c r="X256" i="4" s="1"/>
  <c r="U256" i="4"/>
  <c r="Y256" i="4" s="1"/>
  <c r="T256" i="4"/>
  <c r="S256" i="4"/>
  <c r="R256" i="4"/>
  <c r="V256" i="4" s="1"/>
  <c r="AG255" i="4"/>
  <c r="AB255" i="4"/>
  <c r="X255" i="4"/>
  <c r="W255" i="4"/>
  <c r="T255" i="4"/>
  <c r="U255" i="4" s="1"/>
  <c r="S255" i="4"/>
  <c r="R255" i="4"/>
  <c r="V255" i="4" s="1"/>
  <c r="AG254" i="4"/>
  <c r="AB254" i="4"/>
  <c r="W254" i="4"/>
  <c r="X254" i="4" s="1"/>
  <c r="U254" i="4"/>
  <c r="Y254" i="4" s="1"/>
  <c r="T254" i="4"/>
  <c r="S254" i="4"/>
  <c r="R254" i="4"/>
  <c r="V254" i="4" s="1"/>
  <c r="AG253" i="4"/>
  <c r="AB253" i="4"/>
  <c r="X253" i="4"/>
  <c r="W253" i="4"/>
  <c r="V253" i="4"/>
  <c r="T253" i="4"/>
  <c r="U253" i="4" s="1"/>
  <c r="S253" i="4"/>
  <c r="R253" i="4"/>
  <c r="AG252" i="4"/>
  <c r="AB252" i="4"/>
  <c r="W252" i="4"/>
  <c r="X252" i="4" s="1"/>
  <c r="T252" i="4"/>
  <c r="U252" i="4" s="1"/>
  <c r="S252" i="4"/>
  <c r="R252" i="4"/>
  <c r="V252" i="4" s="1"/>
  <c r="AG251" i="4"/>
  <c r="AB251" i="4"/>
  <c r="W251" i="4"/>
  <c r="X251" i="4" s="1"/>
  <c r="T251" i="4"/>
  <c r="U251" i="4" s="1"/>
  <c r="S251" i="4"/>
  <c r="R251" i="4"/>
  <c r="V251" i="4" s="1"/>
  <c r="AG250" i="4"/>
  <c r="AB250" i="4"/>
  <c r="W250" i="4"/>
  <c r="X250" i="4" s="1"/>
  <c r="T250" i="4"/>
  <c r="U250" i="4" s="1"/>
  <c r="S250" i="4"/>
  <c r="R250" i="4"/>
  <c r="V250" i="4" s="1"/>
  <c r="AG249" i="4"/>
  <c r="AB249" i="4"/>
  <c r="W249" i="4"/>
  <c r="X249" i="4" s="1"/>
  <c r="T249" i="4"/>
  <c r="U249" i="4" s="1"/>
  <c r="S249" i="4"/>
  <c r="R249" i="4"/>
  <c r="V249" i="4" s="1"/>
  <c r="AG248" i="4"/>
  <c r="AB248" i="4"/>
  <c r="AA248" i="4"/>
  <c r="W248" i="4"/>
  <c r="X248" i="4" s="1"/>
  <c r="T248" i="4"/>
  <c r="U248" i="4" s="1"/>
  <c r="S248" i="4"/>
  <c r="R248" i="4"/>
  <c r="V248" i="4" s="1"/>
  <c r="AG247" i="4"/>
  <c r="AB247" i="4"/>
  <c r="W247" i="4"/>
  <c r="X247" i="4" s="1"/>
  <c r="T247" i="4"/>
  <c r="U247" i="4" s="1"/>
  <c r="S247" i="4"/>
  <c r="R247" i="4"/>
  <c r="V247" i="4" s="1"/>
  <c r="AG246" i="4"/>
  <c r="AB246" i="4"/>
  <c r="W246" i="4"/>
  <c r="X246" i="4" s="1"/>
  <c r="T246" i="4"/>
  <c r="U246" i="4" s="1"/>
  <c r="S246" i="4"/>
  <c r="R246" i="4"/>
  <c r="V246" i="4" s="1"/>
  <c r="AG245" i="4"/>
  <c r="AB245" i="4"/>
  <c r="W245" i="4"/>
  <c r="X245" i="4" s="1"/>
  <c r="T245" i="4"/>
  <c r="U245" i="4" s="1"/>
  <c r="S245" i="4"/>
  <c r="R245" i="4"/>
  <c r="V245" i="4" s="1"/>
  <c r="AG244" i="4"/>
  <c r="AB244" i="4"/>
  <c r="W244" i="4"/>
  <c r="X244" i="4" s="1"/>
  <c r="U244" i="4"/>
  <c r="Y244" i="4" s="1"/>
  <c r="T244" i="4"/>
  <c r="S244" i="4"/>
  <c r="R244" i="4"/>
  <c r="V244" i="4" s="1"/>
  <c r="AG243" i="4"/>
  <c r="AB243" i="4"/>
  <c r="X243" i="4"/>
  <c r="W243" i="4"/>
  <c r="T243" i="4"/>
  <c r="U243" i="4" s="1"/>
  <c r="S243" i="4"/>
  <c r="R243" i="4"/>
  <c r="V243" i="4" s="1"/>
  <c r="AG242" i="4"/>
  <c r="AB242" i="4"/>
  <c r="W242" i="4"/>
  <c r="X242" i="4" s="1"/>
  <c r="U242" i="4"/>
  <c r="Y242" i="4" s="1"/>
  <c r="T242" i="4"/>
  <c r="S242" i="4"/>
  <c r="R242" i="4"/>
  <c r="V242" i="4" s="1"/>
  <c r="AG241" i="4"/>
  <c r="AB241" i="4"/>
  <c r="X241" i="4"/>
  <c r="W241" i="4"/>
  <c r="V241" i="4"/>
  <c r="T241" i="4"/>
  <c r="U241" i="4" s="1"/>
  <c r="S241" i="4"/>
  <c r="R241" i="4"/>
  <c r="AG240" i="4"/>
  <c r="AB240" i="4"/>
  <c r="W240" i="4"/>
  <c r="X240" i="4" s="1"/>
  <c r="T240" i="4"/>
  <c r="U240" i="4" s="1"/>
  <c r="S240" i="4"/>
  <c r="R240" i="4"/>
  <c r="V240" i="4" s="1"/>
  <c r="AG239" i="4"/>
  <c r="AB239" i="4"/>
  <c r="W239" i="4"/>
  <c r="X239" i="4" s="1"/>
  <c r="T239" i="4"/>
  <c r="U239" i="4" s="1"/>
  <c r="S239" i="4"/>
  <c r="R239" i="4"/>
  <c r="V239" i="4" s="1"/>
  <c r="AG238" i="4"/>
  <c r="AB238" i="4"/>
  <c r="W238" i="4"/>
  <c r="X238" i="4" s="1"/>
  <c r="T238" i="4"/>
  <c r="U238" i="4" s="1"/>
  <c r="S238" i="4"/>
  <c r="R238" i="4"/>
  <c r="V238" i="4" s="1"/>
  <c r="AG237" i="4"/>
  <c r="AB237" i="4"/>
  <c r="X237" i="4"/>
  <c r="W237" i="4"/>
  <c r="V237" i="4"/>
  <c r="T237" i="4"/>
  <c r="U237" i="4" s="1"/>
  <c r="S237" i="4"/>
  <c r="R237" i="4"/>
  <c r="AG236" i="4"/>
  <c r="AB236" i="4"/>
  <c r="W236" i="4"/>
  <c r="X236" i="4" s="1"/>
  <c r="T236" i="4"/>
  <c r="U236" i="4" s="1"/>
  <c r="Y236" i="4" s="1"/>
  <c r="S236" i="4"/>
  <c r="R236" i="4"/>
  <c r="V236" i="4" s="1"/>
  <c r="AG235" i="4"/>
  <c r="AB235" i="4"/>
  <c r="W235" i="4"/>
  <c r="X235" i="4" s="1"/>
  <c r="T235" i="4"/>
  <c r="U235" i="4" s="1"/>
  <c r="S235" i="4"/>
  <c r="R235" i="4"/>
  <c r="V235" i="4" s="1"/>
  <c r="AG234" i="4"/>
  <c r="AB234" i="4"/>
  <c r="W234" i="4"/>
  <c r="X234" i="4" s="1"/>
  <c r="T234" i="4"/>
  <c r="U234" i="4" s="1"/>
  <c r="Y234" i="4" s="1"/>
  <c r="S234" i="4"/>
  <c r="R234" i="4"/>
  <c r="V234" i="4" s="1"/>
  <c r="AG233" i="4"/>
  <c r="AB233" i="4"/>
  <c r="W233" i="4"/>
  <c r="X233" i="4" s="1"/>
  <c r="T233" i="4"/>
  <c r="U233" i="4" s="1"/>
  <c r="S233" i="4"/>
  <c r="R233" i="4"/>
  <c r="V233" i="4" s="1"/>
  <c r="AG232" i="4"/>
  <c r="AB232" i="4"/>
  <c r="W232" i="4"/>
  <c r="X232" i="4" s="1"/>
  <c r="U232" i="4"/>
  <c r="Y232" i="4" s="1"/>
  <c r="T232" i="4"/>
  <c r="S232" i="4"/>
  <c r="R232" i="4"/>
  <c r="V232" i="4" s="1"/>
  <c r="AG231" i="4"/>
  <c r="AB231" i="4"/>
  <c r="X231" i="4"/>
  <c r="W231" i="4"/>
  <c r="T231" i="4"/>
  <c r="U231" i="4" s="1"/>
  <c r="S231" i="4"/>
  <c r="R231" i="4"/>
  <c r="V231" i="4" s="1"/>
  <c r="AG230" i="4"/>
  <c r="AB230" i="4"/>
  <c r="W230" i="4"/>
  <c r="X230" i="4" s="1"/>
  <c r="U230" i="4"/>
  <c r="Y230" i="4" s="1"/>
  <c r="T230" i="4"/>
  <c r="S230" i="4"/>
  <c r="R230" i="4"/>
  <c r="V230" i="4" s="1"/>
  <c r="AG229" i="4"/>
  <c r="AB229" i="4"/>
  <c r="X229" i="4"/>
  <c r="W229" i="4"/>
  <c r="V229" i="4"/>
  <c r="T229" i="4"/>
  <c r="U229" i="4" s="1"/>
  <c r="S229" i="4"/>
  <c r="R229" i="4"/>
  <c r="AG228" i="4"/>
  <c r="AB228" i="4"/>
  <c r="W228" i="4"/>
  <c r="X228" i="4" s="1"/>
  <c r="T228" i="4"/>
  <c r="U228" i="4" s="1"/>
  <c r="Y228" i="4" s="1"/>
  <c r="S228" i="4"/>
  <c r="R228" i="4"/>
  <c r="V228" i="4" s="1"/>
  <c r="AG227" i="4"/>
  <c r="AB227" i="4"/>
  <c r="W227" i="4"/>
  <c r="X227" i="4" s="1"/>
  <c r="T227" i="4"/>
  <c r="U227" i="4" s="1"/>
  <c r="S227" i="4"/>
  <c r="R227" i="4"/>
  <c r="V227" i="4" s="1"/>
  <c r="AG226" i="4"/>
  <c r="AB226" i="4"/>
  <c r="X226" i="4"/>
  <c r="W226" i="4"/>
  <c r="T226" i="4"/>
  <c r="U226" i="4" s="1"/>
  <c r="S226" i="4"/>
  <c r="R226" i="4"/>
  <c r="V226" i="4" s="1"/>
  <c r="AG225" i="4"/>
  <c r="AB225" i="4"/>
  <c r="W225" i="4"/>
  <c r="X225" i="4" s="1"/>
  <c r="U225" i="4"/>
  <c r="Y225" i="4" s="1"/>
  <c r="T225" i="4"/>
  <c r="S225" i="4"/>
  <c r="R225" i="4"/>
  <c r="V225" i="4" s="1"/>
  <c r="AG224" i="4"/>
  <c r="AB224" i="4"/>
  <c r="X224" i="4"/>
  <c r="W224" i="4"/>
  <c r="V224" i="4"/>
  <c r="T224" i="4"/>
  <c r="U224" i="4" s="1"/>
  <c r="S224" i="4"/>
  <c r="R224" i="4"/>
  <c r="AG223" i="4"/>
  <c r="AB223" i="4"/>
  <c r="W223" i="4"/>
  <c r="X223" i="4" s="1"/>
  <c r="T223" i="4"/>
  <c r="U223" i="4" s="1"/>
  <c r="Y223" i="4" s="1"/>
  <c r="S223" i="4"/>
  <c r="R223" i="4"/>
  <c r="V223" i="4" s="1"/>
  <c r="AG222" i="4"/>
  <c r="AB222" i="4"/>
  <c r="W222" i="4"/>
  <c r="X222" i="4" s="1"/>
  <c r="T222" i="4"/>
  <c r="U222" i="4" s="1"/>
  <c r="S222" i="4"/>
  <c r="R222" i="4"/>
  <c r="V222" i="4" s="1"/>
  <c r="AG221" i="4"/>
  <c r="AB221" i="4"/>
  <c r="W221" i="4"/>
  <c r="X221" i="4" s="1"/>
  <c r="T221" i="4"/>
  <c r="U221" i="4" s="1"/>
  <c r="Y221" i="4" s="1"/>
  <c r="S221" i="4"/>
  <c r="R221" i="4"/>
  <c r="V221" i="4" s="1"/>
  <c r="AG220" i="4"/>
  <c r="AB220" i="4"/>
  <c r="W220" i="4"/>
  <c r="X220" i="4" s="1"/>
  <c r="T220" i="4"/>
  <c r="U220" i="4" s="1"/>
  <c r="S220" i="4"/>
  <c r="R220" i="4"/>
  <c r="V220" i="4" s="1"/>
  <c r="AG219" i="4"/>
  <c r="AB219" i="4"/>
  <c r="W219" i="4"/>
  <c r="X219" i="4" s="1"/>
  <c r="U219" i="4"/>
  <c r="Y219" i="4" s="1"/>
  <c r="T219" i="4"/>
  <c r="S219" i="4"/>
  <c r="R219" i="4"/>
  <c r="V219" i="4" s="1"/>
  <c r="AG218" i="4"/>
  <c r="AB218" i="4"/>
  <c r="X218" i="4"/>
  <c r="W218" i="4"/>
  <c r="T218" i="4"/>
  <c r="U218" i="4" s="1"/>
  <c r="S218" i="4"/>
  <c r="R218" i="4"/>
  <c r="V218" i="4" s="1"/>
  <c r="AG217" i="4"/>
  <c r="AB217" i="4"/>
  <c r="W217" i="4"/>
  <c r="X217" i="4" s="1"/>
  <c r="U217" i="4"/>
  <c r="Y217" i="4" s="1"/>
  <c r="T217" i="4"/>
  <c r="S217" i="4"/>
  <c r="R217" i="4"/>
  <c r="V217" i="4" s="1"/>
  <c r="AG216" i="4"/>
  <c r="AB216" i="4"/>
  <c r="X216" i="4"/>
  <c r="W216" i="4"/>
  <c r="V216" i="4"/>
  <c r="T216" i="4"/>
  <c r="U216" i="4" s="1"/>
  <c r="S216" i="4"/>
  <c r="R216" i="4"/>
  <c r="AG215" i="4"/>
  <c r="AB215" i="4"/>
  <c r="W215" i="4"/>
  <c r="X215" i="4" s="1"/>
  <c r="T215" i="4"/>
  <c r="U215" i="4" s="1"/>
  <c r="Y215" i="4" s="1"/>
  <c r="S215" i="4"/>
  <c r="R215" i="4"/>
  <c r="V215" i="4" s="1"/>
  <c r="AG214" i="4"/>
  <c r="AB214" i="4"/>
  <c r="W214" i="4"/>
  <c r="X214" i="4" s="1"/>
  <c r="T214" i="4"/>
  <c r="U214" i="4" s="1"/>
  <c r="S214" i="4"/>
  <c r="R214" i="4"/>
  <c r="V214" i="4" s="1"/>
  <c r="AG213" i="4"/>
  <c r="AB213" i="4"/>
  <c r="W213" i="4"/>
  <c r="X213" i="4" s="1"/>
  <c r="T213" i="4"/>
  <c r="U213" i="4" s="1"/>
  <c r="Y213" i="4" s="1"/>
  <c r="S213" i="4"/>
  <c r="R213" i="4"/>
  <c r="V213" i="4" s="1"/>
  <c r="AG212" i="4"/>
  <c r="AB212" i="4"/>
  <c r="W212" i="4"/>
  <c r="X212" i="4" s="1"/>
  <c r="T212" i="4"/>
  <c r="U212" i="4" s="1"/>
  <c r="S212" i="4"/>
  <c r="R212" i="4"/>
  <c r="V212" i="4" s="1"/>
  <c r="AG211" i="4"/>
  <c r="AB211" i="4"/>
  <c r="W211" i="4"/>
  <c r="X211" i="4" s="1"/>
  <c r="U211" i="4"/>
  <c r="Y211" i="4" s="1"/>
  <c r="T211" i="4"/>
  <c r="S211" i="4"/>
  <c r="R211" i="4"/>
  <c r="V211" i="4" s="1"/>
  <c r="AG210" i="4"/>
  <c r="AB210" i="4"/>
  <c r="X210" i="4"/>
  <c r="W210" i="4"/>
  <c r="T210" i="4"/>
  <c r="U210" i="4" s="1"/>
  <c r="S210" i="4"/>
  <c r="R210" i="4"/>
  <c r="V210" i="4" s="1"/>
  <c r="AG209" i="4"/>
  <c r="AB209" i="4"/>
  <c r="W209" i="4"/>
  <c r="X209" i="4" s="1"/>
  <c r="U209" i="4"/>
  <c r="Y209" i="4" s="1"/>
  <c r="T209" i="4"/>
  <c r="S209" i="4"/>
  <c r="R209" i="4"/>
  <c r="V209" i="4" s="1"/>
  <c r="AG208" i="4"/>
  <c r="AB208" i="4"/>
  <c r="X208" i="4"/>
  <c r="W208" i="4"/>
  <c r="V208" i="4"/>
  <c r="T208" i="4"/>
  <c r="U208" i="4" s="1"/>
  <c r="S208" i="4"/>
  <c r="R208" i="4"/>
  <c r="AG207" i="4"/>
  <c r="AB207" i="4"/>
  <c r="W207" i="4"/>
  <c r="X207" i="4" s="1"/>
  <c r="T207" i="4"/>
  <c r="U207" i="4" s="1"/>
  <c r="Y207" i="4" s="1"/>
  <c r="S207" i="4"/>
  <c r="R207" i="4"/>
  <c r="V207" i="4" s="1"/>
  <c r="AG206" i="4"/>
  <c r="AB206" i="4"/>
  <c r="W206" i="4"/>
  <c r="X206" i="4" s="1"/>
  <c r="T206" i="4"/>
  <c r="U206" i="4" s="1"/>
  <c r="S206" i="4"/>
  <c r="R206" i="4"/>
  <c r="V206" i="4" s="1"/>
  <c r="AG205" i="4"/>
  <c r="AB205" i="4"/>
  <c r="W205" i="4"/>
  <c r="X205" i="4" s="1"/>
  <c r="T205" i="4"/>
  <c r="U205" i="4" s="1"/>
  <c r="Y205" i="4" s="1"/>
  <c r="S205" i="4"/>
  <c r="R205" i="4"/>
  <c r="V205" i="4" s="1"/>
  <c r="AG204" i="4"/>
  <c r="AB204" i="4"/>
  <c r="W204" i="4"/>
  <c r="X204" i="4" s="1"/>
  <c r="T204" i="4"/>
  <c r="U204" i="4" s="1"/>
  <c r="S204" i="4"/>
  <c r="R204" i="4"/>
  <c r="V204" i="4" s="1"/>
  <c r="AG203" i="4"/>
  <c r="AB203" i="4"/>
  <c r="W203" i="4"/>
  <c r="X203" i="4" s="1"/>
  <c r="U203" i="4"/>
  <c r="Y203" i="4" s="1"/>
  <c r="T203" i="4"/>
  <c r="S203" i="4"/>
  <c r="R203" i="4"/>
  <c r="V203" i="4" s="1"/>
  <c r="AG202" i="4"/>
  <c r="AB202" i="4"/>
  <c r="AA202" i="4"/>
  <c r="W202" i="4"/>
  <c r="X202" i="4" s="1"/>
  <c r="T202" i="4"/>
  <c r="U202" i="4" s="1"/>
  <c r="S202" i="4"/>
  <c r="R202" i="4"/>
  <c r="V202" i="4" s="1"/>
  <c r="AG201" i="4"/>
  <c r="AB201" i="4"/>
  <c r="W201" i="4"/>
  <c r="X201" i="4" s="1"/>
  <c r="U201" i="4"/>
  <c r="Y201" i="4" s="1"/>
  <c r="T201" i="4"/>
  <c r="S201" i="4"/>
  <c r="R201" i="4"/>
  <c r="V201" i="4" s="1"/>
  <c r="AG200" i="4"/>
  <c r="AB200" i="4"/>
  <c r="X200" i="4"/>
  <c r="W200" i="4"/>
  <c r="T200" i="4"/>
  <c r="U200" i="4" s="1"/>
  <c r="S200" i="4"/>
  <c r="R200" i="4"/>
  <c r="V200" i="4" s="1"/>
  <c r="AG199" i="4"/>
  <c r="AB199" i="4"/>
  <c r="W199" i="4"/>
  <c r="X199" i="4" s="1"/>
  <c r="U199" i="4"/>
  <c r="Y199" i="4" s="1"/>
  <c r="T199" i="4"/>
  <c r="S199" i="4"/>
  <c r="R199" i="4"/>
  <c r="V199" i="4" s="1"/>
  <c r="AG198" i="4"/>
  <c r="AB198" i="4"/>
  <c r="X198" i="4"/>
  <c r="W198" i="4"/>
  <c r="V198" i="4"/>
  <c r="T198" i="4"/>
  <c r="U198" i="4" s="1"/>
  <c r="S198" i="4"/>
  <c r="R198" i="4"/>
  <c r="AG197" i="4"/>
  <c r="AB197" i="4"/>
  <c r="W197" i="4"/>
  <c r="X197" i="4" s="1"/>
  <c r="T197" i="4"/>
  <c r="U197" i="4" s="1"/>
  <c r="Y197" i="4" s="1"/>
  <c r="S197" i="4"/>
  <c r="R197" i="4"/>
  <c r="V197" i="4" s="1"/>
  <c r="AG196" i="4"/>
  <c r="AB196" i="4"/>
  <c r="W196" i="4"/>
  <c r="X196" i="4" s="1"/>
  <c r="T196" i="4"/>
  <c r="U196" i="4" s="1"/>
  <c r="S196" i="4"/>
  <c r="R196" i="4"/>
  <c r="V196" i="4" s="1"/>
  <c r="AG195" i="4"/>
  <c r="AB195" i="4"/>
  <c r="W195" i="4"/>
  <c r="X195" i="4" s="1"/>
  <c r="T195" i="4"/>
  <c r="U195" i="4" s="1"/>
  <c r="Y195" i="4" s="1"/>
  <c r="S195" i="4"/>
  <c r="R195" i="4"/>
  <c r="V195" i="4" s="1"/>
  <c r="AG194" i="4"/>
  <c r="AB194" i="4"/>
  <c r="W194" i="4"/>
  <c r="X194" i="4" s="1"/>
  <c r="T194" i="4"/>
  <c r="U194" i="4" s="1"/>
  <c r="S194" i="4"/>
  <c r="R194" i="4"/>
  <c r="V194" i="4" s="1"/>
  <c r="AG193" i="4"/>
  <c r="AB193" i="4"/>
  <c r="W193" i="4"/>
  <c r="X193" i="4" s="1"/>
  <c r="U193" i="4"/>
  <c r="Y193" i="4" s="1"/>
  <c r="T193" i="4"/>
  <c r="S193" i="4"/>
  <c r="R193" i="4"/>
  <c r="V193" i="4" s="1"/>
  <c r="AG192" i="4"/>
  <c r="AB192" i="4"/>
  <c r="X192" i="4"/>
  <c r="W192" i="4"/>
  <c r="T192" i="4"/>
  <c r="U192" i="4" s="1"/>
  <c r="S192" i="4"/>
  <c r="R192" i="4"/>
  <c r="V192" i="4" s="1"/>
  <c r="AG191" i="4"/>
  <c r="AB191" i="4"/>
  <c r="W191" i="4"/>
  <c r="X191" i="4" s="1"/>
  <c r="U191" i="4"/>
  <c r="Y191" i="4" s="1"/>
  <c r="T191" i="4"/>
  <c r="S191" i="4"/>
  <c r="R191" i="4"/>
  <c r="V191" i="4" s="1"/>
  <c r="AG190" i="4"/>
  <c r="AB190" i="4"/>
  <c r="X190" i="4"/>
  <c r="W190" i="4"/>
  <c r="V190" i="4"/>
  <c r="T190" i="4"/>
  <c r="U190" i="4" s="1"/>
  <c r="S190" i="4"/>
  <c r="R190" i="4"/>
  <c r="AG189" i="4"/>
  <c r="AB189" i="4"/>
  <c r="W189" i="4"/>
  <c r="X189" i="4" s="1"/>
  <c r="T189" i="4"/>
  <c r="U189" i="4" s="1"/>
  <c r="Y189" i="4" s="1"/>
  <c r="S189" i="4"/>
  <c r="R189" i="4"/>
  <c r="V189" i="4" s="1"/>
  <c r="AG188" i="4"/>
  <c r="AB188" i="4"/>
  <c r="W188" i="4"/>
  <c r="X188" i="4" s="1"/>
  <c r="T188" i="4"/>
  <c r="U188" i="4" s="1"/>
  <c r="S188" i="4"/>
  <c r="R188" i="4"/>
  <c r="V188" i="4" s="1"/>
  <c r="AG187" i="4"/>
  <c r="AB187" i="4"/>
  <c r="W187" i="4"/>
  <c r="X187" i="4" s="1"/>
  <c r="T187" i="4"/>
  <c r="U187" i="4" s="1"/>
  <c r="Y187" i="4" s="1"/>
  <c r="S187" i="4"/>
  <c r="R187" i="4"/>
  <c r="V187" i="4" s="1"/>
  <c r="AG186" i="4"/>
  <c r="AB186" i="4"/>
  <c r="W186" i="4"/>
  <c r="X186" i="4" s="1"/>
  <c r="T186" i="4"/>
  <c r="U186" i="4" s="1"/>
  <c r="S186" i="4"/>
  <c r="R186" i="4"/>
  <c r="V186" i="4" s="1"/>
  <c r="AG185" i="4"/>
  <c r="AB185" i="4"/>
  <c r="W185" i="4"/>
  <c r="X185" i="4" s="1"/>
  <c r="U185" i="4"/>
  <c r="Y185" i="4" s="1"/>
  <c r="T185" i="4"/>
  <c r="S185" i="4"/>
  <c r="R185" i="4"/>
  <c r="V185" i="4" s="1"/>
  <c r="AG184" i="4"/>
  <c r="AB184" i="4"/>
  <c r="X184" i="4"/>
  <c r="W184" i="4"/>
  <c r="T184" i="4"/>
  <c r="U184" i="4" s="1"/>
  <c r="S184" i="4"/>
  <c r="R184" i="4"/>
  <c r="V184" i="4" s="1"/>
  <c r="AG183" i="4"/>
  <c r="AB183" i="4"/>
  <c r="W183" i="4"/>
  <c r="X183" i="4" s="1"/>
  <c r="U183" i="4"/>
  <c r="Y183" i="4" s="1"/>
  <c r="T183" i="4"/>
  <c r="S183" i="4"/>
  <c r="R183" i="4"/>
  <c r="V183" i="4" s="1"/>
  <c r="AG182" i="4"/>
  <c r="AB182" i="4"/>
  <c r="X182" i="4"/>
  <c r="W182" i="4"/>
  <c r="V182" i="4"/>
  <c r="T182" i="4"/>
  <c r="U182" i="4" s="1"/>
  <c r="S182" i="4"/>
  <c r="R182" i="4"/>
  <c r="AG181" i="4"/>
  <c r="AB181" i="4"/>
  <c r="W181" i="4"/>
  <c r="X181" i="4" s="1"/>
  <c r="T181" i="4"/>
  <c r="U181" i="4" s="1"/>
  <c r="Y181" i="4" s="1"/>
  <c r="S181" i="4"/>
  <c r="R181" i="4"/>
  <c r="V181" i="4" s="1"/>
  <c r="AG180" i="4"/>
  <c r="AB180" i="4"/>
  <c r="W180" i="4"/>
  <c r="X180" i="4" s="1"/>
  <c r="T180" i="4"/>
  <c r="U180" i="4" s="1"/>
  <c r="S180" i="4"/>
  <c r="R180" i="4"/>
  <c r="V180" i="4" s="1"/>
  <c r="AG179" i="4"/>
  <c r="AB179" i="4"/>
  <c r="W179" i="4"/>
  <c r="X179" i="4" s="1"/>
  <c r="T179" i="4"/>
  <c r="U179" i="4" s="1"/>
  <c r="Y179" i="4" s="1"/>
  <c r="S179" i="4"/>
  <c r="R179" i="4"/>
  <c r="V179" i="4" s="1"/>
  <c r="AG178" i="4"/>
  <c r="AB178" i="4"/>
  <c r="W178" i="4"/>
  <c r="X178" i="4" s="1"/>
  <c r="T178" i="4"/>
  <c r="U178" i="4" s="1"/>
  <c r="S178" i="4"/>
  <c r="R178" i="4"/>
  <c r="V178" i="4" s="1"/>
  <c r="AG177" i="4"/>
  <c r="AB177" i="4"/>
  <c r="W177" i="4"/>
  <c r="X177" i="4" s="1"/>
  <c r="U177" i="4"/>
  <c r="Y177" i="4" s="1"/>
  <c r="T177" i="4"/>
  <c r="S177" i="4"/>
  <c r="R177" i="4"/>
  <c r="V177" i="4" s="1"/>
  <c r="AG176" i="4"/>
  <c r="AB176" i="4"/>
  <c r="X176" i="4"/>
  <c r="W176" i="4"/>
  <c r="T176" i="4"/>
  <c r="U176" i="4" s="1"/>
  <c r="S176" i="4"/>
  <c r="R176" i="4"/>
  <c r="V176" i="4" s="1"/>
  <c r="AG175" i="4"/>
  <c r="AB175" i="4"/>
  <c r="W175" i="4"/>
  <c r="X175" i="4" s="1"/>
  <c r="U175" i="4"/>
  <c r="Y175" i="4" s="1"/>
  <c r="T175" i="4"/>
  <c r="S175" i="4"/>
  <c r="R175" i="4"/>
  <c r="V175" i="4" s="1"/>
  <c r="AG174" i="4"/>
  <c r="AB174" i="4"/>
  <c r="X174" i="4"/>
  <c r="W174" i="4"/>
  <c r="V174" i="4"/>
  <c r="T174" i="4"/>
  <c r="U174" i="4" s="1"/>
  <c r="S174" i="4"/>
  <c r="R174" i="4"/>
  <c r="AG173" i="4"/>
  <c r="AB173" i="4"/>
  <c r="W173" i="4"/>
  <c r="X173" i="4" s="1"/>
  <c r="T173" i="4"/>
  <c r="U173" i="4" s="1"/>
  <c r="Y173" i="4" s="1"/>
  <c r="S173" i="4"/>
  <c r="R173" i="4"/>
  <c r="V173" i="4" s="1"/>
  <c r="AG172" i="4"/>
  <c r="AB172" i="4"/>
  <c r="W172" i="4"/>
  <c r="X172" i="4" s="1"/>
  <c r="T172" i="4"/>
  <c r="U172" i="4" s="1"/>
  <c r="S172" i="4"/>
  <c r="R172" i="4"/>
  <c r="V172" i="4" s="1"/>
  <c r="AG171" i="4"/>
  <c r="AB171" i="4"/>
  <c r="W171" i="4"/>
  <c r="X171" i="4" s="1"/>
  <c r="T171" i="4"/>
  <c r="U171" i="4" s="1"/>
  <c r="Y171" i="4" s="1"/>
  <c r="S171" i="4"/>
  <c r="R171" i="4"/>
  <c r="V171" i="4" s="1"/>
  <c r="AG170" i="4"/>
  <c r="AB170" i="4"/>
  <c r="W170" i="4"/>
  <c r="X170" i="4" s="1"/>
  <c r="T170" i="4"/>
  <c r="U170" i="4" s="1"/>
  <c r="S170" i="4"/>
  <c r="R170" i="4"/>
  <c r="V170" i="4" s="1"/>
  <c r="AG169" i="4"/>
  <c r="AB169" i="4"/>
  <c r="W169" i="4"/>
  <c r="X169" i="4" s="1"/>
  <c r="U169" i="4"/>
  <c r="Y169" i="4" s="1"/>
  <c r="T169" i="4"/>
  <c r="S169" i="4"/>
  <c r="R169" i="4"/>
  <c r="V169" i="4" s="1"/>
  <c r="AG168" i="4"/>
  <c r="AB168" i="4"/>
  <c r="X168" i="4"/>
  <c r="W168" i="4"/>
  <c r="T168" i="4"/>
  <c r="U168" i="4" s="1"/>
  <c r="S168" i="4"/>
  <c r="R168" i="4"/>
  <c r="V168" i="4" s="1"/>
  <c r="AG167" i="4"/>
  <c r="AB167" i="4"/>
  <c r="W167" i="4"/>
  <c r="X167" i="4" s="1"/>
  <c r="U167" i="4"/>
  <c r="Y167" i="4" s="1"/>
  <c r="T167" i="4"/>
  <c r="S167" i="4"/>
  <c r="R167" i="4"/>
  <c r="V167" i="4" s="1"/>
  <c r="AG166" i="4"/>
  <c r="AB166" i="4"/>
  <c r="X166" i="4"/>
  <c r="W166" i="4"/>
  <c r="V166" i="4"/>
  <c r="T166" i="4"/>
  <c r="U166" i="4" s="1"/>
  <c r="S166" i="4"/>
  <c r="R166" i="4"/>
  <c r="AG165" i="4"/>
  <c r="AB165" i="4"/>
  <c r="W165" i="4"/>
  <c r="X165" i="4" s="1"/>
  <c r="T165" i="4"/>
  <c r="U165" i="4" s="1"/>
  <c r="Y165" i="4" s="1"/>
  <c r="S165" i="4"/>
  <c r="R165" i="4"/>
  <c r="V165" i="4" s="1"/>
  <c r="AG164" i="4"/>
  <c r="AB164" i="4"/>
  <c r="W164" i="4"/>
  <c r="X164" i="4" s="1"/>
  <c r="T164" i="4"/>
  <c r="U164" i="4" s="1"/>
  <c r="S164" i="4"/>
  <c r="R164" i="4"/>
  <c r="V164" i="4" s="1"/>
  <c r="AG163" i="4"/>
  <c r="AB163" i="4"/>
  <c r="W163" i="4"/>
  <c r="X163" i="4" s="1"/>
  <c r="T163" i="4"/>
  <c r="U163" i="4" s="1"/>
  <c r="Y163" i="4" s="1"/>
  <c r="S163" i="4"/>
  <c r="R163" i="4"/>
  <c r="V163" i="4" s="1"/>
  <c r="AG162" i="4"/>
  <c r="AB162" i="4"/>
  <c r="W162" i="4"/>
  <c r="X162" i="4" s="1"/>
  <c r="T162" i="4"/>
  <c r="U162" i="4" s="1"/>
  <c r="S162" i="4"/>
  <c r="R162" i="4"/>
  <c r="V162" i="4" s="1"/>
  <c r="AG161" i="4"/>
  <c r="AB161" i="4"/>
  <c r="W161" i="4"/>
  <c r="X161" i="4" s="1"/>
  <c r="U161" i="4"/>
  <c r="Y161" i="4" s="1"/>
  <c r="T161" i="4"/>
  <c r="S161" i="4"/>
  <c r="R161" i="4"/>
  <c r="V161" i="4" s="1"/>
  <c r="AG160" i="4"/>
  <c r="AB160" i="4"/>
  <c r="X160" i="4"/>
  <c r="W160" i="4"/>
  <c r="T160" i="4"/>
  <c r="U160" i="4" s="1"/>
  <c r="S160" i="4"/>
  <c r="R160" i="4"/>
  <c r="V160" i="4" s="1"/>
  <c r="AG159" i="4"/>
  <c r="AB159" i="4"/>
  <c r="W159" i="4"/>
  <c r="X159" i="4" s="1"/>
  <c r="U159" i="4"/>
  <c r="Y159" i="4" s="1"/>
  <c r="T159" i="4"/>
  <c r="S159" i="4"/>
  <c r="R159" i="4"/>
  <c r="V159" i="4" s="1"/>
  <c r="AG158" i="4"/>
  <c r="AB158" i="4"/>
  <c r="X158" i="4"/>
  <c r="W158" i="4"/>
  <c r="V158" i="4"/>
  <c r="T158" i="4"/>
  <c r="U158" i="4" s="1"/>
  <c r="S158" i="4"/>
  <c r="R158" i="4"/>
  <c r="AG157" i="4"/>
  <c r="AB157" i="4"/>
  <c r="W157" i="4"/>
  <c r="X157" i="4" s="1"/>
  <c r="T157" i="4"/>
  <c r="U157" i="4" s="1"/>
  <c r="Y157" i="4" s="1"/>
  <c r="S157" i="4"/>
  <c r="R157" i="4"/>
  <c r="V157" i="4" s="1"/>
  <c r="AG156" i="4"/>
  <c r="AB156" i="4"/>
  <c r="W156" i="4"/>
  <c r="X156" i="4" s="1"/>
  <c r="T156" i="4"/>
  <c r="U156" i="4" s="1"/>
  <c r="S156" i="4"/>
  <c r="R156" i="4"/>
  <c r="V156" i="4" s="1"/>
  <c r="AG155" i="4"/>
  <c r="AB155" i="4"/>
  <c r="W155" i="4"/>
  <c r="X155" i="4" s="1"/>
  <c r="T155" i="4"/>
  <c r="U155" i="4" s="1"/>
  <c r="Y155" i="4" s="1"/>
  <c r="S155" i="4"/>
  <c r="R155" i="4"/>
  <c r="V155" i="4" s="1"/>
  <c r="AG154" i="4"/>
  <c r="AB154" i="4"/>
  <c r="W154" i="4"/>
  <c r="X154" i="4" s="1"/>
  <c r="T154" i="4"/>
  <c r="U154" i="4" s="1"/>
  <c r="S154" i="4"/>
  <c r="R154" i="4"/>
  <c r="V154" i="4" s="1"/>
  <c r="AG153" i="4"/>
  <c r="AB153" i="4"/>
  <c r="W153" i="4"/>
  <c r="X153" i="4" s="1"/>
  <c r="U153" i="4"/>
  <c r="Y153" i="4" s="1"/>
  <c r="T153" i="4"/>
  <c r="S153" i="4"/>
  <c r="R153" i="4"/>
  <c r="V153" i="4" s="1"/>
  <c r="AG152" i="4"/>
  <c r="AB152" i="4"/>
  <c r="X152" i="4"/>
  <c r="W152" i="4"/>
  <c r="T152" i="4"/>
  <c r="U152" i="4" s="1"/>
  <c r="S152" i="4"/>
  <c r="R152" i="4"/>
  <c r="V152" i="4" s="1"/>
  <c r="AG151" i="4"/>
  <c r="AB151" i="4"/>
  <c r="W151" i="4"/>
  <c r="X151" i="4" s="1"/>
  <c r="U151" i="4"/>
  <c r="Y151" i="4" s="1"/>
  <c r="T151" i="4"/>
  <c r="S151" i="4"/>
  <c r="R151" i="4"/>
  <c r="V151" i="4" s="1"/>
  <c r="AG150" i="4"/>
  <c r="AB150" i="4"/>
  <c r="X150" i="4"/>
  <c r="W150" i="4"/>
  <c r="V150" i="4"/>
  <c r="T150" i="4"/>
  <c r="U150" i="4" s="1"/>
  <c r="S150" i="4"/>
  <c r="R150" i="4"/>
  <c r="AG149" i="4"/>
  <c r="AB149" i="4"/>
  <c r="W149" i="4"/>
  <c r="X149" i="4" s="1"/>
  <c r="T149" i="4"/>
  <c r="U149" i="4" s="1"/>
  <c r="Y149" i="4" s="1"/>
  <c r="S149" i="4"/>
  <c r="R149" i="4"/>
  <c r="V149" i="4" s="1"/>
  <c r="AG148" i="4"/>
  <c r="AB148" i="4"/>
  <c r="W148" i="4"/>
  <c r="X148" i="4" s="1"/>
  <c r="T148" i="4"/>
  <c r="U148" i="4" s="1"/>
  <c r="S148" i="4"/>
  <c r="R148" i="4"/>
  <c r="V148" i="4" s="1"/>
  <c r="AG147" i="4"/>
  <c r="AB147" i="4"/>
  <c r="W147" i="4"/>
  <c r="X147" i="4" s="1"/>
  <c r="T147" i="4"/>
  <c r="U147" i="4" s="1"/>
  <c r="Y147" i="4" s="1"/>
  <c r="S147" i="4"/>
  <c r="R147" i="4"/>
  <c r="V147" i="4" s="1"/>
  <c r="AG146" i="4"/>
  <c r="AB146" i="4"/>
  <c r="W146" i="4"/>
  <c r="X146" i="4" s="1"/>
  <c r="T146" i="4"/>
  <c r="U146" i="4" s="1"/>
  <c r="S146" i="4"/>
  <c r="R146" i="4"/>
  <c r="V146" i="4" s="1"/>
  <c r="AG145" i="4"/>
  <c r="AB145" i="4"/>
  <c r="W145" i="4"/>
  <c r="X145" i="4" s="1"/>
  <c r="U145" i="4"/>
  <c r="Y145" i="4" s="1"/>
  <c r="T145" i="4"/>
  <c r="S145" i="4"/>
  <c r="R145" i="4"/>
  <c r="V145" i="4" s="1"/>
  <c r="AG144" i="4"/>
  <c r="AB144" i="4"/>
  <c r="X144" i="4"/>
  <c r="W144" i="4"/>
  <c r="T144" i="4"/>
  <c r="U144" i="4" s="1"/>
  <c r="S144" i="4"/>
  <c r="R144" i="4"/>
  <c r="V144" i="4" s="1"/>
  <c r="AG143" i="4"/>
  <c r="AB143" i="4"/>
  <c r="W143" i="4"/>
  <c r="X143" i="4" s="1"/>
  <c r="U143" i="4"/>
  <c r="Y143" i="4" s="1"/>
  <c r="T143" i="4"/>
  <c r="S143" i="4"/>
  <c r="R143" i="4"/>
  <c r="V143" i="4" s="1"/>
  <c r="AG142" i="4"/>
  <c r="AB142" i="4"/>
  <c r="X142" i="4"/>
  <c r="W142" i="4"/>
  <c r="V142" i="4"/>
  <c r="T142" i="4"/>
  <c r="U142" i="4" s="1"/>
  <c r="S142" i="4"/>
  <c r="R142" i="4"/>
  <c r="AG141" i="4"/>
  <c r="AB141" i="4"/>
  <c r="W141" i="4"/>
  <c r="X141" i="4" s="1"/>
  <c r="T141" i="4"/>
  <c r="U141" i="4" s="1"/>
  <c r="Y141" i="4" s="1"/>
  <c r="S141" i="4"/>
  <c r="R141" i="4"/>
  <c r="V141" i="4" s="1"/>
  <c r="AG140" i="4"/>
  <c r="AB140" i="4"/>
  <c r="W140" i="4"/>
  <c r="X140" i="4" s="1"/>
  <c r="T140" i="4"/>
  <c r="U140" i="4" s="1"/>
  <c r="S140" i="4"/>
  <c r="R140" i="4"/>
  <c r="V140" i="4" s="1"/>
  <c r="AG139" i="4"/>
  <c r="AB139" i="4"/>
  <c r="W139" i="4"/>
  <c r="X139" i="4" s="1"/>
  <c r="T139" i="4"/>
  <c r="U139" i="4" s="1"/>
  <c r="Y139" i="4" s="1"/>
  <c r="S139" i="4"/>
  <c r="R139" i="4"/>
  <c r="V139" i="4" s="1"/>
  <c r="AG138" i="4"/>
  <c r="AB138" i="4"/>
  <c r="AA138" i="4"/>
  <c r="X138" i="4"/>
  <c r="W138" i="4"/>
  <c r="T138" i="4"/>
  <c r="U138" i="4" s="1"/>
  <c r="S138" i="4"/>
  <c r="R138" i="4"/>
  <c r="V138" i="4" s="1"/>
  <c r="AG137" i="4"/>
  <c r="AB137" i="4"/>
  <c r="AA137" i="4"/>
  <c r="X137" i="4"/>
  <c r="T137" i="4"/>
  <c r="U137" i="4" s="1"/>
  <c r="S137" i="4"/>
  <c r="R137" i="4"/>
  <c r="V137" i="4" s="1"/>
  <c r="Y137" i="4" s="1"/>
  <c r="AG136" i="4"/>
  <c r="AB136" i="4"/>
  <c r="W136" i="4"/>
  <c r="X136" i="4" s="1"/>
  <c r="U136" i="4"/>
  <c r="Y136" i="4" s="1"/>
  <c r="T136" i="4"/>
  <c r="S136" i="4"/>
  <c r="R136" i="4"/>
  <c r="V136" i="4" s="1"/>
  <c r="AG135" i="4"/>
  <c r="AB135" i="4"/>
  <c r="AA135" i="4"/>
  <c r="W135" i="4"/>
  <c r="X135" i="4" s="1"/>
  <c r="T135" i="4"/>
  <c r="U135" i="4" s="1"/>
  <c r="S135" i="4"/>
  <c r="R135" i="4"/>
  <c r="V135" i="4" s="1"/>
  <c r="AG134" i="4"/>
  <c r="AB134" i="4"/>
  <c r="AA134" i="4"/>
  <c r="W134" i="4"/>
  <c r="X134" i="4" s="1"/>
  <c r="T134" i="4"/>
  <c r="U134" i="4" s="1"/>
  <c r="Y134" i="4" s="1"/>
  <c r="S134" i="4"/>
  <c r="R134" i="4"/>
  <c r="V134" i="4" s="1"/>
  <c r="AG133" i="4"/>
  <c r="AB133" i="4"/>
  <c r="AA133" i="4"/>
  <c r="X133" i="4"/>
  <c r="W133" i="4"/>
  <c r="V133" i="4"/>
  <c r="T133" i="4"/>
  <c r="U133" i="4" s="1"/>
  <c r="S133" i="4"/>
  <c r="R133" i="4"/>
  <c r="AG132" i="4"/>
  <c r="AB132" i="4"/>
  <c r="AA132" i="4"/>
  <c r="W132" i="4"/>
  <c r="X132" i="4" s="1"/>
  <c r="U132" i="4"/>
  <c r="Y132" i="4" s="1"/>
  <c r="T132" i="4"/>
  <c r="S132" i="4"/>
  <c r="R132" i="4"/>
  <c r="V132" i="4" s="1"/>
  <c r="AG131" i="4"/>
  <c r="AB131" i="4"/>
  <c r="AA131" i="4"/>
  <c r="W131" i="4"/>
  <c r="X131" i="4" s="1"/>
  <c r="T131" i="4"/>
  <c r="U131" i="4" s="1"/>
  <c r="S131" i="4"/>
  <c r="R131" i="4"/>
  <c r="V131" i="4" s="1"/>
  <c r="AG130" i="4"/>
  <c r="AB130" i="4"/>
  <c r="AA130" i="4"/>
  <c r="W130" i="4"/>
  <c r="X130" i="4" s="1"/>
  <c r="T130" i="4"/>
  <c r="U130" i="4" s="1"/>
  <c r="Y130" i="4" s="1"/>
  <c r="S130" i="4"/>
  <c r="R130" i="4"/>
  <c r="V130" i="4" s="1"/>
  <c r="AG129" i="4"/>
  <c r="AB129" i="4"/>
  <c r="AA129" i="4"/>
  <c r="X129" i="4"/>
  <c r="W129" i="4"/>
  <c r="V129" i="4"/>
  <c r="T129" i="4"/>
  <c r="U129" i="4" s="1"/>
  <c r="S129" i="4"/>
  <c r="R129" i="4"/>
  <c r="AG128" i="4"/>
  <c r="AB128" i="4"/>
  <c r="AA128" i="4"/>
  <c r="W128" i="4"/>
  <c r="X128" i="4" s="1"/>
  <c r="U128" i="4"/>
  <c r="Y128" i="4" s="1"/>
  <c r="T128" i="4"/>
  <c r="S128" i="4"/>
  <c r="R128" i="4"/>
  <c r="V128" i="4" s="1"/>
  <c r="AG127" i="4"/>
  <c r="AB127" i="4"/>
  <c r="AA127" i="4"/>
  <c r="W127" i="4"/>
  <c r="X127" i="4" s="1"/>
  <c r="T127" i="4"/>
  <c r="U127" i="4" s="1"/>
  <c r="S127" i="4"/>
  <c r="R127" i="4"/>
  <c r="V127" i="4" s="1"/>
  <c r="AG126" i="4"/>
  <c r="AB126" i="4"/>
  <c r="AA126" i="4"/>
  <c r="W126" i="4"/>
  <c r="X126" i="4" s="1"/>
  <c r="T126" i="4"/>
  <c r="U126" i="4" s="1"/>
  <c r="Y126" i="4" s="1"/>
  <c r="S126" i="4"/>
  <c r="R126" i="4"/>
  <c r="V126" i="4" s="1"/>
  <c r="AG125" i="4"/>
  <c r="AB125" i="4"/>
  <c r="AA125" i="4"/>
  <c r="X125" i="4"/>
  <c r="W125" i="4"/>
  <c r="V125" i="4"/>
  <c r="T125" i="4"/>
  <c r="U125" i="4" s="1"/>
  <c r="S125" i="4"/>
  <c r="R125" i="4"/>
  <c r="AG124" i="4"/>
  <c r="AB124" i="4"/>
  <c r="AA124" i="4"/>
  <c r="X124" i="4"/>
  <c r="T124" i="4"/>
  <c r="U124" i="4" s="1"/>
  <c r="S124" i="4"/>
  <c r="R124" i="4"/>
  <c r="V124" i="4" s="1"/>
  <c r="AG123" i="4"/>
  <c r="AB123" i="4"/>
  <c r="W123" i="4"/>
  <c r="X123" i="4" s="1"/>
  <c r="U123" i="4"/>
  <c r="Y123" i="4" s="1"/>
  <c r="T123" i="4"/>
  <c r="S123" i="4"/>
  <c r="R123" i="4"/>
  <c r="V123" i="4" s="1"/>
  <c r="AG122" i="4"/>
  <c r="AB122" i="4"/>
  <c r="AA122" i="4"/>
  <c r="W122" i="4"/>
  <c r="X122" i="4" s="1"/>
  <c r="T122" i="4"/>
  <c r="U122" i="4" s="1"/>
  <c r="S122" i="4"/>
  <c r="R122" i="4"/>
  <c r="V122" i="4" s="1"/>
  <c r="AG121" i="4"/>
  <c r="AB121" i="4"/>
  <c r="W121" i="4"/>
  <c r="X121" i="4" s="1"/>
  <c r="T121" i="4"/>
  <c r="U121" i="4" s="1"/>
  <c r="Y121" i="4" s="1"/>
  <c r="S121" i="4"/>
  <c r="R121" i="4"/>
  <c r="V121" i="4" s="1"/>
  <c r="AG120" i="4"/>
  <c r="AB120" i="4"/>
  <c r="AA120" i="4"/>
  <c r="X120" i="4"/>
  <c r="W120" i="4"/>
  <c r="T120" i="4"/>
  <c r="U120" i="4" s="1"/>
  <c r="S120" i="4"/>
  <c r="R120" i="4"/>
  <c r="V120" i="4" s="1"/>
  <c r="AG119" i="4"/>
  <c r="AB119" i="4"/>
  <c r="AA119" i="4"/>
  <c r="W119" i="4"/>
  <c r="X119" i="4" s="1"/>
  <c r="T119" i="4"/>
  <c r="U119" i="4" s="1"/>
  <c r="Y119" i="4" s="1"/>
  <c r="S119" i="4"/>
  <c r="R119" i="4"/>
  <c r="V119" i="4" s="1"/>
  <c r="AG118" i="4"/>
  <c r="AB118" i="4"/>
  <c r="W118" i="4"/>
  <c r="X118" i="4" s="1"/>
  <c r="T118" i="4"/>
  <c r="U118" i="4" s="1"/>
  <c r="S118" i="4"/>
  <c r="R118" i="4"/>
  <c r="V118" i="4" s="1"/>
  <c r="AG117" i="4"/>
  <c r="AB117" i="4"/>
  <c r="AA117" i="4"/>
  <c r="X117" i="4"/>
  <c r="T117" i="4"/>
  <c r="U117" i="4" s="1"/>
  <c r="S117" i="4"/>
  <c r="R117" i="4"/>
  <c r="V117" i="4" s="1"/>
  <c r="AG116" i="4"/>
  <c r="AB116" i="4"/>
  <c r="W116" i="4"/>
  <c r="X116" i="4" s="1"/>
  <c r="T116" i="4"/>
  <c r="U116" i="4" s="1"/>
  <c r="Y116" i="4" s="1"/>
  <c r="S116" i="4"/>
  <c r="R116" i="4"/>
  <c r="V116" i="4" s="1"/>
  <c r="AG115" i="4"/>
  <c r="AB115" i="4"/>
  <c r="AA115" i="4"/>
  <c r="X115" i="4"/>
  <c r="W115" i="4"/>
  <c r="T115" i="4"/>
  <c r="U115" i="4" s="1"/>
  <c r="S115" i="4"/>
  <c r="R115" i="4"/>
  <c r="V115" i="4" s="1"/>
  <c r="AG114" i="4"/>
  <c r="AB114" i="4"/>
  <c r="AA114" i="4"/>
  <c r="W114" i="4"/>
  <c r="X114" i="4" s="1"/>
  <c r="T114" i="4"/>
  <c r="U114" i="4" s="1"/>
  <c r="Y114" i="4" s="1"/>
  <c r="S114" i="4"/>
  <c r="R114" i="4"/>
  <c r="V114" i="4" s="1"/>
  <c r="AG113" i="4"/>
  <c r="AB113" i="4"/>
  <c r="AA113" i="4"/>
  <c r="X113" i="4"/>
  <c r="W113" i="4"/>
  <c r="T113" i="4"/>
  <c r="U113" i="4" s="1"/>
  <c r="S113" i="4"/>
  <c r="R113" i="4"/>
  <c r="V113" i="4" s="1"/>
  <c r="AG112" i="4"/>
  <c r="AB112" i="4"/>
  <c r="AA112" i="4"/>
  <c r="W112" i="4"/>
  <c r="X112" i="4" s="1"/>
  <c r="T112" i="4"/>
  <c r="U112" i="4" s="1"/>
  <c r="Y112" i="4" s="1"/>
  <c r="S112" i="4"/>
  <c r="R112" i="4"/>
  <c r="V112" i="4" s="1"/>
  <c r="AG111" i="4"/>
  <c r="AB111" i="4"/>
  <c r="AA111" i="4"/>
  <c r="X111" i="4"/>
  <c r="W111" i="4"/>
  <c r="T111" i="4"/>
  <c r="U111" i="4" s="1"/>
  <c r="S111" i="4"/>
  <c r="R111" i="4"/>
  <c r="V111" i="4" s="1"/>
  <c r="AG110" i="4"/>
  <c r="AB110" i="4"/>
  <c r="AA110" i="4"/>
  <c r="W110" i="4"/>
  <c r="X110" i="4" s="1"/>
  <c r="T110" i="4"/>
  <c r="U110" i="4" s="1"/>
  <c r="Y110" i="4" s="1"/>
  <c r="S110" i="4"/>
  <c r="R110" i="4"/>
  <c r="V110" i="4" s="1"/>
  <c r="AG109" i="4"/>
  <c r="AB109" i="4"/>
  <c r="AA109" i="4"/>
  <c r="X109" i="4"/>
  <c r="W109" i="4"/>
  <c r="T109" i="4"/>
  <c r="U109" i="4" s="1"/>
  <c r="S109" i="4"/>
  <c r="R109" i="4"/>
  <c r="V109" i="4" s="1"/>
  <c r="AG108" i="4"/>
  <c r="AB108" i="4"/>
  <c r="AA108" i="4"/>
  <c r="W108" i="4"/>
  <c r="X108" i="4" s="1"/>
  <c r="T108" i="4"/>
  <c r="U108" i="4" s="1"/>
  <c r="Y108" i="4" s="1"/>
  <c r="S108" i="4"/>
  <c r="R108" i="4"/>
  <c r="V108" i="4" s="1"/>
  <c r="AG107" i="4"/>
  <c r="AB107" i="4"/>
  <c r="AA107" i="4"/>
  <c r="X107" i="4"/>
  <c r="W107" i="4"/>
  <c r="T107" i="4"/>
  <c r="U107" i="4" s="1"/>
  <c r="S107" i="4"/>
  <c r="R107" i="4"/>
  <c r="V107" i="4" s="1"/>
  <c r="AG106" i="4"/>
  <c r="AB106" i="4"/>
  <c r="AA106" i="4"/>
  <c r="W106" i="4"/>
  <c r="X106" i="4" s="1"/>
  <c r="T106" i="4"/>
  <c r="U106" i="4" s="1"/>
  <c r="Y106" i="4" s="1"/>
  <c r="S106" i="4"/>
  <c r="R106" i="4"/>
  <c r="V106" i="4" s="1"/>
  <c r="AG105" i="4"/>
  <c r="AB105" i="4"/>
  <c r="AA105" i="4"/>
  <c r="X105" i="4"/>
  <c r="W105" i="4"/>
  <c r="T105" i="4"/>
  <c r="U105" i="4" s="1"/>
  <c r="S105" i="4"/>
  <c r="R105" i="4"/>
  <c r="V105" i="4" s="1"/>
  <c r="AG104" i="4"/>
  <c r="AB104" i="4"/>
  <c r="AA104" i="4"/>
  <c r="W104" i="4"/>
  <c r="X104" i="4" s="1"/>
  <c r="T104" i="4"/>
  <c r="U104" i="4" s="1"/>
  <c r="Y104" i="4" s="1"/>
  <c r="S104" i="4"/>
  <c r="R104" i="4"/>
  <c r="V104" i="4" s="1"/>
  <c r="AG103" i="4"/>
  <c r="AB103" i="4"/>
  <c r="W103" i="4"/>
  <c r="X103" i="4" s="1"/>
  <c r="T103" i="4"/>
  <c r="U103" i="4" s="1"/>
  <c r="S103" i="4"/>
  <c r="R103" i="4"/>
  <c r="V103" i="4" s="1"/>
  <c r="AG102" i="4"/>
  <c r="AB102" i="4"/>
  <c r="W102" i="4"/>
  <c r="X102" i="4" s="1"/>
  <c r="U102" i="4"/>
  <c r="Y102" i="4" s="1"/>
  <c r="T102" i="4"/>
  <c r="S102" i="4"/>
  <c r="R102" i="4"/>
  <c r="V102" i="4" s="1"/>
  <c r="AG101" i="4"/>
  <c r="AB101" i="4"/>
  <c r="X101" i="4"/>
  <c r="W101" i="4"/>
  <c r="T101" i="4"/>
  <c r="U101" i="4" s="1"/>
  <c r="S101" i="4"/>
  <c r="R101" i="4"/>
  <c r="V101" i="4" s="1"/>
  <c r="AG100" i="4"/>
  <c r="AB100" i="4"/>
  <c r="W100" i="4"/>
  <c r="X100" i="4" s="1"/>
  <c r="U100" i="4"/>
  <c r="Y100" i="4" s="1"/>
  <c r="T100" i="4"/>
  <c r="S100" i="4"/>
  <c r="R100" i="4"/>
  <c r="V100" i="4" s="1"/>
  <c r="AG99" i="4"/>
  <c r="AB99" i="4"/>
  <c r="X99" i="4"/>
  <c r="W99" i="4"/>
  <c r="V99" i="4"/>
  <c r="T99" i="4"/>
  <c r="U99" i="4" s="1"/>
  <c r="S99" i="4"/>
  <c r="R99" i="4"/>
  <c r="AG98" i="4"/>
  <c r="AB98" i="4"/>
  <c r="W98" i="4"/>
  <c r="X98" i="4" s="1"/>
  <c r="T98" i="4"/>
  <c r="U98" i="4" s="1"/>
  <c r="Y98" i="4" s="1"/>
  <c r="S98" i="4"/>
  <c r="R98" i="4"/>
  <c r="V98" i="4" s="1"/>
  <c r="AG97" i="4"/>
  <c r="AB97" i="4"/>
  <c r="W97" i="4"/>
  <c r="X97" i="4" s="1"/>
  <c r="T97" i="4"/>
  <c r="U97" i="4" s="1"/>
  <c r="S97" i="4"/>
  <c r="R97" i="4"/>
  <c r="V97" i="4" s="1"/>
  <c r="AG96" i="4"/>
  <c r="AB96" i="4"/>
  <c r="W96" i="4"/>
  <c r="X96" i="4" s="1"/>
  <c r="T96" i="4"/>
  <c r="U96" i="4" s="1"/>
  <c r="Y96" i="4" s="1"/>
  <c r="S96" i="4"/>
  <c r="R96" i="4"/>
  <c r="V96" i="4" s="1"/>
  <c r="AG95" i="4"/>
  <c r="AB95" i="4"/>
  <c r="W95" i="4"/>
  <c r="X95" i="4" s="1"/>
  <c r="T95" i="4"/>
  <c r="U95" i="4" s="1"/>
  <c r="S95" i="4"/>
  <c r="R95" i="4"/>
  <c r="V95" i="4" s="1"/>
  <c r="AG94" i="4"/>
  <c r="AB94" i="4"/>
  <c r="W94" i="4"/>
  <c r="X94" i="4" s="1"/>
  <c r="U94" i="4"/>
  <c r="Y94" i="4" s="1"/>
  <c r="T94" i="4"/>
  <c r="S94" i="4"/>
  <c r="R94" i="4"/>
  <c r="V94" i="4" s="1"/>
  <c r="AG93" i="4"/>
  <c r="AB93" i="4"/>
  <c r="X93" i="4"/>
  <c r="W93" i="4"/>
  <c r="T93" i="4"/>
  <c r="U93" i="4" s="1"/>
  <c r="S93" i="4"/>
  <c r="R93" i="4"/>
  <c r="V93" i="4" s="1"/>
  <c r="AG92" i="4"/>
  <c r="AB92" i="4"/>
  <c r="W92" i="4"/>
  <c r="X92" i="4" s="1"/>
  <c r="T92" i="4"/>
  <c r="U92" i="4" s="1"/>
  <c r="S92" i="4"/>
  <c r="R92" i="4"/>
  <c r="V92" i="4" s="1"/>
  <c r="AG91" i="4"/>
  <c r="AB91" i="4"/>
  <c r="W91" i="4"/>
  <c r="X91" i="4" s="1"/>
  <c r="T91" i="4"/>
  <c r="U91" i="4" s="1"/>
  <c r="S91" i="4"/>
  <c r="R91" i="4"/>
  <c r="V91" i="4" s="1"/>
  <c r="AG90" i="4"/>
  <c r="AB90" i="4"/>
  <c r="AA90" i="4"/>
  <c r="X90" i="4"/>
  <c r="W90" i="4"/>
  <c r="T90" i="4"/>
  <c r="U90" i="4" s="1"/>
  <c r="S90" i="4"/>
  <c r="R90" i="4"/>
  <c r="V90" i="4" s="1"/>
  <c r="AG89" i="4"/>
  <c r="AB89" i="4"/>
  <c r="W89" i="4"/>
  <c r="X89" i="4" s="1"/>
  <c r="U89" i="4"/>
  <c r="Y89" i="4" s="1"/>
  <c r="T89" i="4"/>
  <c r="S89" i="4"/>
  <c r="R89" i="4"/>
  <c r="V89" i="4" s="1"/>
  <c r="AG88" i="4"/>
  <c r="AB88" i="4"/>
  <c r="X88" i="4"/>
  <c r="W88" i="4"/>
  <c r="T88" i="4"/>
  <c r="U88" i="4" s="1"/>
  <c r="S88" i="4"/>
  <c r="R88" i="4"/>
  <c r="V88" i="4" s="1"/>
  <c r="AG87" i="4"/>
  <c r="AB87" i="4"/>
  <c r="W87" i="4"/>
  <c r="X87" i="4" s="1"/>
  <c r="U87" i="4"/>
  <c r="Y87" i="4" s="1"/>
  <c r="T87" i="4"/>
  <c r="S87" i="4"/>
  <c r="R87" i="4"/>
  <c r="V87" i="4" s="1"/>
  <c r="AG86" i="4"/>
  <c r="AB86" i="4"/>
  <c r="X86" i="4"/>
  <c r="W86" i="4"/>
  <c r="T86" i="4"/>
  <c r="U86" i="4" s="1"/>
  <c r="S86" i="4"/>
  <c r="R86" i="4"/>
  <c r="V86" i="4" s="1"/>
  <c r="AG85" i="4"/>
  <c r="AB85" i="4"/>
  <c r="W85" i="4"/>
  <c r="X85" i="4" s="1"/>
  <c r="U85" i="4"/>
  <c r="Y85" i="4" s="1"/>
  <c r="T85" i="4"/>
  <c r="S85" i="4"/>
  <c r="R85" i="4"/>
  <c r="V85" i="4" s="1"/>
  <c r="AG84" i="4"/>
  <c r="AB84" i="4"/>
  <c r="X84" i="4"/>
  <c r="W84" i="4"/>
  <c r="T84" i="4"/>
  <c r="U84" i="4" s="1"/>
  <c r="S84" i="4"/>
  <c r="R84" i="4"/>
  <c r="V84" i="4" s="1"/>
  <c r="AG83" i="4"/>
  <c r="AB83" i="4"/>
  <c r="W83" i="4"/>
  <c r="X83" i="4" s="1"/>
  <c r="U83" i="4"/>
  <c r="Y83" i="4" s="1"/>
  <c r="T83" i="4"/>
  <c r="S83" i="4"/>
  <c r="R83" i="4"/>
  <c r="V83" i="4" s="1"/>
  <c r="AG82" i="4"/>
  <c r="AB82" i="4"/>
  <c r="AA82" i="4"/>
  <c r="W82" i="4"/>
  <c r="X82" i="4" s="1"/>
  <c r="T82" i="4"/>
  <c r="U82" i="4" s="1"/>
  <c r="S82" i="4"/>
  <c r="R82" i="4"/>
  <c r="V82" i="4" s="1"/>
  <c r="AG81" i="4"/>
  <c r="AB81" i="4"/>
  <c r="W81" i="4"/>
  <c r="X81" i="4" s="1"/>
  <c r="T81" i="4"/>
  <c r="U81" i="4" s="1"/>
  <c r="S81" i="4"/>
  <c r="R81" i="4"/>
  <c r="V81" i="4" s="1"/>
  <c r="AG80" i="4"/>
  <c r="AB80" i="4"/>
  <c r="W80" i="4"/>
  <c r="X80" i="4" s="1"/>
  <c r="T80" i="4"/>
  <c r="U80" i="4" s="1"/>
  <c r="S80" i="4"/>
  <c r="R80" i="4"/>
  <c r="V80" i="4" s="1"/>
  <c r="AG79" i="4"/>
  <c r="AB79" i="4"/>
  <c r="W79" i="4"/>
  <c r="X79" i="4" s="1"/>
  <c r="T79" i="4"/>
  <c r="U79" i="4" s="1"/>
  <c r="S79" i="4"/>
  <c r="R79" i="4"/>
  <c r="V79" i="4" s="1"/>
  <c r="AG78" i="4"/>
  <c r="AB78" i="4"/>
  <c r="W78" i="4"/>
  <c r="X78" i="4" s="1"/>
  <c r="T78" i="4"/>
  <c r="U78" i="4" s="1"/>
  <c r="S78" i="4"/>
  <c r="R78" i="4"/>
  <c r="V78" i="4" s="1"/>
  <c r="AG77" i="4"/>
  <c r="AB77" i="4"/>
  <c r="W77" i="4"/>
  <c r="X77" i="4" s="1"/>
  <c r="T77" i="4"/>
  <c r="U77" i="4" s="1"/>
  <c r="S77" i="4"/>
  <c r="R77" i="4"/>
  <c r="V77" i="4" s="1"/>
  <c r="AG76" i="4"/>
  <c r="AB76" i="4"/>
  <c r="AA76" i="4"/>
  <c r="X76" i="4"/>
  <c r="W76" i="4"/>
  <c r="T76" i="4"/>
  <c r="U76" i="4" s="1"/>
  <c r="S76" i="4"/>
  <c r="R76" i="4"/>
  <c r="V76" i="4" s="1"/>
  <c r="AG75" i="4"/>
  <c r="AB75" i="4"/>
  <c r="AA75" i="4"/>
  <c r="W75" i="4"/>
  <c r="X75" i="4" s="1"/>
  <c r="T75" i="4"/>
  <c r="U75" i="4" s="1"/>
  <c r="S75" i="4"/>
  <c r="R75" i="4"/>
  <c r="V75" i="4" s="1"/>
  <c r="AG74" i="4"/>
  <c r="AB74" i="4"/>
  <c r="AA74" i="4"/>
  <c r="X74" i="4"/>
  <c r="W74" i="4"/>
  <c r="T74" i="4"/>
  <c r="U74" i="4" s="1"/>
  <c r="S74" i="4"/>
  <c r="R74" i="4"/>
  <c r="V74" i="4" s="1"/>
  <c r="AG73" i="4"/>
  <c r="AB73" i="4"/>
  <c r="W73" i="4"/>
  <c r="X73" i="4" s="1"/>
  <c r="U73" i="4"/>
  <c r="Y73" i="4" s="1"/>
  <c r="T73" i="4"/>
  <c r="S73" i="4"/>
  <c r="R73" i="4"/>
  <c r="V73" i="4" s="1"/>
  <c r="AG72" i="4"/>
  <c r="AB72" i="4"/>
  <c r="X72" i="4"/>
  <c r="W72" i="4"/>
  <c r="T72" i="4"/>
  <c r="U72" i="4" s="1"/>
  <c r="S72" i="4"/>
  <c r="R72" i="4"/>
  <c r="V72" i="4" s="1"/>
  <c r="AG71" i="4"/>
  <c r="AB71" i="4"/>
  <c r="AA71" i="4"/>
  <c r="W71" i="4"/>
  <c r="X71" i="4" s="1"/>
  <c r="T71" i="4"/>
  <c r="U71" i="4" s="1"/>
  <c r="S71" i="4"/>
  <c r="R71" i="4"/>
  <c r="V71" i="4" s="1"/>
  <c r="AG70" i="4"/>
  <c r="AB70" i="4"/>
  <c r="AA70" i="4"/>
  <c r="X70" i="4"/>
  <c r="W70" i="4"/>
  <c r="T70" i="4"/>
  <c r="U70" i="4" s="1"/>
  <c r="S70" i="4"/>
  <c r="R70" i="4"/>
  <c r="V70" i="4" s="1"/>
  <c r="AG69" i="4"/>
  <c r="AB69" i="4"/>
  <c r="W69" i="4"/>
  <c r="X69" i="4" s="1"/>
  <c r="U69" i="4"/>
  <c r="Y69" i="4" s="1"/>
  <c r="T69" i="4"/>
  <c r="S69" i="4"/>
  <c r="R69" i="4"/>
  <c r="V69" i="4" s="1"/>
  <c r="AG68" i="4"/>
  <c r="AB68" i="4"/>
  <c r="AA68" i="4"/>
  <c r="W68" i="4"/>
  <c r="X68" i="4" s="1"/>
  <c r="U68" i="4"/>
  <c r="Y68" i="4" s="1"/>
  <c r="T68" i="4"/>
  <c r="S68" i="4"/>
  <c r="R68" i="4"/>
  <c r="V68" i="4" s="1"/>
  <c r="AG67" i="4"/>
  <c r="AB67" i="4"/>
  <c r="AA67" i="4"/>
  <c r="W67" i="4"/>
  <c r="X67" i="4" s="1"/>
  <c r="T67" i="4"/>
  <c r="U67" i="4" s="1"/>
  <c r="S67" i="4"/>
  <c r="R67" i="4"/>
  <c r="V67" i="4" s="1"/>
  <c r="AG66" i="4"/>
  <c r="AB66" i="4"/>
  <c r="W66" i="4"/>
  <c r="X66" i="4" s="1"/>
  <c r="T66" i="4"/>
  <c r="U66" i="4" s="1"/>
  <c r="S66" i="4"/>
  <c r="R66" i="4"/>
  <c r="V66" i="4" s="1"/>
  <c r="AG65" i="4"/>
  <c r="AB65" i="4"/>
  <c r="W65" i="4"/>
  <c r="X65" i="4" s="1"/>
  <c r="T65" i="4"/>
  <c r="U65" i="4" s="1"/>
  <c r="S65" i="4"/>
  <c r="R65" i="4"/>
  <c r="V65" i="4" s="1"/>
  <c r="AG64" i="4"/>
  <c r="AB64" i="4"/>
  <c r="W64" i="4"/>
  <c r="X64" i="4" s="1"/>
  <c r="T64" i="4"/>
  <c r="U64" i="4" s="1"/>
  <c r="S64" i="4"/>
  <c r="R64" i="4"/>
  <c r="V64" i="4" s="1"/>
  <c r="AG63" i="4"/>
  <c r="AB63" i="4"/>
  <c r="W63" i="4"/>
  <c r="X63" i="4" s="1"/>
  <c r="T63" i="4"/>
  <c r="U63" i="4" s="1"/>
  <c r="S63" i="4"/>
  <c r="R63" i="4"/>
  <c r="V63" i="4" s="1"/>
  <c r="AG62" i="4"/>
  <c r="AB62" i="4"/>
  <c r="W62" i="4"/>
  <c r="X62" i="4" s="1"/>
  <c r="T62" i="4"/>
  <c r="U62" i="4" s="1"/>
  <c r="S62" i="4"/>
  <c r="R62" i="4"/>
  <c r="V62" i="4" s="1"/>
  <c r="AG61" i="4"/>
  <c r="AB61" i="4"/>
  <c r="W61" i="4"/>
  <c r="X61" i="4" s="1"/>
  <c r="T61" i="4"/>
  <c r="U61" i="4" s="1"/>
  <c r="S61" i="4"/>
  <c r="R61" i="4"/>
  <c r="V61" i="4" s="1"/>
  <c r="AG60" i="4"/>
  <c r="AB60" i="4"/>
  <c r="W60" i="4"/>
  <c r="X60" i="4" s="1"/>
  <c r="T60" i="4"/>
  <c r="U60" i="4" s="1"/>
  <c r="S60" i="4"/>
  <c r="R60" i="4"/>
  <c r="V60" i="4" s="1"/>
  <c r="AG59" i="4"/>
  <c r="AB59" i="4"/>
  <c r="W59" i="4"/>
  <c r="X59" i="4" s="1"/>
  <c r="T59" i="4"/>
  <c r="U59" i="4" s="1"/>
  <c r="S59" i="4"/>
  <c r="R59" i="4"/>
  <c r="V59" i="4" s="1"/>
  <c r="AG58" i="4"/>
  <c r="AB58" i="4"/>
  <c r="W58" i="4"/>
  <c r="X58" i="4" s="1"/>
  <c r="T58" i="4"/>
  <c r="U58" i="4" s="1"/>
  <c r="S58" i="4"/>
  <c r="R58" i="4"/>
  <c r="V58" i="4" s="1"/>
  <c r="AG57" i="4"/>
  <c r="AB57" i="4"/>
  <c r="AA57" i="4"/>
  <c r="X57" i="4"/>
  <c r="W57" i="4"/>
  <c r="T57" i="4"/>
  <c r="U57" i="4" s="1"/>
  <c r="S57" i="4"/>
  <c r="R57" i="4"/>
  <c r="V57" i="4" s="1"/>
  <c r="AG56" i="4"/>
  <c r="AB56" i="4"/>
  <c r="W56" i="4"/>
  <c r="X56" i="4" s="1"/>
  <c r="U56" i="4"/>
  <c r="Y56" i="4" s="1"/>
  <c r="T56" i="4"/>
  <c r="S56" i="4"/>
  <c r="R56" i="4"/>
  <c r="V56" i="4" s="1"/>
  <c r="AG55" i="4"/>
  <c r="AB55" i="4"/>
  <c r="X55" i="4"/>
  <c r="W55" i="4"/>
  <c r="T55" i="4"/>
  <c r="U55" i="4" s="1"/>
  <c r="S55" i="4"/>
  <c r="R55" i="4"/>
  <c r="V55" i="4" s="1"/>
  <c r="AG54" i="4"/>
  <c r="AB54" i="4"/>
  <c r="W54" i="4"/>
  <c r="X54" i="4" s="1"/>
  <c r="U54" i="4"/>
  <c r="Y54" i="4" s="1"/>
  <c r="T54" i="4"/>
  <c r="S54" i="4"/>
  <c r="R54" i="4"/>
  <c r="V54" i="4" s="1"/>
  <c r="AG53" i="4"/>
  <c r="AB53" i="4"/>
  <c r="X53" i="4"/>
  <c r="W53" i="4"/>
  <c r="T53" i="4"/>
  <c r="U53" i="4" s="1"/>
  <c r="S53" i="4"/>
  <c r="R53" i="4"/>
  <c r="V53" i="4" s="1"/>
  <c r="AG52" i="4"/>
  <c r="AB52" i="4"/>
  <c r="W52" i="4"/>
  <c r="X52" i="4" s="1"/>
  <c r="U52" i="4"/>
  <c r="Y52" i="4" s="1"/>
  <c r="T52" i="4"/>
  <c r="S52" i="4"/>
  <c r="R52" i="4"/>
  <c r="V52" i="4" s="1"/>
  <c r="AG51" i="4"/>
  <c r="AB51" i="4"/>
  <c r="X51" i="4"/>
  <c r="W51" i="4"/>
  <c r="T51" i="4"/>
  <c r="U51" i="4" s="1"/>
  <c r="S51" i="4"/>
  <c r="R51" i="4"/>
  <c r="V51" i="4" s="1"/>
  <c r="AG50" i="4"/>
  <c r="AB50" i="4"/>
  <c r="W50" i="4"/>
  <c r="X50" i="4" s="1"/>
  <c r="U50" i="4"/>
  <c r="Y50" i="4" s="1"/>
  <c r="T50" i="4"/>
  <c r="S50" i="4"/>
  <c r="R50" i="4"/>
  <c r="V50" i="4" s="1"/>
  <c r="AG49" i="4"/>
  <c r="AB49" i="4"/>
  <c r="X49" i="4"/>
  <c r="W49" i="4"/>
  <c r="T49" i="4"/>
  <c r="U49" i="4" s="1"/>
  <c r="S49" i="4"/>
  <c r="R49" i="4"/>
  <c r="V49" i="4" s="1"/>
  <c r="AG48" i="4"/>
  <c r="AB48" i="4"/>
  <c r="W48" i="4"/>
  <c r="X48" i="4" s="1"/>
  <c r="U48" i="4"/>
  <c r="Y48" i="4" s="1"/>
  <c r="T48" i="4"/>
  <c r="S48" i="4"/>
  <c r="R48" i="4"/>
  <c r="V48" i="4" s="1"/>
  <c r="AG47" i="4"/>
  <c r="AB47" i="4"/>
  <c r="X47" i="4"/>
  <c r="W47" i="4"/>
  <c r="T47" i="4"/>
  <c r="U47" i="4" s="1"/>
  <c r="S47" i="4"/>
  <c r="R47" i="4"/>
  <c r="V47" i="4" s="1"/>
  <c r="AG46" i="4"/>
  <c r="AB46" i="4"/>
  <c r="W46" i="4"/>
  <c r="X46" i="4" s="1"/>
  <c r="U46" i="4"/>
  <c r="Y46" i="4" s="1"/>
  <c r="T46" i="4"/>
  <c r="S46" i="4"/>
  <c r="R46" i="4"/>
  <c r="V46" i="4" s="1"/>
  <c r="AG45" i="4"/>
  <c r="AB45" i="4"/>
  <c r="X45" i="4"/>
  <c r="W45" i="4"/>
  <c r="T45" i="4"/>
  <c r="U45" i="4" s="1"/>
  <c r="S45" i="4"/>
  <c r="R45" i="4"/>
  <c r="V45" i="4" s="1"/>
  <c r="AG44" i="4"/>
  <c r="AB44" i="4"/>
  <c r="W44" i="4"/>
  <c r="X44" i="4" s="1"/>
  <c r="U44" i="4"/>
  <c r="Y44" i="4" s="1"/>
  <c r="T44" i="4"/>
  <c r="S44" i="4"/>
  <c r="R44" i="4"/>
  <c r="V44" i="4" s="1"/>
  <c r="AG43" i="4"/>
  <c r="AB43" i="4"/>
  <c r="X43" i="4"/>
  <c r="W43" i="4"/>
  <c r="T43" i="4"/>
  <c r="U43" i="4" s="1"/>
  <c r="S43" i="4"/>
  <c r="R43" i="4"/>
  <c r="V43" i="4" s="1"/>
  <c r="AG42" i="4"/>
  <c r="AB42" i="4"/>
  <c r="W42" i="4"/>
  <c r="X42" i="4" s="1"/>
  <c r="U42" i="4"/>
  <c r="Y42" i="4" s="1"/>
  <c r="T42" i="4"/>
  <c r="S42" i="4"/>
  <c r="R42" i="4"/>
  <c r="V42" i="4" s="1"/>
  <c r="AG41" i="4"/>
  <c r="AB41" i="4"/>
  <c r="X41" i="4"/>
  <c r="W41" i="4"/>
  <c r="T41" i="4"/>
  <c r="U41" i="4" s="1"/>
  <c r="S41" i="4"/>
  <c r="R41" i="4"/>
  <c r="V41" i="4" s="1"/>
  <c r="AG40" i="4"/>
  <c r="AB40" i="4"/>
  <c r="W40" i="4"/>
  <c r="X40" i="4" s="1"/>
  <c r="U40" i="4"/>
  <c r="Y40" i="4" s="1"/>
  <c r="T40" i="4"/>
  <c r="S40" i="4"/>
  <c r="R40" i="4"/>
  <c r="V40" i="4" s="1"/>
  <c r="AG39" i="4"/>
  <c r="AB39" i="4"/>
  <c r="X39" i="4"/>
  <c r="T39" i="4"/>
  <c r="U39" i="4" s="1"/>
  <c r="S39" i="4"/>
  <c r="R39" i="4"/>
  <c r="V39" i="4" s="1"/>
  <c r="AG38" i="4"/>
  <c r="AB38" i="4"/>
  <c r="AA38" i="4"/>
  <c r="X38" i="4"/>
  <c r="W38" i="4"/>
  <c r="T38" i="4"/>
  <c r="U38" i="4" s="1"/>
  <c r="S38" i="4"/>
  <c r="R38" i="4"/>
  <c r="V38" i="4" s="1"/>
  <c r="AG37" i="4"/>
  <c r="AB37" i="4"/>
  <c r="W37" i="4"/>
  <c r="X37" i="4" s="1"/>
  <c r="U37" i="4"/>
  <c r="Y37" i="4" s="1"/>
  <c r="T37" i="4"/>
  <c r="S37" i="4"/>
  <c r="R37" i="4"/>
  <c r="V37" i="4" s="1"/>
  <c r="AG36" i="4"/>
  <c r="AB36" i="4"/>
  <c r="X36" i="4"/>
  <c r="W36" i="4"/>
  <c r="T36" i="4"/>
  <c r="U36" i="4" s="1"/>
  <c r="S36" i="4"/>
  <c r="R36" i="4"/>
  <c r="V36" i="4" s="1"/>
  <c r="AG35" i="4"/>
  <c r="AB35" i="4"/>
  <c r="W35" i="4"/>
  <c r="X35" i="4" s="1"/>
  <c r="U35" i="4"/>
  <c r="Y35" i="4" s="1"/>
  <c r="T35" i="4"/>
  <c r="S35" i="4"/>
  <c r="R35" i="4"/>
  <c r="V35" i="4" s="1"/>
  <c r="AG34" i="4"/>
  <c r="AB34" i="4"/>
  <c r="X34" i="4"/>
  <c r="W34" i="4"/>
  <c r="T34" i="4"/>
  <c r="U34" i="4" s="1"/>
  <c r="S34" i="4"/>
  <c r="R34" i="4"/>
  <c r="V34" i="4" s="1"/>
  <c r="AG33" i="4"/>
  <c r="AB33" i="4"/>
  <c r="W33" i="4"/>
  <c r="X33" i="4" s="1"/>
  <c r="U33" i="4"/>
  <c r="Y33" i="4" s="1"/>
  <c r="T33" i="4"/>
  <c r="S33" i="4"/>
  <c r="R33" i="4"/>
  <c r="V33" i="4" s="1"/>
  <c r="AG32" i="4"/>
  <c r="AB32" i="4"/>
  <c r="X32" i="4"/>
  <c r="W32" i="4"/>
  <c r="T32" i="4"/>
  <c r="U32" i="4" s="1"/>
  <c r="S32" i="4"/>
  <c r="R32" i="4"/>
  <c r="V32" i="4" s="1"/>
  <c r="AG31" i="4"/>
  <c r="AB31" i="4"/>
  <c r="W31" i="4"/>
  <c r="X31" i="4" s="1"/>
  <c r="U31" i="4"/>
  <c r="Y31" i="4" s="1"/>
  <c r="T31" i="4"/>
  <c r="S31" i="4"/>
  <c r="R31" i="4"/>
  <c r="V31" i="4" s="1"/>
  <c r="AG30" i="4"/>
  <c r="AB30" i="4"/>
  <c r="X30" i="4"/>
  <c r="W30" i="4"/>
  <c r="T30" i="4"/>
  <c r="U30" i="4" s="1"/>
  <c r="S30" i="4"/>
  <c r="R30" i="4"/>
  <c r="V30" i="4" s="1"/>
  <c r="AG29" i="4"/>
  <c r="AB29" i="4"/>
  <c r="AA29" i="4"/>
  <c r="W29" i="4"/>
  <c r="X29" i="4" s="1"/>
  <c r="T29" i="4"/>
  <c r="U29" i="4" s="1"/>
  <c r="S29" i="4"/>
  <c r="R29" i="4"/>
  <c r="V29" i="4" s="1"/>
  <c r="AG28" i="4"/>
  <c r="AB28" i="4"/>
  <c r="W28" i="4"/>
  <c r="X28" i="4" s="1"/>
  <c r="T28" i="4"/>
  <c r="U28" i="4" s="1"/>
  <c r="S28" i="4"/>
  <c r="R28" i="4"/>
  <c r="V28" i="4" s="1"/>
  <c r="AG27" i="4"/>
  <c r="AB27" i="4"/>
  <c r="W27" i="4"/>
  <c r="X27" i="4" s="1"/>
  <c r="T27" i="4"/>
  <c r="U27" i="4" s="1"/>
  <c r="S27" i="4"/>
  <c r="R27" i="4"/>
  <c r="V27" i="4" s="1"/>
  <c r="AG26" i="4"/>
  <c r="AB26" i="4"/>
  <c r="W26" i="4"/>
  <c r="X26" i="4" s="1"/>
  <c r="T26" i="4"/>
  <c r="U26" i="4" s="1"/>
  <c r="S26" i="4"/>
  <c r="R26" i="4"/>
  <c r="V26" i="4" s="1"/>
  <c r="AG25" i="4"/>
  <c r="AB25" i="4"/>
  <c r="AA25" i="4"/>
  <c r="W25" i="4"/>
  <c r="X25" i="4" s="1"/>
  <c r="U25" i="4"/>
  <c r="Y25" i="4" s="1"/>
  <c r="T25" i="4"/>
  <c r="S25" i="4"/>
  <c r="R25" i="4"/>
  <c r="V25" i="4" s="1"/>
  <c r="AG24" i="4"/>
  <c r="AB24" i="4"/>
  <c r="AA24" i="4"/>
  <c r="W24" i="4"/>
  <c r="X24" i="4" s="1"/>
  <c r="T24" i="4"/>
  <c r="U24" i="4" s="1"/>
  <c r="S24" i="4"/>
  <c r="R24" i="4"/>
  <c r="V24" i="4" s="1"/>
  <c r="AG23" i="4"/>
  <c r="AB23" i="4"/>
  <c r="W23" i="4"/>
  <c r="X23" i="4" s="1"/>
  <c r="T23" i="4"/>
  <c r="U23" i="4" s="1"/>
  <c r="S23" i="4"/>
  <c r="R23" i="4"/>
  <c r="V23" i="4" s="1"/>
  <c r="AG22" i="4"/>
  <c r="AB22" i="4"/>
  <c r="W22" i="4"/>
  <c r="X22" i="4" s="1"/>
  <c r="T22" i="4"/>
  <c r="U22" i="4" s="1"/>
  <c r="S22" i="4"/>
  <c r="R22" i="4"/>
  <c r="V22" i="4" s="1"/>
  <c r="AG21" i="4"/>
  <c r="AB21" i="4"/>
  <c r="W21" i="4"/>
  <c r="X21" i="4" s="1"/>
  <c r="T21" i="4"/>
  <c r="U21" i="4" s="1"/>
  <c r="S21" i="4"/>
  <c r="R21" i="4"/>
  <c r="V21" i="4" s="1"/>
  <c r="AG20" i="4"/>
  <c r="AB20" i="4"/>
  <c r="W20" i="4"/>
  <c r="X20" i="4" s="1"/>
  <c r="T20" i="4"/>
  <c r="U20" i="4" s="1"/>
  <c r="S20" i="4"/>
  <c r="R20" i="4"/>
  <c r="V20" i="4" s="1"/>
  <c r="AG19" i="4"/>
  <c r="AB19" i="4"/>
  <c r="AA19" i="4"/>
  <c r="W19" i="4"/>
  <c r="X19" i="4" s="1"/>
  <c r="U19" i="4"/>
  <c r="Y19" i="4" s="1"/>
  <c r="T19" i="4"/>
  <c r="S19" i="4"/>
  <c r="R19" i="4"/>
  <c r="V19" i="4" s="1"/>
  <c r="AG18" i="4"/>
  <c r="AB18" i="4"/>
  <c r="X18" i="4"/>
  <c r="W18" i="4"/>
  <c r="T18" i="4"/>
  <c r="U18" i="4" s="1"/>
  <c r="S18" i="4"/>
  <c r="R18" i="4"/>
  <c r="V18" i="4" s="1"/>
  <c r="AG17" i="4"/>
  <c r="AB17" i="4"/>
  <c r="W17" i="4"/>
  <c r="X17" i="4" s="1"/>
  <c r="U17" i="4"/>
  <c r="Y17" i="4" s="1"/>
  <c r="T17" i="4"/>
  <c r="S17" i="4"/>
  <c r="R17" i="4"/>
  <c r="V17" i="4" s="1"/>
  <c r="AG16" i="4"/>
  <c r="AB16" i="4"/>
  <c r="X16" i="4"/>
  <c r="W16" i="4"/>
  <c r="T16" i="4"/>
  <c r="U16" i="4" s="1"/>
  <c r="S16" i="4"/>
  <c r="R16" i="4"/>
  <c r="V16" i="4" s="1"/>
  <c r="AG15" i="4"/>
  <c r="AB15" i="4"/>
  <c r="W15" i="4"/>
  <c r="X15" i="4" s="1"/>
  <c r="U15" i="4"/>
  <c r="Y15" i="4" s="1"/>
  <c r="T15" i="4"/>
  <c r="S15" i="4"/>
  <c r="R15" i="4"/>
  <c r="V15" i="4" s="1"/>
  <c r="AG14" i="4"/>
  <c r="AB14" i="4"/>
  <c r="X14" i="4"/>
  <c r="W14" i="4"/>
  <c r="T14" i="4"/>
  <c r="U14" i="4" s="1"/>
  <c r="S14" i="4"/>
  <c r="R14" i="4"/>
  <c r="V14" i="4" s="1"/>
  <c r="AG13" i="4"/>
  <c r="AB13" i="4"/>
  <c r="AA13" i="4"/>
  <c r="W13" i="4"/>
  <c r="X13" i="4" s="1"/>
  <c r="T13" i="4"/>
  <c r="U13" i="4" s="1"/>
  <c r="S13" i="4"/>
  <c r="R13" i="4"/>
  <c r="V13" i="4" s="1"/>
  <c r="AG12" i="4"/>
  <c r="AB12" i="4"/>
  <c r="AA12" i="4"/>
  <c r="X12" i="4"/>
  <c r="W12" i="4"/>
  <c r="T12" i="4"/>
  <c r="U12" i="4" s="1"/>
  <c r="S12" i="4"/>
  <c r="R12" i="4"/>
  <c r="V12" i="4" s="1"/>
  <c r="AG11" i="4"/>
  <c r="AB11" i="4"/>
  <c r="AA11" i="4"/>
  <c r="W11" i="4"/>
  <c r="X11" i="4" s="1"/>
  <c r="T11" i="4"/>
  <c r="U11" i="4" s="1"/>
  <c r="S11" i="4"/>
  <c r="R11" i="4"/>
  <c r="V11" i="4" s="1"/>
  <c r="AG10" i="4"/>
  <c r="AB10" i="4"/>
  <c r="W10" i="4"/>
  <c r="X10" i="4" s="1"/>
  <c r="T10" i="4"/>
  <c r="U10" i="4" s="1"/>
  <c r="S10" i="4"/>
  <c r="R10" i="4"/>
  <c r="V10" i="4" s="1"/>
  <c r="AG9" i="4"/>
  <c r="AB9" i="4"/>
  <c r="AA9" i="4"/>
  <c r="W9" i="4"/>
  <c r="X9" i="4" s="1"/>
  <c r="U9" i="4"/>
  <c r="Y9" i="4" s="1"/>
  <c r="T9" i="4"/>
  <c r="S9" i="4"/>
  <c r="R9" i="4"/>
  <c r="V9" i="4" s="1"/>
  <c r="AA6" i="4"/>
  <c r="AA10" i="4" l="1"/>
  <c r="AA15" i="4"/>
  <c r="AA20" i="4"/>
  <c r="AA31" i="4"/>
  <c r="AA33" i="4"/>
  <c r="AA35" i="4"/>
  <c r="AA37" i="4"/>
  <c r="AA40" i="4"/>
  <c r="AA42" i="4"/>
  <c r="AA46" i="4"/>
  <c r="Z46" i="4" s="1"/>
  <c r="AC46" i="4" s="1"/>
  <c r="AD46" i="4" s="1"/>
  <c r="AE46" i="4" s="1"/>
  <c r="AF46" i="4" s="1"/>
  <c r="AH46" i="4" s="1"/>
  <c r="AA50" i="4"/>
  <c r="AA63" i="4"/>
  <c r="AA65" i="4"/>
  <c r="AA83" i="4"/>
  <c r="AA14" i="4"/>
  <c r="AA16" i="4"/>
  <c r="AA18" i="4"/>
  <c r="AA21" i="4"/>
  <c r="AA23" i="4"/>
  <c r="AA27" i="4"/>
  <c r="AA30" i="4"/>
  <c r="AA32" i="4"/>
  <c r="AA34" i="4"/>
  <c r="AA36" i="4"/>
  <c r="AA39" i="4"/>
  <c r="AA41" i="4"/>
  <c r="AA43" i="4"/>
  <c r="AA45" i="4"/>
  <c r="AA47" i="4"/>
  <c r="AA49" i="4"/>
  <c r="AA51" i="4"/>
  <c r="AA53" i="4"/>
  <c r="AA55" i="4"/>
  <c r="AA58" i="4"/>
  <c r="AA60" i="4"/>
  <c r="AA62" i="4"/>
  <c r="AA64" i="4"/>
  <c r="AA66" i="4"/>
  <c r="AA72" i="4"/>
  <c r="AA77" i="4"/>
  <c r="AA79" i="4"/>
  <c r="AA81" i="4"/>
  <c r="AA84" i="4"/>
  <c r="AA86" i="4"/>
  <c r="AA88" i="4"/>
  <c r="AA91" i="4"/>
  <c r="AA96" i="4"/>
  <c r="AA116" i="4"/>
  <c r="Z116" i="4" s="1"/>
  <c r="AC116" i="4" s="1"/>
  <c r="AD116" i="4" s="1"/>
  <c r="AE116" i="4" s="1"/>
  <c r="AF116" i="4" s="1"/>
  <c r="AH116" i="4" s="1"/>
  <c r="AA121" i="4"/>
  <c r="AA139" i="4"/>
  <c r="AA147" i="4"/>
  <c r="AA155" i="4"/>
  <c r="AA163" i="4"/>
  <c r="AA171" i="4"/>
  <c r="AA179" i="4"/>
  <c r="AA187" i="4"/>
  <c r="AA195" i="4"/>
  <c r="AA205" i="4"/>
  <c r="AA213" i="4"/>
  <c r="AA221" i="4"/>
  <c r="AA234" i="4"/>
  <c r="Y238" i="4"/>
  <c r="Y240" i="4"/>
  <c r="Y250" i="4"/>
  <c r="Y252" i="4"/>
  <c r="AA263" i="4"/>
  <c r="Y267" i="4"/>
  <c r="Y269" i="4"/>
  <c r="AA279" i="4"/>
  <c r="Y283" i="4"/>
  <c r="Y285" i="4"/>
  <c r="AA295" i="4"/>
  <c r="Y299" i="4"/>
  <c r="Y301" i="4"/>
  <c r="AA311" i="4"/>
  <c r="Y315" i="4"/>
  <c r="Y317" i="4"/>
  <c r="Y335" i="4"/>
  <c r="AA345" i="4"/>
  <c r="Y349" i="4"/>
  <c r="Y351" i="4"/>
  <c r="Y361" i="4"/>
  <c r="AA17" i="4"/>
  <c r="AA22" i="4"/>
  <c r="AA26" i="4"/>
  <c r="AA28" i="4"/>
  <c r="AA44" i="4"/>
  <c r="AA48" i="4"/>
  <c r="Z48" i="4" s="1"/>
  <c r="AC48" i="4" s="1"/>
  <c r="AD48" i="4" s="1"/>
  <c r="AE48" i="4" s="1"/>
  <c r="AF48" i="4" s="1"/>
  <c r="AH48" i="4" s="1"/>
  <c r="AA52" i="4"/>
  <c r="AA54" i="4"/>
  <c r="Z54" i="4" s="1"/>
  <c r="AC54" i="4" s="1"/>
  <c r="AD54" i="4" s="1"/>
  <c r="AE54" i="4" s="1"/>
  <c r="AF54" i="4" s="1"/>
  <c r="AH54" i="4" s="1"/>
  <c r="AA56" i="4"/>
  <c r="AA59" i="4"/>
  <c r="AA61" i="4"/>
  <c r="AA69" i="4"/>
  <c r="AA73" i="4"/>
  <c r="AA78" i="4"/>
  <c r="AA80" i="4"/>
  <c r="AA85" i="4"/>
  <c r="Z85" i="4" s="1"/>
  <c r="AC85" i="4" s="1"/>
  <c r="AD85" i="4" s="1"/>
  <c r="AE85" i="4" s="1"/>
  <c r="AF85" i="4" s="1"/>
  <c r="AH85" i="4" s="1"/>
  <c r="AA87" i="4"/>
  <c r="AA89" i="4"/>
  <c r="Z89" i="4" s="1"/>
  <c r="AC89" i="4" s="1"/>
  <c r="AD89" i="4" s="1"/>
  <c r="AE89" i="4" s="1"/>
  <c r="AF89" i="4" s="1"/>
  <c r="AH89" i="4" s="1"/>
  <c r="AA92" i="4"/>
  <c r="AA100" i="4"/>
  <c r="AA123" i="4"/>
  <c r="AA143" i="4"/>
  <c r="AA151" i="4"/>
  <c r="AA159" i="4"/>
  <c r="AA167" i="4"/>
  <c r="AA175" i="4"/>
  <c r="AA183" i="4"/>
  <c r="AA191" i="4"/>
  <c r="AA199" i="4"/>
  <c r="AA209" i="4"/>
  <c r="AA217" i="4"/>
  <c r="AA225" i="4"/>
  <c r="AA230" i="4"/>
  <c r="AA242" i="4"/>
  <c r="Y246" i="4"/>
  <c r="Y248" i="4"/>
  <c r="AA254" i="4"/>
  <c r="Y258" i="4"/>
  <c r="Y261" i="4"/>
  <c r="AA271" i="4"/>
  <c r="Z271" i="4" s="1"/>
  <c r="AC271" i="4" s="1"/>
  <c r="AD271" i="4" s="1"/>
  <c r="AE271" i="4" s="1"/>
  <c r="AF271" i="4" s="1"/>
  <c r="AH271" i="4" s="1"/>
  <c r="Y275" i="4"/>
  <c r="Y277" i="4"/>
  <c r="AA287" i="4"/>
  <c r="Y291" i="4"/>
  <c r="Y293" i="4"/>
  <c r="AA303" i="4"/>
  <c r="Z303" i="4" s="1"/>
  <c r="AC303" i="4" s="1"/>
  <c r="AD303" i="4" s="1"/>
  <c r="AE303" i="4" s="1"/>
  <c r="AF303" i="4" s="1"/>
  <c r="AH303" i="4" s="1"/>
  <c r="Y307" i="4"/>
  <c r="Y309" i="4"/>
  <c r="AA319" i="4"/>
  <c r="Y323" i="4"/>
  <c r="AA325" i="4"/>
  <c r="Y327" i="4"/>
  <c r="AA329" i="4"/>
  <c r="Y331" i="4"/>
  <c r="Y337" i="4"/>
  <c r="Y343" i="4"/>
  <c r="AA353" i="4"/>
  <c r="Y357" i="4"/>
  <c r="Y359" i="4"/>
  <c r="AA238" i="4"/>
  <c r="AA246" i="4"/>
  <c r="AA250" i="4"/>
  <c r="AA258" i="4"/>
  <c r="AA267" i="4"/>
  <c r="Z267" i="4" s="1"/>
  <c r="AC267" i="4" s="1"/>
  <c r="AD267" i="4" s="1"/>
  <c r="AE267" i="4" s="1"/>
  <c r="AF267" i="4" s="1"/>
  <c r="AH267" i="4" s="1"/>
  <c r="AA275" i="4"/>
  <c r="AA283" i="4"/>
  <c r="AA291" i="4"/>
  <c r="AA299" i="4"/>
  <c r="Z299" i="4" s="1"/>
  <c r="AC299" i="4" s="1"/>
  <c r="AD299" i="4" s="1"/>
  <c r="AE299" i="4" s="1"/>
  <c r="AF299" i="4" s="1"/>
  <c r="AH299" i="4" s="1"/>
  <c r="AA307" i="4"/>
  <c r="AA315" i="4"/>
  <c r="AA323" i="4"/>
  <c r="AA327" i="4"/>
  <c r="AA331" i="4"/>
  <c r="AA349" i="4"/>
  <c r="AA357" i="4"/>
  <c r="AA365" i="4"/>
  <c r="Z365" i="4" s="1"/>
  <c r="AC365" i="4" s="1"/>
  <c r="AD365" i="4" s="1"/>
  <c r="AE365" i="4" s="1"/>
  <c r="AF365" i="4" s="1"/>
  <c r="AH365" i="4" s="1"/>
  <c r="AA373" i="4"/>
  <c r="AA381" i="4"/>
  <c r="Z381" i="4" s="1"/>
  <c r="AC381" i="4" s="1"/>
  <c r="AD381" i="4" s="1"/>
  <c r="AE381" i="4" s="1"/>
  <c r="AF381" i="4" s="1"/>
  <c r="AH381" i="4" s="1"/>
  <c r="AA389" i="4"/>
  <c r="Y561" i="4"/>
  <c r="Z561" i="4" s="1"/>
  <c r="Y569" i="4"/>
  <c r="Z569" i="4" s="1"/>
  <c r="Y577" i="4"/>
  <c r="Z577" i="4" s="1"/>
  <c r="Y585" i="4"/>
  <c r="Z585" i="4" s="1"/>
  <c r="Y593" i="4"/>
  <c r="Z593" i="4" s="1"/>
  <c r="Y601" i="4"/>
  <c r="Z601" i="4" s="1"/>
  <c r="Y609" i="4"/>
  <c r="Z609" i="4" s="1"/>
  <c r="Y617" i="4"/>
  <c r="AA369" i="4"/>
  <c r="Z369" i="4" s="1"/>
  <c r="AC369" i="4" s="1"/>
  <c r="AD369" i="4" s="1"/>
  <c r="AE369" i="4" s="1"/>
  <c r="AF369" i="4" s="1"/>
  <c r="AH369" i="4" s="1"/>
  <c r="AA377" i="4"/>
  <c r="AA385" i="4"/>
  <c r="Z385" i="4" s="1"/>
  <c r="AC385" i="4" s="1"/>
  <c r="AD385" i="4" s="1"/>
  <c r="AE385" i="4" s="1"/>
  <c r="AF385" i="4" s="1"/>
  <c r="AH385" i="4" s="1"/>
  <c r="AA393" i="4"/>
  <c r="Y565" i="4"/>
  <c r="Z565" i="4" s="1"/>
  <c r="Y573" i="4"/>
  <c r="Z573" i="4" s="1"/>
  <c r="Y581" i="4"/>
  <c r="Z581" i="4" s="1"/>
  <c r="Y589" i="4"/>
  <c r="Z589" i="4" s="1"/>
  <c r="Y597" i="4"/>
  <c r="Z597" i="4" s="1"/>
  <c r="Y605" i="4"/>
  <c r="Z605" i="4" s="1"/>
  <c r="Y613" i="4"/>
  <c r="Z613" i="4" s="1"/>
  <c r="V8" i="6"/>
  <c r="X8" i="6" s="1"/>
  <c r="V9" i="6"/>
  <c r="X9" i="6" s="1"/>
  <c r="V10" i="6"/>
  <c r="X10" i="6" s="1"/>
  <c r="V11" i="6"/>
  <c r="X11" i="6" s="1"/>
  <c r="V12" i="6"/>
  <c r="X12" i="6" s="1"/>
  <c r="V13" i="6"/>
  <c r="X13" i="6" s="1"/>
  <c r="V14" i="6"/>
  <c r="X14" i="6" s="1"/>
  <c r="V15" i="6"/>
  <c r="X15" i="6" s="1"/>
  <c r="V16" i="6"/>
  <c r="X16" i="6" s="1"/>
  <c r="V17" i="6"/>
  <c r="X17" i="6" s="1"/>
  <c r="V18" i="6"/>
  <c r="X18" i="6" s="1"/>
  <c r="V19" i="6"/>
  <c r="X19" i="6" s="1"/>
  <c r="V20" i="6"/>
  <c r="X20" i="6" s="1"/>
  <c r="V21" i="6"/>
  <c r="X21" i="6" s="1"/>
  <c r="V22" i="6"/>
  <c r="X22" i="6" s="1"/>
  <c r="V23" i="6"/>
  <c r="X23" i="6" s="1"/>
  <c r="V24" i="6"/>
  <c r="X24" i="6" s="1"/>
  <c r="V25" i="6"/>
  <c r="X25" i="6" s="1"/>
  <c r="V26" i="6"/>
  <c r="X26" i="6" s="1"/>
  <c r="V27" i="6"/>
  <c r="X27" i="6" s="1"/>
  <c r="Z9" i="4"/>
  <c r="AC9" i="4" s="1"/>
  <c r="AD9" i="4" s="1"/>
  <c r="AE9" i="4" s="1"/>
  <c r="AF9" i="4" s="1"/>
  <c r="AH9" i="4" s="1"/>
  <c r="Z15" i="4"/>
  <c r="AC15" i="4" s="1"/>
  <c r="AD15" i="4" s="1"/>
  <c r="AE15" i="4" s="1"/>
  <c r="AF15" i="4" s="1"/>
  <c r="AH15" i="4" s="1"/>
  <c r="Z17" i="4"/>
  <c r="AC17" i="4" s="1"/>
  <c r="AD17" i="4" s="1"/>
  <c r="AE17" i="4" s="1"/>
  <c r="AF17" i="4" s="1"/>
  <c r="AH17" i="4" s="1"/>
  <c r="Z19" i="4"/>
  <c r="AC19" i="4" s="1"/>
  <c r="AD19" i="4" s="1"/>
  <c r="AE19" i="4" s="1"/>
  <c r="AF19" i="4" s="1"/>
  <c r="AH19" i="4" s="1"/>
  <c r="Z25" i="4"/>
  <c r="AC25" i="4" s="1"/>
  <c r="AD25" i="4" s="1"/>
  <c r="AE25" i="4" s="1"/>
  <c r="AF25" i="4" s="1"/>
  <c r="AH25" i="4" s="1"/>
  <c r="Z31" i="4"/>
  <c r="AC31" i="4" s="1"/>
  <c r="AD31" i="4" s="1"/>
  <c r="AE31" i="4" s="1"/>
  <c r="AF31" i="4" s="1"/>
  <c r="AH31" i="4" s="1"/>
  <c r="Z33" i="4"/>
  <c r="AC33" i="4" s="1"/>
  <c r="AD33" i="4" s="1"/>
  <c r="AE33" i="4" s="1"/>
  <c r="AF33" i="4" s="1"/>
  <c r="AH33" i="4" s="1"/>
  <c r="Z35" i="4"/>
  <c r="AC35" i="4" s="1"/>
  <c r="AD35" i="4" s="1"/>
  <c r="AE35" i="4" s="1"/>
  <c r="AF35" i="4" s="1"/>
  <c r="AH35" i="4" s="1"/>
  <c r="Z37" i="4"/>
  <c r="AC37" i="4" s="1"/>
  <c r="AD37" i="4" s="1"/>
  <c r="AE37" i="4" s="1"/>
  <c r="AF37" i="4" s="1"/>
  <c r="AH37" i="4" s="1"/>
  <c r="Z40" i="4"/>
  <c r="AC40" i="4" s="1"/>
  <c r="AD40" i="4" s="1"/>
  <c r="AE40" i="4" s="1"/>
  <c r="AF40" i="4" s="1"/>
  <c r="AH40" i="4" s="1"/>
  <c r="Z42" i="4"/>
  <c r="AC42" i="4" s="1"/>
  <c r="AD42" i="4" s="1"/>
  <c r="AE42" i="4" s="1"/>
  <c r="AF42" i="4" s="1"/>
  <c r="AH42" i="4" s="1"/>
  <c r="Z44" i="4"/>
  <c r="AC44" i="4" s="1"/>
  <c r="AD44" i="4" s="1"/>
  <c r="AE44" i="4" s="1"/>
  <c r="AF44" i="4" s="1"/>
  <c r="AH44" i="4" s="1"/>
  <c r="Z50" i="4"/>
  <c r="AC50" i="4" s="1"/>
  <c r="AD50" i="4" s="1"/>
  <c r="AE50" i="4" s="1"/>
  <c r="AF50" i="4" s="1"/>
  <c r="AH50" i="4" s="1"/>
  <c r="Z52" i="4"/>
  <c r="AC52" i="4" s="1"/>
  <c r="AD52" i="4" s="1"/>
  <c r="AE52" i="4" s="1"/>
  <c r="AF52" i="4" s="1"/>
  <c r="AH52" i="4" s="1"/>
  <c r="Z56" i="4"/>
  <c r="AC56" i="4" s="1"/>
  <c r="AD56" i="4" s="1"/>
  <c r="AE56" i="4" s="1"/>
  <c r="AF56" i="4" s="1"/>
  <c r="AH56" i="4" s="1"/>
  <c r="Z68" i="4"/>
  <c r="AH68" i="4"/>
  <c r="AC68" i="4"/>
  <c r="AD68" i="4" s="1"/>
  <c r="AE68" i="4" s="1"/>
  <c r="Z69" i="4"/>
  <c r="AC69" i="4" s="1"/>
  <c r="AD69" i="4" s="1"/>
  <c r="AE69" i="4" s="1"/>
  <c r="AF69" i="4" s="1"/>
  <c r="AH69" i="4" s="1"/>
  <c r="Z73" i="4"/>
  <c r="AC73" i="4" s="1"/>
  <c r="AD73" i="4" s="1"/>
  <c r="AE73" i="4" s="1"/>
  <c r="AF73" i="4" s="1"/>
  <c r="AH73" i="4" s="1"/>
  <c r="Z83" i="4"/>
  <c r="AC83" i="4" s="1"/>
  <c r="AD83" i="4" s="1"/>
  <c r="AE83" i="4" s="1"/>
  <c r="AF83" i="4" s="1"/>
  <c r="AH83" i="4" s="1"/>
  <c r="Z87" i="4"/>
  <c r="AC87" i="4" s="1"/>
  <c r="AD87" i="4" s="1"/>
  <c r="AE87" i="4" s="1"/>
  <c r="AF87" i="4" s="1"/>
  <c r="AH87" i="4" s="1"/>
  <c r="Z100" i="4"/>
  <c r="AC100" i="4" s="1"/>
  <c r="AD100" i="4" s="1"/>
  <c r="AE100" i="4" s="1"/>
  <c r="AF100" i="4" s="1"/>
  <c r="AH100" i="4" s="1"/>
  <c r="Z123" i="4"/>
  <c r="AC123" i="4" s="1"/>
  <c r="AD123" i="4" s="1"/>
  <c r="AE123" i="4" s="1"/>
  <c r="AF123" i="4" s="1"/>
  <c r="AH123" i="4" s="1"/>
  <c r="Z128" i="4"/>
  <c r="AC128" i="4" s="1"/>
  <c r="AD128" i="4" s="1"/>
  <c r="AE128" i="4" s="1"/>
  <c r="AF128" i="4" s="1"/>
  <c r="AH128" i="4" s="1"/>
  <c r="Z132" i="4"/>
  <c r="AC132" i="4" s="1"/>
  <c r="AD132" i="4" s="1"/>
  <c r="AE132" i="4" s="1"/>
  <c r="AF132" i="4" s="1"/>
  <c r="AH132" i="4" s="1"/>
  <c r="Z143" i="4"/>
  <c r="AC143" i="4" s="1"/>
  <c r="AD143" i="4" s="1"/>
  <c r="AE143" i="4" s="1"/>
  <c r="AF143" i="4" s="1"/>
  <c r="AH143" i="4" s="1"/>
  <c r="Z151" i="4"/>
  <c r="AC151" i="4" s="1"/>
  <c r="AD151" i="4" s="1"/>
  <c r="AE151" i="4" s="1"/>
  <c r="AF151" i="4" s="1"/>
  <c r="AH151" i="4" s="1"/>
  <c r="Z159" i="4"/>
  <c r="AC159" i="4" s="1"/>
  <c r="AD159" i="4" s="1"/>
  <c r="AE159" i="4" s="1"/>
  <c r="AF159" i="4" s="1"/>
  <c r="AH159" i="4" s="1"/>
  <c r="Z167" i="4"/>
  <c r="AC167" i="4" s="1"/>
  <c r="AD167" i="4" s="1"/>
  <c r="AE167" i="4" s="1"/>
  <c r="AF167" i="4" s="1"/>
  <c r="AH167" i="4" s="1"/>
  <c r="Z175" i="4"/>
  <c r="AC175" i="4" s="1"/>
  <c r="AD175" i="4" s="1"/>
  <c r="AE175" i="4" s="1"/>
  <c r="AF175" i="4" s="1"/>
  <c r="AH175" i="4" s="1"/>
  <c r="Z183" i="4"/>
  <c r="AC183" i="4" s="1"/>
  <c r="AD183" i="4" s="1"/>
  <c r="AE183" i="4" s="1"/>
  <c r="AF183" i="4" s="1"/>
  <c r="AH183" i="4" s="1"/>
  <c r="Z191" i="4"/>
  <c r="AC191" i="4" s="1"/>
  <c r="AD191" i="4" s="1"/>
  <c r="AE191" i="4" s="1"/>
  <c r="AF191" i="4" s="1"/>
  <c r="AH191" i="4" s="1"/>
  <c r="Z199" i="4"/>
  <c r="AC199" i="4" s="1"/>
  <c r="AD199" i="4" s="1"/>
  <c r="AE199" i="4" s="1"/>
  <c r="AF199" i="4" s="1"/>
  <c r="AH199" i="4" s="1"/>
  <c r="Z209" i="4"/>
  <c r="AC209" i="4" s="1"/>
  <c r="AD209" i="4" s="1"/>
  <c r="AE209" i="4" s="1"/>
  <c r="AF209" i="4" s="1"/>
  <c r="AH209" i="4" s="1"/>
  <c r="Z217" i="4"/>
  <c r="AC217" i="4" s="1"/>
  <c r="AD217" i="4" s="1"/>
  <c r="AE217" i="4" s="1"/>
  <c r="AF217" i="4" s="1"/>
  <c r="AH217" i="4" s="1"/>
  <c r="Z225" i="4"/>
  <c r="AC225" i="4" s="1"/>
  <c r="AD225" i="4" s="1"/>
  <c r="AE225" i="4" s="1"/>
  <c r="AF225" i="4" s="1"/>
  <c r="AH225" i="4" s="1"/>
  <c r="Z230" i="4"/>
  <c r="AC230" i="4" s="1"/>
  <c r="AD230" i="4" s="1"/>
  <c r="AE230" i="4" s="1"/>
  <c r="AF230" i="4" s="1"/>
  <c r="AH230" i="4" s="1"/>
  <c r="Z238" i="4"/>
  <c r="Z246" i="4"/>
  <c r="AC246" i="4" s="1"/>
  <c r="AD246" i="4" s="1"/>
  <c r="AE246" i="4" s="1"/>
  <c r="AF246" i="4" s="1"/>
  <c r="AH246" i="4" s="1"/>
  <c r="Z248" i="4"/>
  <c r="Z258" i="4"/>
  <c r="Z275" i="4"/>
  <c r="AC275" i="4" s="1"/>
  <c r="AD275" i="4" s="1"/>
  <c r="AE275" i="4" s="1"/>
  <c r="AF275" i="4" s="1"/>
  <c r="AH275" i="4" s="1"/>
  <c r="Z291" i="4"/>
  <c r="Z307" i="4"/>
  <c r="AC307" i="4" s="1"/>
  <c r="AD307" i="4" s="1"/>
  <c r="AE307" i="4" s="1"/>
  <c r="AF307" i="4" s="1"/>
  <c r="AH307" i="4" s="1"/>
  <c r="Z323" i="4"/>
  <c r="Z331" i="4"/>
  <c r="Z337" i="4"/>
  <c r="AC337" i="4" s="1"/>
  <c r="AD337" i="4" s="1"/>
  <c r="AE337" i="4" s="1"/>
  <c r="AF337" i="4" s="1"/>
  <c r="AH337" i="4" s="1"/>
  <c r="Z357" i="4"/>
  <c r="Z359" i="4"/>
  <c r="AC359" i="4" s="1"/>
  <c r="AD359" i="4" s="1"/>
  <c r="AE359" i="4" s="1"/>
  <c r="AF359" i="4" s="1"/>
  <c r="AH359" i="4" s="1"/>
  <c r="Z361" i="4"/>
  <c r="Z373" i="4"/>
  <c r="AC373" i="4" s="1"/>
  <c r="AD373" i="4" s="1"/>
  <c r="AE373" i="4" s="1"/>
  <c r="AF373" i="4" s="1"/>
  <c r="AH373" i="4" s="1"/>
  <c r="Z389" i="4"/>
  <c r="AC389" i="4" s="1"/>
  <c r="AD389" i="4" s="1"/>
  <c r="AE389" i="4" s="1"/>
  <c r="AF389" i="4" s="1"/>
  <c r="AH389" i="4" s="1"/>
  <c r="Z396" i="4"/>
  <c r="AC396" i="4" s="1"/>
  <c r="AD396" i="4" s="1"/>
  <c r="AE396" i="4" s="1"/>
  <c r="AF396" i="4" s="1"/>
  <c r="AH396" i="4" s="1"/>
  <c r="Z96" i="4"/>
  <c r="AC96" i="4" s="1"/>
  <c r="AD96" i="4" s="1"/>
  <c r="AE96" i="4" s="1"/>
  <c r="AF96" i="4" s="1"/>
  <c r="AH96" i="4" s="1"/>
  <c r="Z104" i="4"/>
  <c r="AC104" i="4" s="1"/>
  <c r="AD104" i="4" s="1"/>
  <c r="AE104" i="4" s="1"/>
  <c r="AF104" i="4" s="1"/>
  <c r="AH104" i="4" s="1"/>
  <c r="Z106" i="4"/>
  <c r="AC106" i="4" s="1"/>
  <c r="AD106" i="4" s="1"/>
  <c r="AE106" i="4" s="1"/>
  <c r="AF106" i="4" s="1"/>
  <c r="AH106" i="4" s="1"/>
  <c r="Z108" i="4"/>
  <c r="AC108" i="4" s="1"/>
  <c r="AD108" i="4" s="1"/>
  <c r="AE108" i="4" s="1"/>
  <c r="AF108" i="4" s="1"/>
  <c r="AH108" i="4" s="1"/>
  <c r="Z110" i="4"/>
  <c r="AC110" i="4" s="1"/>
  <c r="AD110" i="4" s="1"/>
  <c r="AE110" i="4" s="1"/>
  <c r="AF110" i="4" s="1"/>
  <c r="AH110" i="4" s="1"/>
  <c r="Z112" i="4"/>
  <c r="AC112" i="4" s="1"/>
  <c r="AD112" i="4" s="1"/>
  <c r="AE112" i="4" s="1"/>
  <c r="AF112" i="4" s="1"/>
  <c r="AH112" i="4" s="1"/>
  <c r="Z114" i="4"/>
  <c r="AC114" i="4" s="1"/>
  <c r="AD114" i="4" s="1"/>
  <c r="AE114" i="4" s="1"/>
  <c r="AF114" i="4" s="1"/>
  <c r="AH114" i="4" s="1"/>
  <c r="Z119" i="4"/>
  <c r="AC119" i="4" s="1"/>
  <c r="AD119" i="4" s="1"/>
  <c r="AE119" i="4" s="1"/>
  <c r="AF119" i="4" s="1"/>
  <c r="AH119" i="4" s="1"/>
  <c r="Z121" i="4"/>
  <c r="AC121" i="4" s="1"/>
  <c r="AD121" i="4" s="1"/>
  <c r="AE121" i="4" s="1"/>
  <c r="AF121" i="4" s="1"/>
  <c r="AH121" i="4" s="1"/>
  <c r="Z126" i="4"/>
  <c r="AC126" i="4" s="1"/>
  <c r="AD126" i="4" s="1"/>
  <c r="AE126" i="4" s="1"/>
  <c r="AF126" i="4" s="1"/>
  <c r="AH126" i="4" s="1"/>
  <c r="Z130" i="4"/>
  <c r="AC130" i="4" s="1"/>
  <c r="AD130" i="4" s="1"/>
  <c r="AE130" i="4" s="1"/>
  <c r="AF130" i="4" s="1"/>
  <c r="AH130" i="4" s="1"/>
  <c r="Z134" i="4"/>
  <c r="AC134" i="4" s="1"/>
  <c r="AD134" i="4" s="1"/>
  <c r="AE134" i="4" s="1"/>
  <c r="AF134" i="4" s="1"/>
  <c r="AH134" i="4" s="1"/>
  <c r="Z137" i="4"/>
  <c r="AC137" i="4" s="1"/>
  <c r="AD137" i="4" s="1"/>
  <c r="AE137" i="4" s="1"/>
  <c r="AF137" i="4" s="1"/>
  <c r="AH137" i="4" s="1"/>
  <c r="Z139" i="4"/>
  <c r="AC139" i="4" s="1"/>
  <c r="AD139" i="4" s="1"/>
  <c r="AE139" i="4" s="1"/>
  <c r="AF139" i="4" s="1"/>
  <c r="AH139" i="4" s="1"/>
  <c r="Z147" i="4"/>
  <c r="AC147" i="4" s="1"/>
  <c r="AD147" i="4" s="1"/>
  <c r="AE147" i="4" s="1"/>
  <c r="AF147" i="4" s="1"/>
  <c r="AH147" i="4" s="1"/>
  <c r="Z155" i="4"/>
  <c r="AC155" i="4" s="1"/>
  <c r="AD155" i="4" s="1"/>
  <c r="AE155" i="4" s="1"/>
  <c r="AF155" i="4" s="1"/>
  <c r="AH155" i="4" s="1"/>
  <c r="Z163" i="4"/>
  <c r="AC163" i="4" s="1"/>
  <c r="AD163" i="4" s="1"/>
  <c r="AE163" i="4" s="1"/>
  <c r="AF163" i="4" s="1"/>
  <c r="AH163" i="4" s="1"/>
  <c r="Z171" i="4"/>
  <c r="AC171" i="4" s="1"/>
  <c r="AD171" i="4" s="1"/>
  <c r="AE171" i="4" s="1"/>
  <c r="AF171" i="4" s="1"/>
  <c r="AH171" i="4" s="1"/>
  <c r="Z179" i="4"/>
  <c r="AC179" i="4" s="1"/>
  <c r="AD179" i="4" s="1"/>
  <c r="AE179" i="4" s="1"/>
  <c r="AF179" i="4" s="1"/>
  <c r="AH179" i="4" s="1"/>
  <c r="Z187" i="4"/>
  <c r="AC187" i="4" s="1"/>
  <c r="AD187" i="4" s="1"/>
  <c r="AE187" i="4" s="1"/>
  <c r="AF187" i="4" s="1"/>
  <c r="AH187" i="4" s="1"/>
  <c r="Z195" i="4"/>
  <c r="AC195" i="4" s="1"/>
  <c r="AD195" i="4" s="1"/>
  <c r="AE195" i="4" s="1"/>
  <c r="AF195" i="4" s="1"/>
  <c r="AH195" i="4" s="1"/>
  <c r="Z205" i="4"/>
  <c r="AC205" i="4" s="1"/>
  <c r="AD205" i="4" s="1"/>
  <c r="AE205" i="4" s="1"/>
  <c r="AF205" i="4" s="1"/>
  <c r="AH205" i="4" s="1"/>
  <c r="Z213" i="4"/>
  <c r="AC213" i="4" s="1"/>
  <c r="AD213" i="4" s="1"/>
  <c r="AE213" i="4" s="1"/>
  <c r="AF213" i="4" s="1"/>
  <c r="AH213" i="4" s="1"/>
  <c r="Z221" i="4"/>
  <c r="AC221" i="4" s="1"/>
  <c r="AD221" i="4" s="1"/>
  <c r="AE221" i="4" s="1"/>
  <c r="AF221" i="4" s="1"/>
  <c r="AH221" i="4" s="1"/>
  <c r="Z234" i="4"/>
  <c r="AC234" i="4" s="1"/>
  <c r="AD234" i="4" s="1"/>
  <c r="AE234" i="4" s="1"/>
  <c r="AF234" i="4" s="1"/>
  <c r="AH234" i="4" s="1"/>
  <c r="Z242" i="4"/>
  <c r="AC242" i="4" s="1"/>
  <c r="AD242" i="4" s="1"/>
  <c r="AE242" i="4" s="1"/>
  <c r="AF242" i="4" s="1"/>
  <c r="AH242" i="4" s="1"/>
  <c r="Z254" i="4"/>
  <c r="AC254" i="4" s="1"/>
  <c r="AD254" i="4" s="1"/>
  <c r="AE254" i="4" s="1"/>
  <c r="AF254" i="4" s="1"/>
  <c r="AH254" i="4" s="1"/>
  <c r="Z263" i="4"/>
  <c r="AC263" i="4" s="1"/>
  <c r="AD263" i="4" s="1"/>
  <c r="AE263" i="4" s="1"/>
  <c r="AF263" i="4" s="1"/>
  <c r="AH263" i="4" s="1"/>
  <c r="Z279" i="4"/>
  <c r="AC279" i="4" s="1"/>
  <c r="AD279" i="4" s="1"/>
  <c r="AE279" i="4" s="1"/>
  <c r="AF279" i="4" s="1"/>
  <c r="AH279" i="4" s="1"/>
  <c r="Z287" i="4"/>
  <c r="AC287" i="4" s="1"/>
  <c r="AD287" i="4" s="1"/>
  <c r="AE287" i="4" s="1"/>
  <c r="AF287" i="4" s="1"/>
  <c r="AH287" i="4" s="1"/>
  <c r="Z295" i="4"/>
  <c r="AC295" i="4" s="1"/>
  <c r="AD295" i="4" s="1"/>
  <c r="AE295" i="4" s="1"/>
  <c r="AF295" i="4" s="1"/>
  <c r="AH295" i="4" s="1"/>
  <c r="Z311" i="4"/>
  <c r="AC311" i="4" s="1"/>
  <c r="AD311" i="4" s="1"/>
  <c r="AE311" i="4" s="1"/>
  <c r="AF311" i="4" s="1"/>
  <c r="AH311" i="4" s="1"/>
  <c r="Z319" i="4"/>
  <c r="AC319" i="4"/>
  <c r="AD319" i="4" s="1"/>
  <c r="AE319" i="4" s="1"/>
  <c r="AF319" i="4" s="1"/>
  <c r="AH319" i="4" s="1"/>
  <c r="Z325" i="4"/>
  <c r="AC325" i="4"/>
  <c r="AD325" i="4" s="1"/>
  <c r="AE325" i="4" s="1"/>
  <c r="AF325" i="4" s="1"/>
  <c r="AH325" i="4" s="1"/>
  <c r="Z329" i="4"/>
  <c r="AC329" i="4"/>
  <c r="AD329" i="4" s="1"/>
  <c r="AE329" i="4" s="1"/>
  <c r="AF329" i="4" s="1"/>
  <c r="AH329" i="4" s="1"/>
  <c r="Z333" i="4"/>
  <c r="AC333" i="4"/>
  <c r="AD333" i="4" s="1"/>
  <c r="AE333" i="4" s="1"/>
  <c r="AF333" i="4" s="1"/>
  <c r="AH333" i="4" s="1"/>
  <c r="Z339" i="4"/>
  <c r="AC339" i="4"/>
  <c r="AD339" i="4" s="1"/>
  <c r="AE339" i="4" s="1"/>
  <c r="AF339" i="4" s="1"/>
  <c r="AH339" i="4" s="1"/>
  <c r="Z341" i="4"/>
  <c r="AC341" i="4"/>
  <c r="AD341" i="4" s="1"/>
  <c r="AE341" i="4" s="1"/>
  <c r="AF341" i="4" s="1"/>
  <c r="AH341" i="4" s="1"/>
  <c r="Z345" i="4"/>
  <c r="AC345" i="4"/>
  <c r="AD345" i="4" s="1"/>
  <c r="AE345" i="4" s="1"/>
  <c r="AF345" i="4" s="1"/>
  <c r="AH345" i="4" s="1"/>
  <c r="Z353" i="4"/>
  <c r="AC353" i="4"/>
  <c r="AD353" i="4" s="1"/>
  <c r="AE353" i="4" s="1"/>
  <c r="AF353" i="4" s="1"/>
  <c r="AH353" i="4" s="1"/>
  <c r="Z377" i="4"/>
  <c r="AC377" i="4"/>
  <c r="AD377" i="4" s="1"/>
  <c r="AE377" i="4" s="1"/>
  <c r="AF377" i="4" s="1"/>
  <c r="AH377" i="4" s="1"/>
  <c r="Z393" i="4"/>
  <c r="AC393" i="4"/>
  <c r="AD393" i="4" s="1"/>
  <c r="AE393" i="4" s="1"/>
  <c r="AF393" i="4" s="1"/>
  <c r="AH393" i="4" s="1"/>
  <c r="Y12" i="4"/>
  <c r="Y14" i="4"/>
  <c r="Y16" i="4"/>
  <c r="Y18" i="4"/>
  <c r="Y30" i="4"/>
  <c r="Y32" i="4"/>
  <c r="Y34" i="4"/>
  <c r="Y36" i="4"/>
  <c r="Y38" i="4"/>
  <c r="Y41" i="4"/>
  <c r="Y43" i="4"/>
  <c r="Y45" i="4"/>
  <c r="Y47" i="4"/>
  <c r="Y49" i="4"/>
  <c r="Y51" i="4"/>
  <c r="Y53" i="4"/>
  <c r="Y55" i="4"/>
  <c r="Y57" i="4"/>
  <c r="Y70" i="4"/>
  <c r="Y72" i="4"/>
  <c r="Y74" i="4"/>
  <c r="Y76" i="4"/>
  <c r="Y84" i="4"/>
  <c r="Y86" i="4"/>
  <c r="Y88" i="4"/>
  <c r="Y90" i="4"/>
  <c r="Y124" i="4"/>
  <c r="Y10" i="4"/>
  <c r="Y11" i="4"/>
  <c r="Y13" i="4"/>
  <c r="Y20" i="4"/>
  <c r="Y21" i="4"/>
  <c r="Y22" i="4"/>
  <c r="Y23" i="4"/>
  <c r="Y24" i="4"/>
  <c r="Y26" i="4"/>
  <c r="Y27" i="4"/>
  <c r="Y28" i="4"/>
  <c r="Y29" i="4"/>
  <c r="Y39" i="4"/>
  <c r="Y58" i="4"/>
  <c r="Y59" i="4"/>
  <c r="Y60" i="4"/>
  <c r="Y61" i="4"/>
  <c r="Y62" i="4"/>
  <c r="Y63" i="4"/>
  <c r="Y64" i="4"/>
  <c r="Y65" i="4"/>
  <c r="Y66" i="4"/>
  <c r="Y67" i="4"/>
  <c r="Y71" i="4"/>
  <c r="Y75" i="4"/>
  <c r="Y77" i="4"/>
  <c r="Y78" i="4"/>
  <c r="Y79" i="4"/>
  <c r="Y80" i="4"/>
  <c r="Y81" i="4"/>
  <c r="Y82" i="4"/>
  <c r="Y91" i="4"/>
  <c r="Y92" i="4"/>
  <c r="Y117" i="4"/>
  <c r="AA501" i="4"/>
  <c r="Z501" i="4" s="1"/>
  <c r="AC501" i="4" s="1"/>
  <c r="AD501" i="4" s="1"/>
  <c r="AE501" i="4" s="1"/>
  <c r="AF501" i="4" s="1"/>
  <c r="AH501" i="4" s="1"/>
  <c r="AA497" i="4"/>
  <c r="AA496" i="4"/>
  <c r="Z496" i="4" s="1"/>
  <c r="AC496" i="4" s="1"/>
  <c r="AD496" i="4" s="1"/>
  <c r="AE496" i="4" s="1"/>
  <c r="AA480" i="4"/>
  <c r="AA476" i="4"/>
  <c r="Z476" i="4" s="1"/>
  <c r="AC476" i="4" s="1"/>
  <c r="AD476" i="4" s="1"/>
  <c r="AE476" i="4" s="1"/>
  <c r="AF476" i="4" s="1"/>
  <c r="AH476" i="4" s="1"/>
  <c r="AA470" i="4"/>
  <c r="AA404" i="4"/>
  <c r="Z404" i="4" s="1"/>
  <c r="AC404" i="4" s="1"/>
  <c r="AD404" i="4" s="1"/>
  <c r="AE404" i="4" s="1"/>
  <c r="AF404" i="4" s="1"/>
  <c r="AH404" i="4" s="1"/>
  <c r="Z406" i="4"/>
  <c r="AC406" i="4"/>
  <c r="AD406" i="4" s="1"/>
  <c r="AE406" i="4" s="1"/>
  <c r="AF406" i="4" s="1"/>
  <c r="AH406" i="4" s="1"/>
  <c r="Z408" i="4"/>
  <c r="AC408" i="4"/>
  <c r="AD408" i="4" s="1"/>
  <c r="AE408" i="4" s="1"/>
  <c r="AF408" i="4" s="1"/>
  <c r="AH408" i="4" s="1"/>
  <c r="Z412" i="4"/>
  <c r="AC412" i="4"/>
  <c r="AD412" i="4" s="1"/>
  <c r="AE412" i="4" s="1"/>
  <c r="AF412" i="4" s="1"/>
  <c r="AH412" i="4" s="1"/>
  <c r="Z416" i="4"/>
  <c r="AC416" i="4"/>
  <c r="AD416" i="4" s="1"/>
  <c r="AE416" i="4" s="1"/>
  <c r="AF416" i="4" s="1"/>
  <c r="AH416" i="4" s="1"/>
  <c r="Z420" i="4"/>
  <c r="AC420" i="4"/>
  <c r="AD420" i="4" s="1"/>
  <c r="AE420" i="4" s="1"/>
  <c r="AF420" i="4" s="1"/>
  <c r="AH420" i="4" s="1"/>
  <c r="Z424" i="4"/>
  <c r="AC424" i="4"/>
  <c r="AD424" i="4" s="1"/>
  <c r="AE424" i="4" s="1"/>
  <c r="AF424" i="4" s="1"/>
  <c r="AH424" i="4" s="1"/>
  <c r="Z428" i="4"/>
  <c r="AC428" i="4"/>
  <c r="AD428" i="4" s="1"/>
  <c r="AE428" i="4" s="1"/>
  <c r="AF428" i="4" s="1"/>
  <c r="AH428" i="4" s="1"/>
  <c r="Z432" i="4"/>
  <c r="AC432" i="4"/>
  <c r="AD432" i="4" s="1"/>
  <c r="AE432" i="4" s="1"/>
  <c r="AF432" i="4" s="1"/>
  <c r="AH432" i="4" s="1"/>
  <c r="Z436" i="4"/>
  <c r="AC436" i="4"/>
  <c r="AD436" i="4" s="1"/>
  <c r="AE436" i="4" s="1"/>
  <c r="AF436" i="4" s="1"/>
  <c r="AH436" i="4" s="1"/>
  <c r="Z440" i="4"/>
  <c r="AC440" i="4"/>
  <c r="AD440" i="4" s="1"/>
  <c r="AE440" i="4" s="1"/>
  <c r="AF440" i="4" s="1"/>
  <c r="AH440" i="4" s="1"/>
  <c r="Z444" i="4"/>
  <c r="AC444" i="4"/>
  <c r="AD444" i="4" s="1"/>
  <c r="AE444" i="4" s="1"/>
  <c r="AF444" i="4" s="1"/>
  <c r="AH444" i="4" s="1"/>
  <c r="Z448" i="4"/>
  <c r="AC448" i="4"/>
  <c r="AD448" i="4" s="1"/>
  <c r="AE448" i="4" s="1"/>
  <c r="AF448" i="4" s="1"/>
  <c r="AH448" i="4" s="1"/>
  <c r="Z452" i="4"/>
  <c r="AC452" i="4"/>
  <c r="AD452" i="4" s="1"/>
  <c r="AE452" i="4" s="1"/>
  <c r="AF452" i="4" s="1"/>
  <c r="AH452" i="4" s="1"/>
  <c r="Z456" i="4"/>
  <c r="AC456" i="4"/>
  <c r="AD456" i="4" s="1"/>
  <c r="AE456" i="4" s="1"/>
  <c r="AF456" i="4" s="1"/>
  <c r="AH456" i="4" s="1"/>
  <c r="Z460" i="4"/>
  <c r="AC460" i="4"/>
  <c r="AD460" i="4" s="1"/>
  <c r="AE460" i="4" s="1"/>
  <c r="AF460" i="4" s="1"/>
  <c r="AH460" i="4" s="1"/>
  <c r="Z464" i="4"/>
  <c r="AC464" i="4"/>
  <c r="AD464" i="4" s="1"/>
  <c r="AE464" i="4" s="1"/>
  <c r="AF464" i="4" s="1"/>
  <c r="AH464" i="4" s="1"/>
  <c r="Z468" i="4"/>
  <c r="AC468" i="4"/>
  <c r="AD468" i="4" s="1"/>
  <c r="AE468" i="4" s="1"/>
  <c r="AF468" i="4" s="1"/>
  <c r="AH468" i="4" s="1"/>
  <c r="Z474" i="4"/>
  <c r="AC474" i="4"/>
  <c r="AD474" i="4" s="1"/>
  <c r="AE474" i="4" s="1"/>
  <c r="AF474" i="4" s="1"/>
  <c r="AH474" i="4" s="1"/>
  <c r="Z478" i="4"/>
  <c r="AC478" i="4"/>
  <c r="AD478" i="4" s="1"/>
  <c r="AE478" i="4" s="1"/>
  <c r="AF478" i="4" s="1"/>
  <c r="AH478" i="4" s="1"/>
  <c r="Z484" i="4"/>
  <c r="AC484" i="4"/>
  <c r="AD484" i="4" s="1"/>
  <c r="AE484" i="4" s="1"/>
  <c r="AF484" i="4" s="1"/>
  <c r="AH484" i="4" s="1"/>
  <c r="Z486" i="4"/>
  <c r="AC486" i="4"/>
  <c r="AD486" i="4" s="1"/>
  <c r="AE486" i="4" s="1"/>
  <c r="AF486" i="4" s="1"/>
  <c r="AH486" i="4" s="1"/>
  <c r="Z488" i="4"/>
  <c r="AC488" i="4"/>
  <c r="AD488" i="4" s="1"/>
  <c r="AE488" i="4" s="1"/>
  <c r="AF488" i="4" s="1"/>
  <c r="AH488" i="4" s="1"/>
  <c r="Z490" i="4"/>
  <c r="AC490" i="4"/>
  <c r="AD490" i="4" s="1"/>
  <c r="AE490" i="4" s="1"/>
  <c r="AF490" i="4" s="1"/>
  <c r="AH490" i="4" s="1"/>
  <c r="Z492" i="4"/>
  <c r="AC492" i="4"/>
  <c r="AD492" i="4" s="1"/>
  <c r="AE492" i="4" s="1"/>
  <c r="AF492" i="4" s="1"/>
  <c r="AH492" i="4" s="1"/>
  <c r="Z494" i="4"/>
  <c r="AC494" i="4"/>
  <c r="AD494" i="4" s="1"/>
  <c r="AE494" i="4" s="1"/>
  <c r="AF494" i="4" s="1"/>
  <c r="AH494" i="4" s="1"/>
  <c r="Z497" i="4"/>
  <c r="AC497" i="4"/>
  <c r="AD497" i="4" s="1"/>
  <c r="AE497" i="4" s="1"/>
  <c r="AF497" i="4" s="1"/>
  <c r="AH497" i="4" s="1"/>
  <c r="Z410" i="4"/>
  <c r="AC410" i="4"/>
  <c r="AD410" i="4" s="1"/>
  <c r="AE410" i="4" s="1"/>
  <c r="AF410" i="4" s="1"/>
  <c r="AH410" i="4" s="1"/>
  <c r="Z414" i="4"/>
  <c r="AC414" i="4"/>
  <c r="AD414" i="4" s="1"/>
  <c r="AE414" i="4" s="1"/>
  <c r="AF414" i="4" s="1"/>
  <c r="AH414" i="4" s="1"/>
  <c r="Z418" i="4"/>
  <c r="AC418" i="4"/>
  <c r="AD418" i="4" s="1"/>
  <c r="AE418" i="4" s="1"/>
  <c r="AF418" i="4" s="1"/>
  <c r="AH418" i="4" s="1"/>
  <c r="Z422" i="4"/>
  <c r="AC422" i="4"/>
  <c r="AD422" i="4" s="1"/>
  <c r="AE422" i="4" s="1"/>
  <c r="AF422" i="4" s="1"/>
  <c r="AH422" i="4" s="1"/>
  <c r="Z426" i="4"/>
  <c r="AC426" i="4"/>
  <c r="AD426" i="4" s="1"/>
  <c r="AE426" i="4" s="1"/>
  <c r="AF426" i="4" s="1"/>
  <c r="AH426" i="4" s="1"/>
  <c r="Z430" i="4"/>
  <c r="AC430" i="4"/>
  <c r="AD430" i="4" s="1"/>
  <c r="AE430" i="4" s="1"/>
  <c r="AF430" i="4" s="1"/>
  <c r="AH430" i="4" s="1"/>
  <c r="Z434" i="4"/>
  <c r="AC434" i="4"/>
  <c r="AD434" i="4" s="1"/>
  <c r="AE434" i="4" s="1"/>
  <c r="AF434" i="4" s="1"/>
  <c r="AH434" i="4" s="1"/>
  <c r="Z438" i="4"/>
  <c r="AC438" i="4"/>
  <c r="AD438" i="4" s="1"/>
  <c r="AE438" i="4" s="1"/>
  <c r="AF438" i="4" s="1"/>
  <c r="AH438" i="4" s="1"/>
  <c r="Z442" i="4"/>
  <c r="AC442" i="4"/>
  <c r="AD442" i="4" s="1"/>
  <c r="AE442" i="4" s="1"/>
  <c r="AF442" i="4" s="1"/>
  <c r="AH442" i="4" s="1"/>
  <c r="Z446" i="4"/>
  <c r="AC446" i="4"/>
  <c r="AD446" i="4" s="1"/>
  <c r="AE446" i="4" s="1"/>
  <c r="AF446" i="4" s="1"/>
  <c r="AH446" i="4" s="1"/>
  <c r="Z450" i="4"/>
  <c r="AC450" i="4"/>
  <c r="AD450" i="4" s="1"/>
  <c r="AE450" i="4" s="1"/>
  <c r="AF450" i="4" s="1"/>
  <c r="AH450" i="4" s="1"/>
  <c r="Z454" i="4"/>
  <c r="AC454" i="4"/>
  <c r="AD454" i="4" s="1"/>
  <c r="AE454" i="4" s="1"/>
  <c r="AF454" i="4" s="1"/>
  <c r="AH454" i="4" s="1"/>
  <c r="Z458" i="4"/>
  <c r="AC458" i="4"/>
  <c r="AD458" i="4" s="1"/>
  <c r="AE458" i="4" s="1"/>
  <c r="AF458" i="4" s="1"/>
  <c r="AH458" i="4" s="1"/>
  <c r="Z462" i="4"/>
  <c r="AC462" i="4"/>
  <c r="AD462" i="4" s="1"/>
  <c r="AE462" i="4" s="1"/>
  <c r="AF462" i="4" s="1"/>
  <c r="AH462" i="4" s="1"/>
  <c r="Z466" i="4"/>
  <c r="AC466" i="4"/>
  <c r="AD466" i="4" s="1"/>
  <c r="AE466" i="4" s="1"/>
  <c r="AF466" i="4" s="1"/>
  <c r="AH466" i="4" s="1"/>
  <c r="Z470" i="4"/>
  <c r="AC470" i="4"/>
  <c r="AD470" i="4" s="1"/>
  <c r="AE470" i="4" s="1"/>
  <c r="AF470" i="4" s="1"/>
  <c r="AH470" i="4" s="1"/>
  <c r="Z472" i="4"/>
  <c r="AC472" i="4"/>
  <c r="AD472" i="4" s="1"/>
  <c r="AE472" i="4" s="1"/>
  <c r="AF472" i="4" s="1"/>
  <c r="AH472" i="4" s="1"/>
  <c r="Z480" i="4"/>
  <c r="AC480" i="4"/>
  <c r="AD480" i="4" s="1"/>
  <c r="AE480" i="4" s="1"/>
  <c r="AF480" i="4" s="1"/>
  <c r="AH480" i="4" s="1"/>
  <c r="Z505" i="4"/>
  <c r="AC505" i="4" s="1"/>
  <c r="AD505" i="4" s="1"/>
  <c r="AE505" i="4" s="1"/>
  <c r="AF505" i="4" s="1"/>
  <c r="AH505" i="4" s="1"/>
  <c r="Z507" i="4"/>
  <c r="AC507" i="4" s="1"/>
  <c r="AD507" i="4" s="1"/>
  <c r="AE507" i="4" s="1"/>
  <c r="AF507" i="4" s="1"/>
  <c r="AH507" i="4" s="1"/>
  <c r="Z509" i="4"/>
  <c r="AC509" i="4" s="1"/>
  <c r="AD509" i="4" s="1"/>
  <c r="AE509" i="4" s="1"/>
  <c r="AF509" i="4" s="1"/>
  <c r="AH509" i="4" s="1"/>
  <c r="Z511" i="4"/>
  <c r="AC511" i="4" s="1"/>
  <c r="AD511" i="4" s="1"/>
  <c r="AE511" i="4" s="1"/>
  <c r="AF511" i="4" s="1"/>
  <c r="AH511" i="4" s="1"/>
  <c r="Z513" i="4"/>
  <c r="AC513" i="4" s="1"/>
  <c r="AD513" i="4" s="1"/>
  <c r="AE513" i="4" s="1"/>
  <c r="AF513" i="4" s="1"/>
  <c r="AH513" i="4" s="1"/>
  <c r="Z515" i="4"/>
  <c r="AC515" i="4" s="1"/>
  <c r="AD515" i="4" s="1"/>
  <c r="AE515" i="4" s="1"/>
  <c r="AF515" i="4" s="1"/>
  <c r="AH515" i="4" s="1"/>
  <c r="Z517" i="4"/>
  <c r="AC517" i="4" s="1"/>
  <c r="AD517" i="4" s="1"/>
  <c r="AE517" i="4" s="1"/>
  <c r="AF517" i="4" s="1"/>
  <c r="AH517" i="4" s="1"/>
  <c r="Z519" i="4"/>
  <c r="AC519" i="4" s="1"/>
  <c r="AD519" i="4" s="1"/>
  <c r="AE519" i="4" s="1"/>
  <c r="AF519" i="4" s="1"/>
  <c r="AH519" i="4" s="1"/>
  <c r="Z521" i="4"/>
  <c r="AC521" i="4" s="1"/>
  <c r="AD521" i="4" s="1"/>
  <c r="AE521" i="4" s="1"/>
  <c r="AF521" i="4" s="1"/>
  <c r="AH521" i="4" s="1"/>
  <c r="Z523" i="4"/>
  <c r="AC523" i="4" s="1"/>
  <c r="AD523" i="4" s="1"/>
  <c r="AE523" i="4" s="1"/>
  <c r="AF523" i="4" s="1"/>
  <c r="AH523" i="4" s="1"/>
  <c r="Z525" i="4"/>
  <c r="AC525" i="4" s="1"/>
  <c r="AD525" i="4" s="1"/>
  <c r="AE525" i="4" s="1"/>
  <c r="AF525" i="4" s="1"/>
  <c r="AH525" i="4" s="1"/>
  <c r="Z527" i="4"/>
  <c r="AC527" i="4" s="1"/>
  <c r="AD527" i="4" s="1"/>
  <c r="AE527" i="4" s="1"/>
  <c r="AF527" i="4" s="1"/>
  <c r="AH527" i="4" s="1"/>
  <c r="Z529" i="4"/>
  <c r="AC529" i="4" s="1"/>
  <c r="AD529" i="4" s="1"/>
  <c r="AE529" i="4" s="1"/>
  <c r="AF529" i="4" s="1"/>
  <c r="AH529" i="4" s="1"/>
  <c r="Z531" i="4"/>
  <c r="AC531" i="4" s="1"/>
  <c r="AD531" i="4" s="1"/>
  <c r="AE531" i="4" s="1"/>
  <c r="AF531" i="4" s="1"/>
  <c r="AH531" i="4" s="1"/>
  <c r="Z533" i="4"/>
  <c r="AC533" i="4" s="1"/>
  <c r="AD533" i="4" s="1"/>
  <c r="AE533" i="4" s="1"/>
  <c r="AF533" i="4" s="1"/>
  <c r="AH533" i="4" s="1"/>
  <c r="Z535" i="4"/>
  <c r="AC535" i="4" s="1"/>
  <c r="AD535" i="4" s="1"/>
  <c r="AE535" i="4" s="1"/>
  <c r="AF535" i="4" s="1"/>
  <c r="AH535" i="4" s="1"/>
  <c r="Z537" i="4"/>
  <c r="AC537" i="4" s="1"/>
  <c r="AD537" i="4" s="1"/>
  <c r="AE537" i="4" s="1"/>
  <c r="AF537" i="4" s="1"/>
  <c r="AH537" i="4" s="1"/>
  <c r="Z539" i="4"/>
  <c r="AC539" i="4" s="1"/>
  <c r="AD539" i="4" s="1"/>
  <c r="AE539" i="4" s="1"/>
  <c r="AF539" i="4" s="1"/>
  <c r="AH539" i="4" s="1"/>
  <c r="Z541" i="4"/>
  <c r="AC541" i="4" s="1"/>
  <c r="AD541" i="4" s="1"/>
  <c r="AE541" i="4" s="1"/>
  <c r="AF541" i="4" s="1"/>
  <c r="AH541" i="4" s="1"/>
  <c r="Z543" i="4"/>
  <c r="AC543" i="4" s="1"/>
  <c r="AD543" i="4" s="1"/>
  <c r="AE543" i="4" s="1"/>
  <c r="AF543" i="4" s="1"/>
  <c r="AH543" i="4" s="1"/>
  <c r="Z545" i="4"/>
  <c r="AC545" i="4" s="1"/>
  <c r="AD545" i="4" s="1"/>
  <c r="AE545" i="4" s="1"/>
  <c r="AF545" i="4" s="1"/>
  <c r="AH545" i="4" s="1"/>
  <c r="Y93" i="4"/>
  <c r="AA94" i="4"/>
  <c r="Z94" i="4" s="1"/>
  <c r="AC94" i="4" s="1"/>
  <c r="AD94" i="4" s="1"/>
  <c r="AE94" i="4" s="1"/>
  <c r="AF94" i="4" s="1"/>
  <c r="AH94" i="4" s="1"/>
  <c r="AA95" i="4"/>
  <c r="Y97" i="4"/>
  <c r="AA98" i="4"/>
  <c r="Z98" i="4" s="1"/>
  <c r="AC98" i="4" s="1"/>
  <c r="AD98" i="4" s="1"/>
  <c r="AE98" i="4" s="1"/>
  <c r="AF98" i="4" s="1"/>
  <c r="AH98" i="4" s="1"/>
  <c r="AA99" i="4"/>
  <c r="Y101" i="4"/>
  <c r="AA102" i="4"/>
  <c r="Z102" i="4" s="1"/>
  <c r="AC102" i="4" s="1"/>
  <c r="AD102" i="4" s="1"/>
  <c r="AE102" i="4" s="1"/>
  <c r="AF102" i="4" s="1"/>
  <c r="AH102" i="4" s="1"/>
  <c r="AA103" i="4"/>
  <c r="Y105" i="4"/>
  <c r="Y107" i="4"/>
  <c r="Y109" i="4"/>
  <c r="Y111" i="4"/>
  <c r="Y113" i="4"/>
  <c r="Y115" i="4"/>
  <c r="AA118" i="4"/>
  <c r="Y120" i="4"/>
  <c r="Y122" i="4"/>
  <c r="AA136" i="4"/>
  <c r="Z136" i="4" s="1"/>
  <c r="AC136" i="4" s="1"/>
  <c r="AD136" i="4" s="1"/>
  <c r="AE136" i="4" s="1"/>
  <c r="AF136" i="4" s="1"/>
  <c r="AH136" i="4" s="1"/>
  <c r="Y138" i="4"/>
  <c r="Y140" i="4"/>
  <c r="AA141" i="4"/>
  <c r="Z141" i="4" s="1"/>
  <c r="AC141" i="4" s="1"/>
  <c r="AD141" i="4" s="1"/>
  <c r="AE141" i="4" s="1"/>
  <c r="AF141" i="4" s="1"/>
  <c r="AH141" i="4" s="1"/>
  <c r="AA142" i="4"/>
  <c r="Y144" i="4"/>
  <c r="AA145" i="4"/>
  <c r="Z145" i="4" s="1"/>
  <c r="AC145" i="4" s="1"/>
  <c r="AD145" i="4" s="1"/>
  <c r="AE145" i="4" s="1"/>
  <c r="AF145" i="4" s="1"/>
  <c r="AH145" i="4" s="1"/>
  <c r="AA146" i="4"/>
  <c r="Y148" i="4"/>
  <c r="AA149" i="4"/>
  <c r="Z149" i="4" s="1"/>
  <c r="AC149" i="4" s="1"/>
  <c r="AD149" i="4" s="1"/>
  <c r="AE149" i="4" s="1"/>
  <c r="AF149" i="4" s="1"/>
  <c r="AH149" i="4" s="1"/>
  <c r="AA150" i="4"/>
  <c r="Y152" i="4"/>
  <c r="AA153" i="4"/>
  <c r="Z153" i="4" s="1"/>
  <c r="AC153" i="4" s="1"/>
  <c r="AD153" i="4" s="1"/>
  <c r="AE153" i="4" s="1"/>
  <c r="AF153" i="4" s="1"/>
  <c r="AH153" i="4" s="1"/>
  <c r="AA154" i="4"/>
  <c r="Y156" i="4"/>
  <c r="AA157" i="4"/>
  <c r="Z157" i="4" s="1"/>
  <c r="AC157" i="4" s="1"/>
  <c r="AD157" i="4" s="1"/>
  <c r="AE157" i="4" s="1"/>
  <c r="AF157" i="4" s="1"/>
  <c r="AH157" i="4" s="1"/>
  <c r="AA158" i="4"/>
  <c r="Y160" i="4"/>
  <c r="AA161" i="4"/>
  <c r="Z161" i="4" s="1"/>
  <c r="AC161" i="4" s="1"/>
  <c r="AD161" i="4" s="1"/>
  <c r="AE161" i="4" s="1"/>
  <c r="AF161" i="4" s="1"/>
  <c r="AH161" i="4" s="1"/>
  <c r="AA162" i="4"/>
  <c r="Y164" i="4"/>
  <c r="AA165" i="4"/>
  <c r="Z165" i="4" s="1"/>
  <c r="AC165" i="4" s="1"/>
  <c r="AD165" i="4" s="1"/>
  <c r="AE165" i="4" s="1"/>
  <c r="AF165" i="4" s="1"/>
  <c r="AH165" i="4" s="1"/>
  <c r="AA166" i="4"/>
  <c r="Y168" i="4"/>
  <c r="AA169" i="4"/>
  <c r="Z169" i="4" s="1"/>
  <c r="AC169" i="4" s="1"/>
  <c r="AD169" i="4" s="1"/>
  <c r="AE169" i="4" s="1"/>
  <c r="AF169" i="4" s="1"/>
  <c r="AH169" i="4" s="1"/>
  <c r="AA170" i="4"/>
  <c r="Y172" i="4"/>
  <c r="AA173" i="4"/>
  <c r="Z173" i="4" s="1"/>
  <c r="AC173" i="4" s="1"/>
  <c r="AD173" i="4" s="1"/>
  <c r="AE173" i="4" s="1"/>
  <c r="AF173" i="4" s="1"/>
  <c r="AH173" i="4" s="1"/>
  <c r="AA174" i="4"/>
  <c r="Y176" i="4"/>
  <c r="AA177" i="4"/>
  <c r="Z177" i="4" s="1"/>
  <c r="AC177" i="4" s="1"/>
  <c r="AE177" i="4" s="1"/>
  <c r="AF177" i="4" s="1"/>
  <c r="AA178" i="4"/>
  <c r="Y180" i="4"/>
  <c r="AA181" i="4"/>
  <c r="Z181" i="4" s="1"/>
  <c r="AC181" i="4" s="1"/>
  <c r="AD181" i="4" s="1"/>
  <c r="AE181" i="4" s="1"/>
  <c r="AF181" i="4" s="1"/>
  <c r="AH181" i="4" s="1"/>
  <c r="AA182" i="4"/>
  <c r="Y184" i="4"/>
  <c r="AA185" i="4"/>
  <c r="Z185" i="4" s="1"/>
  <c r="AC185" i="4" s="1"/>
  <c r="AD185" i="4" s="1"/>
  <c r="AE185" i="4" s="1"/>
  <c r="AF185" i="4" s="1"/>
  <c r="AH185" i="4" s="1"/>
  <c r="AA186" i="4"/>
  <c r="Y188" i="4"/>
  <c r="AA189" i="4"/>
  <c r="Z189" i="4" s="1"/>
  <c r="AC189" i="4" s="1"/>
  <c r="AD189" i="4" s="1"/>
  <c r="AE189" i="4" s="1"/>
  <c r="AF189" i="4" s="1"/>
  <c r="AH189" i="4" s="1"/>
  <c r="AA190" i="4"/>
  <c r="Y192" i="4"/>
  <c r="AA193" i="4"/>
  <c r="Z193" i="4" s="1"/>
  <c r="AC193" i="4" s="1"/>
  <c r="AD193" i="4" s="1"/>
  <c r="AE193" i="4" s="1"/>
  <c r="AF193" i="4" s="1"/>
  <c r="AH193" i="4" s="1"/>
  <c r="AA194" i="4"/>
  <c r="Y196" i="4"/>
  <c r="AA197" i="4"/>
  <c r="Z197" i="4" s="1"/>
  <c r="AC197" i="4" s="1"/>
  <c r="AD197" i="4" s="1"/>
  <c r="AE197" i="4" s="1"/>
  <c r="AF197" i="4" s="1"/>
  <c r="AH197" i="4" s="1"/>
  <c r="AA198" i="4"/>
  <c r="Y200" i="4"/>
  <c r="AA201" i="4"/>
  <c r="Z201" i="4" s="1"/>
  <c r="AC201" i="4" s="1"/>
  <c r="AD201" i="4" s="1"/>
  <c r="AE201" i="4" s="1"/>
  <c r="AF201" i="4" s="1"/>
  <c r="AH201" i="4" s="1"/>
  <c r="AA203" i="4"/>
  <c r="Z203" i="4" s="1"/>
  <c r="AC203" i="4" s="1"/>
  <c r="AD203" i="4" s="1"/>
  <c r="AE203" i="4" s="1"/>
  <c r="AF203" i="4" s="1"/>
  <c r="AH203" i="4" s="1"/>
  <c r="AA204" i="4"/>
  <c r="Y206" i="4"/>
  <c r="AA207" i="4"/>
  <c r="Z207" i="4" s="1"/>
  <c r="AC207" i="4" s="1"/>
  <c r="AD207" i="4" s="1"/>
  <c r="AE207" i="4" s="1"/>
  <c r="AF207" i="4" s="1"/>
  <c r="AH207" i="4" s="1"/>
  <c r="AA208" i="4"/>
  <c r="Y210" i="4"/>
  <c r="AA211" i="4"/>
  <c r="Z211" i="4" s="1"/>
  <c r="AC211" i="4" s="1"/>
  <c r="AD211" i="4" s="1"/>
  <c r="AE211" i="4" s="1"/>
  <c r="AF211" i="4" s="1"/>
  <c r="AH211" i="4" s="1"/>
  <c r="AA212" i="4"/>
  <c r="Y214" i="4"/>
  <c r="AA215" i="4"/>
  <c r="Z215" i="4" s="1"/>
  <c r="AC215" i="4" s="1"/>
  <c r="AD215" i="4" s="1"/>
  <c r="AE215" i="4" s="1"/>
  <c r="AF215" i="4" s="1"/>
  <c r="AH215" i="4" s="1"/>
  <c r="AA216" i="4"/>
  <c r="Y218" i="4"/>
  <c r="AA219" i="4"/>
  <c r="Z219" i="4" s="1"/>
  <c r="AC219" i="4" s="1"/>
  <c r="AD219" i="4" s="1"/>
  <c r="AE219" i="4" s="1"/>
  <c r="AF219" i="4" s="1"/>
  <c r="AH219" i="4" s="1"/>
  <c r="AA220" i="4"/>
  <c r="Y222" i="4"/>
  <c r="AA223" i="4"/>
  <c r="Z223" i="4" s="1"/>
  <c r="AC223" i="4" s="1"/>
  <c r="AD223" i="4" s="1"/>
  <c r="AE223" i="4" s="1"/>
  <c r="AF223" i="4" s="1"/>
  <c r="AH223" i="4" s="1"/>
  <c r="AA224" i="4"/>
  <c r="Y226" i="4"/>
  <c r="Y227" i="4"/>
  <c r="AA228" i="4"/>
  <c r="Z228" i="4" s="1"/>
  <c r="AC228" i="4" s="1"/>
  <c r="AD228" i="4" s="1"/>
  <c r="AE228" i="4" s="1"/>
  <c r="AF228" i="4" s="1"/>
  <c r="AH228" i="4" s="1"/>
  <c r="AA229" i="4"/>
  <c r="Y231" i="4"/>
  <c r="AA232" i="4"/>
  <c r="Z232" i="4" s="1"/>
  <c r="AC232" i="4" s="1"/>
  <c r="AD232" i="4" s="1"/>
  <c r="AE232" i="4" s="1"/>
  <c r="AF232" i="4" s="1"/>
  <c r="AH232" i="4" s="1"/>
  <c r="AA233" i="4"/>
  <c r="Y235" i="4"/>
  <c r="AA236" i="4"/>
  <c r="Z236" i="4" s="1"/>
  <c r="AC236" i="4" s="1"/>
  <c r="AD236" i="4" s="1"/>
  <c r="AE236" i="4" s="1"/>
  <c r="AF236" i="4" s="1"/>
  <c r="AH236" i="4" s="1"/>
  <c r="AA237" i="4"/>
  <c r="Y239" i="4"/>
  <c r="AA240" i="4"/>
  <c r="Z240" i="4" s="1"/>
  <c r="AC240" i="4" s="1"/>
  <c r="AD240" i="4" s="1"/>
  <c r="AE240" i="4" s="1"/>
  <c r="AF240" i="4" s="1"/>
  <c r="AH240" i="4" s="1"/>
  <c r="AA241" i="4"/>
  <c r="Y243" i="4"/>
  <c r="AA244" i="4"/>
  <c r="Z244" i="4" s="1"/>
  <c r="AC244" i="4" s="1"/>
  <c r="AD244" i="4" s="1"/>
  <c r="AE244" i="4" s="1"/>
  <c r="AF244" i="4" s="1"/>
  <c r="AH244" i="4" s="1"/>
  <c r="AA245" i="4"/>
  <c r="Y247" i="4"/>
  <c r="AA249" i="4"/>
  <c r="Y251" i="4"/>
  <c r="AA252" i="4"/>
  <c r="Z252" i="4" s="1"/>
  <c r="AC252" i="4" s="1"/>
  <c r="AD252" i="4" s="1"/>
  <c r="AE252" i="4" s="1"/>
  <c r="AF252" i="4" s="1"/>
  <c r="AH252" i="4" s="1"/>
  <c r="AA253" i="4"/>
  <c r="Y255" i="4"/>
  <c r="AA256" i="4"/>
  <c r="Z256" i="4" s="1"/>
  <c r="AC256" i="4" s="1"/>
  <c r="AD256" i="4" s="1"/>
  <c r="AE256" i="4" s="1"/>
  <c r="AF256" i="4" s="1"/>
  <c r="AH256" i="4" s="1"/>
  <c r="AA257" i="4"/>
  <c r="Y259" i="4"/>
  <c r="AA260" i="4"/>
  <c r="Z260" i="4"/>
  <c r="AC260" i="4" s="1"/>
  <c r="AD260" i="4" s="1"/>
  <c r="AE260" i="4" s="1"/>
  <c r="AF260" i="4" s="1"/>
  <c r="AH260" i="4" s="1"/>
  <c r="AA261" i="4"/>
  <c r="Z261" i="4" s="1"/>
  <c r="AC261" i="4" s="1"/>
  <c r="AD261" i="4" s="1"/>
  <c r="AE261" i="4" s="1"/>
  <c r="AF261" i="4" s="1"/>
  <c r="AH261" i="4" s="1"/>
  <c r="AA262" i="4"/>
  <c r="Y264" i="4"/>
  <c r="AA265" i="4"/>
  <c r="Z265" i="4" s="1"/>
  <c r="AC265" i="4" s="1"/>
  <c r="AD265" i="4" s="1"/>
  <c r="AE265" i="4" s="1"/>
  <c r="AF265" i="4" s="1"/>
  <c r="AH265" i="4" s="1"/>
  <c r="AA266" i="4"/>
  <c r="Y268" i="4"/>
  <c r="AA269" i="4"/>
  <c r="Z269" i="4" s="1"/>
  <c r="AC269" i="4" s="1"/>
  <c r="AD269" i="4" s="1"/>
  <c r="AE269" i="4" s="1"/>
  <c r="AF269" i="4" s="1"/>
  <c r="AH269" i="4" s="1"/>
  <c r="AA270" i="4"/>
  <c r="Y272" i="4"/>
  <c r="AA273" i="4"/>
  <c r="Z273" i="4" s="1"/>
  <c r="AC273" i="4" s="1"/>
  <c r="AD273" i="4" s="1"/>
  <c r="AE273" i="4" s="1"/>
  <c r="AF273" i="4" s="1"/>
  <c r="AH273" i="4" s="1"/>
  <c r="AA274" i="4"/>
  <c r="Y276" i="4"/>
  <c r="AA277" i="4"/>
  <c r="AA278" i="4"/>
  <c r="Y280" i="4"/>
  <c r="AA281" i="4"/>
  <c r="Z281" i="4" s="1"/>
  <c r="AC281" i="4" s="1"/>
  <c r="AD281" i="4" s="1"/>
  <c r="AE281" i="4" s="1"/>
  <c r="AF281" i="4" s="1"/>
  <c r="AH281" i="4" s="1"/>
  <c r="AA282" i="4"/>
  <c r="Y284" i="4"/>
  <c r="AA285" i="4"/>
  <c r="Z285" i="4" s="1"/>
  <c r="AC285" i="4" s="1"/>
  <c r="AD285" i="4" s="1"/>
  <c r="AE285" i="4" s="1"/>
  <c r="AF285" i="4" s="1"/>
  <c r="AH285" i="4" s="1"/>
  <c r="AA286" i="4"/>
  <c r="Y288" i="4"/>
  <c r="AA289" i="4"/>
  <c r="Z289" i="4" s="1"/>
  <c r="AC289" i="4" s="1"/>
  <c r="AD289" i="4" s="1"/>
  <c r="AE289" i="4" s="1"/>
  <c r="AF289" i="4" s="1"/>
  <c r="AH289" i="4" s="1"/>
  <c r="AA290" i="4"/>
  <c r="Y292" i="4"/>
  <c r="AA293" i="4"/>
  <c r="Z293" i="4" s="1"/>
  <c r="AC293" i="4" s="1"/>
  <c r="AD293" i="4" s="1"/>
  <c r="AE293" i="4" s="1"/>
  <c r="AF293" i="4" s="1"/>
  <c r="AH293" i="4" s="1"/>
  <c r="AA294" i="4"/>
  <c r="Y296" i="4"/>
  <c r="AA297" i="4"/>
  <c r="Z297" i="4" s="1"/>
  <c r="AC297" i="4" s="1"/>
  <c r="AD297" i="4" s="1"/>
  <c r="AE297" i="4" s="1"/>
  <c r="AF297" i="4" s="1"/>
  <c r="AH297" i="4" s="1"/>
  <c r="AA298" i="4"/>
  <c r="Y300" i="4"/>
  <c r="AA301" i="4"/>
  <c r="Z301" i="4" s="1"/>
  <c r="AC301" i="4" s="1"/>
  <c r="AD301" i="4" s="1"/>
  <c r="AE301" i="4" s="1"/>
  <c r="AF301" i="4" s="1"/>
  <c r="AH301" i="4" s="1"/>
  <c r="AA302" i="4"/>
  <c r="Y304" i="4"/>
  <c r="AA305" i="4"/>
  <c r="Z305" i="4" s="1"/>
  <c r="AC305" i="4" s="1"/>
  <c r="AD305" i="4" s="1"/>
  <c r="AE305" i="4" s="1"/>
  <c r="AF305" i="4" s="1"/>
  <c r="AH305" i="4" s="1"/>
  <c r="AA306" i="4"/>
  <c r="Y308" i="4"/>
  <c r="AA309" i="4"/>
  <c r="Z309" i="4" s="1"/>
  <c r="AC309" i="4" s="1"/>
  <c r="AD309" i="4" s="1"/>
  <c r="AE309" i="4" s="1"/>
  <c r="AF309" i="4" s="1"/>
  <c r="AH309" i="4" s="1"/>
  <c r="AA310" i="4"/>
  <c r="Y312" i="4"/>
  <c r="AA313" i="4"/>
  <c r="Z313" i="4" s="1"/>
  <c r="AC313" i="4" s="1"/>
  <c r="AD313" i="4" s="1"/>
  <c r="AE313" i="4" s="1"/>
  <c r="AF313" i="4" s="1"/>
  <c r="AH313" i="4" s="1"/>
  <c r="AA314" i="4"/>
  <c r="Y316" i="4"/>
  <c r="AA317" i="4"/>
  <c r="Z317" i="4" s="1"/>
  <c r="AC317" i="4" s="1"/>
  <c r="AD317" i="4" s="1"/>
  <c r="AE317" i="4" s="1"/>
  <c r="AF317" i="4" s="1"/>
  <c r="AH317" i="4" s="1"/>
  <c r="AA318" i="4"/>
  <c r="Y320" i="4"/>
  <c r="AA321" i="4"/>
  <c r="Z321" i="4" s="1"/>
  <c r="AC321" i="4" s="1"/>
  <c r="AD321" i="4" s="1"/>
  <c r="AE321" i="4" s="1"/>
  <c r="AF321" i="4" s="1"/>
  <c r="AH321" i="4" s="1"/>
  <c r="AA322" i="4"/>
  <c r="Y324" i="4"/>
  <c r="Y326" i="4"/>
  <c r="Y328" i="4"/>
  <c r="Y330" i="4"/>
  <c r="Y332" i="4"/>
  <c r="Y334" i="4"/>
  <c r="AA336" i="4"/>
  <c r="Y338" i="4"/>
  <c r="AA340" i="4"/>
  <c r="Y342" i="4"/>
  <c r="AA343" i="4"/>
  <c r="Z343" i="4" s="1"/>
  <c r="AC343" i="4" s="1"/>
  <c r="AD343" i="4" s="1"/>
  <c r="AE343" i="4" s="1"/>
  <c r="AF343" i="4" s="1"/>
  <c r="AH343" i="4" s="1"/>
  <c r="AA344" i="4"/>
  <c r="Y346" i="4"/>
  <c r="AA347" i="4"/>
  <c r="Z347" i="4" s="1"/>
  <c r="AC347" i="4" s="1"/>
  <c r="AD347" i="4" s="1"/>
  <c r="AE347" i="4" s="1"/>
  <c r="AF347" i="4" s="1"/>
  <c r="AH347" i="4" s="1"/>
  <c r="AA348" i="4"/>
  <c r="Y350" i="4"/>
  <c r="AA351" i="4"/>
  <c r="Z351" i="4" s="1"/>
  <c r="AC351" i="4" s="1"/>
  <c r="AD351" i="4" s="1"/>
  <c r="AE351" i="4" s="1"/>
  <c r="AF351" i="4" s="1"/>
  <c r="AH351" i="4" s="1"/>
  <c r="AA352" i="4"/>
  <c r="Y354" i="4"/>
  <c r="AA355" i="4"/>
  <c r="Z355" i="4" s="1"/>
  <c r="AC355" i="4" s="1"/>
  <c r="AD355" i="4" s="1"/>
  <c r="AE355" i="4" s="1"/>
  <c r="AF355" i="4" s="1"/>
  <c r="AH355" i="4" s="1"/>
  <c r="AA356" i="4"/>
  <c r="Y358" i="4"/>
  <c r="AA360" i="4"/>
  <c r="Y362" i="4"/>
  <c r="AA363" i="4"/>
  <c r="Z363" i="4" s="1"/>
  <c r="AC363" i="4" s="1"/>
  <c r="AD363" i="4" s="1"/>
  <c r="AE363" i="4" s="1"/>
  <c r="AF363" i="4" s="1"/>
  <c r="AH363" i="4" s="1"/>
  <c r="AA364" i="4"/>
  <c r="Y366" i="4"/>
  <c r="AA367" i="4"/>
  <c r="Z367" i="4" s="1"/>
  <c r="AC367" i="4" s="1"/>
  <c r="AD367" i="4" s="1"/>
  <c r="AE367" i="4" s="1"/>
  <c r="AF367" i="4" s="1"/>
  <c r="AH367" i="4" s="1"/>
  <c r="AA368" i="4"/>
  <c r="Y370" i="4"/>
  <c r="AA371" i="4"/>
  <c r="Z371" i="4" s="1"/>
  <c r="AC371" i="4" s="1"/>
  <c r="AD371" i="4" s="1"/>
  <c r="AE371" i="4" s="1"/>
  <c r="AF371" i="4" s="1"/>
  <c r="AH371" i="4" s="1"/>
  <c r="AA372" i="4"/>
  <c r="Y374" i="4"/>
  <c r="AA375" i="4"/>
  <c r="Z375" i="4" s="1"/>
  <c r="AC375" i="4" s="1"/>
  <c r="AD375" i="4" s="1"/>
  <c r="AE375" i="4" s="1"/>
  <c r="AF375" i="4" s="1"/>
  <c r="AH375" i="4" s="1"/>
  <c r="AA376" i="4"/>
  <c r="Y378" i="4"/>
  <c r="AA379" i="4"/>
  <c r="Z379" i="4" s="1"/>
  <c r="AC379" i="4" s="1"/>
  <c r="AD379" i="4" s="1"/>
  <c r="AE379" i="4" s="1"/>
  <c r="AF379" i="4" s="1"/>
  <c r="AH379" i="4" s="1"/>
  <c r="AA380" i="4"/>
  <c r="Y382" i="4"/>
  <c r="AA383" i="4"/>
  <c r="Z383" i="4" s="1"/>
  <c r="AC383" i="4" s="1"/>
  <c r="AD383" i="4" s="1"/>
  <c r="AE383" i="4" s="1"/>
  <c r="AF383" i="4" s="1"/>
  <c r="AH383" i="4" s="1"/>
  <c r="AA384" i="4"/>
  <c r="Y386" i="4"/>
  <c r="AA387" i="4"/>
  <c r="Z387" i="4" s="1"/>
  <c r="AC387" i="4" s="1"/>
  <c r="AD387" i="4" s="1"/>
  <c r="AE387" i="4" s="1"/>
  <c r="AF387" i="4" s="1"/>
  <c r="AH387" i="4" s="1"/>
  <c r="AA388" i="4"/>
  <c r="Y390" i="4"/>
  <c r="AA391" i="4"/>
  <c r="Z391" i="4" s="1"/>
  <c r="AC391" i="4" s="1"/>
  <c r="AD391" i="4" s="1"/>
  <c r="AE391" i="4" s="1"/>
  <c r="AF391" i="4" s="1"/>
  <c r="AH391" i="4" s="1"/>
  <c r="AA392" i="4"/>
  <c r="Y394" i="4"/>
  <c r="Y397" i="4"/>
  <c r="AA398" i="4"/>
  <c r="Z398" i="4" s="1"/>
  <c r="AC398" i="4" s="1"/>
  <c r="AD398" i="4" s="1"/>
  <c r="AE398" i="4" s="1"/>
  <c r="AF398" i="4" s="1"/>
  <c r="AH398" i="4" s="1"/>
  <c r="Y399" i="4"/>
  <c r="AA400" i="4"/>
  <c r="Z400" i="4" s="1"/>
  <c r="AC400" i="4" s="1"/>
  <c r="AD400" i="4" s="1"/>
  <c r="AE400" i="4" s="1"/>
  <c r="AF400" i="4" s="1"/>
  <c r="AH400" i="4" s="1"/>
  <c r="AA482" i="4"/>
  <c r="Z482" i="4" s="1"/>
  <c r="AC482" i="4" s="1"/>
  <c r="AD482" i="4" s="1"/>
  <c r="AE482" i="4" s="1"/>
  <c r="AF482" i="4" s="1"/>
  <c r="AH482" i="4" s="1"/>
  <c r="AA503" i="4"/>
  <c r="Z503" i="4" s="1"/>
  <c r="AC503" i="4" s="1"/>
  <c r="AD503" i="4" s="1"/>
  <c r="AE503" i="4" s="1"/>
  <c r="AF503" i="4" s="1"/>
  <c r="AH503" i="4" s="1"/>
  <c r="AA93" i="4"/>
  <c r="Y95" i="4"/>
  <c r="AA97" i="4"/>
  <c r="Y99" i="4"/>
  <c r="AA101" i="4"/>
  <c r="Y103" i="4"/>
  <c r="Y118" i="4"/>
  <c r="Y125" i="4"/>
  <c r="Y127" i="4"/>
  <c r="Y129" i="4"/>
  <c r="Y131" i="4"/>
  <c r="Y133" i="4"/>
  <c r="Y135" i="4"/>
  <c r="AA140" i="4"/>
  <c r="Y142" i="4"/>
  <c r="AA144" i="4"/>
  <c r="Y146" i="4"/>
  <c r="AA148" i="4"/>
  <c r="Y150" i="4"/>
  <c r="AA152" i="4"/>
  <c r="Y154" i="4"/>
  <c r="AA156" i="4"/>
  <c r="Y158" i="4"/>
  <c r="AA160" i="4"/>
  <c r="Y162" i="4"/>
  <c r="AA164" i="4"/>
  <c r="Y166" i="4"/>
  <c r="AA168" i="4"/>
  <c r="Y170" i="4"/>
  <c r="AA172" i="4"/>
  <c r="Y174" i="4"/>
  <c r="AA176" i="4"/>
  <c r="Y178" i="4"/>
  <c r="AA180" i="4"/>
  <c r="Y182" i="4"/>
  <c r="AA184" i="4"/>
  <c r="Y186" i="4"/>
  <c r="AA188" i="4"/>
  <c r="Y190" i="4"/>
  <c r="AA192" i="4"/>
  <c r="Y194" i="4"/>
  <c r="AA196" i="4"/>
  <c r="Y198" i="4"/>
  <c r="AA200" i="4"/>
  <c r="Y202" i="4"/>
  <c r="Y204" i="4"/>
  <c r="AA206" i="4"/>
  <c r="Y208" i="4"/>
  <c r="AA210" i="4"/>
  <c r="Y212" i="4"/>
  <c r="AA214" i="4"/>
  <c r="Y216" i="4"/>
  <c r="AA218" i="4"/>
  <c r="Y220" i="4"/>
  <c r="AA222" i="4"/>
  <c r="Y224" i="4"/>
  <c r="AA226" i="4"/>
  <c r="AA227" i="4"/>
  <c r="Y229" i="4"/>
  <c r="AA231" i="4"/>
  <c r="Y233" i="4"/>
  <c r="AA235" i="4"/>
  <c r="Y237" i="4"/>
  <c r="AA239" i="4"/>
  <c r="Y241" i="4"/>
  <c r="AA243" i="4"/>
  <c r="Y245" i="4"/>
  <c r="AA247" i="4"/>
  <c r="Y249" i="4"/>
  <c r="AA251" i="4"/>
  <c r="Y253" i="4"/>
  <c r="AA255" i="4"/>
  <c r="Y257" i="4"/>
  <c r="Y262" i="4"/>
  <c r="AA264" i="4"/>
  <c r="Y266" i="4"/>
  <c r="AA268" i="4"/>
  <c r="Y270" i="4"/>
  <c r="AA272" i="4"/>
  <c r="Y274" i="4"/>
  <c r="AA276" i="4"/>
  <c r="Y278" i="4"/>
  <c r="AA280" i="4"/>
  <c r="Y282" i="4"/>
  <c r="AA284" i="4"/>
  <c r="Y286" i="4"/>
  <c r="AA288" i="4"/>
  <c r="Y290" i="4"/>
  <c r="AA292" i="4"/>
  <c r="Y294" i="4"/>
  <c r="AA296" i="4"/>
  <c r="Y298" i="4"/>
  <c r="AA300" i="4"/>
  <c r="Y302" i="4"/>
  <c r="AA304" i="4"/>
  <c r="Y306" i="4"/>
  <c r="AA308" i="4"/>
  <c r="Y310" i="4"/>
  <c r="AA312" i="4"/>
  <c r="Y314" i="4"/>
  <c r="AA316" i="4"/>
  <c r="Y318" i="4"/>
  <c r="AA320" i="4"/>
  <c r="Y322" i="4"/>
  <c r="AA334" i="4"/>
  <c r="Y336" i="4"/>
  <c r="AA338" i="4"/>
  <c r="Y340" i="4"/>
  <c r="AA342" i="4"/>
  <c r="Y344" i="4"/>
  <c r="AA346" i="4"/>
  <c r="Y348" i="4"/>
  <c r="AA350" i="4"/>
  <c r="Y352" i="4"/>
  <c r="AA354" i="4"/>
  <c r="Y356" i="4"/>
  <c r="AA358" i="4"/>
  <c r="Y360" i="4"/>
  <c r="AA362" i="4"/>
  <c r="Y364" i="4"/>
  <c r="AA366" i="4"/>
  <c r="Y368" i="4"/>
  <c r="AA370" i="4"/>
  <c r="Y372" i="4"/>
  <c r="AA374" i="4"/>
  <c r="Y376" i="4"/>
  <c r="AA378" i="4"/>
  <c r="Y380" i="4"/>
  <c r="AA382" i="4"/>
  <c r="Y384" i="4"/>
  <c r="AA386" i="4"/>
  <c r="Y388" i="4"/>
  <c r="AA390" i="4"/>
  <c r="Y392" i="4"/>
  <c r="Y395" i="4"/>
  <c r="AA402" i="4"/>
  <c r="Z402" i="4" s="1"/>
  <c r="AC402" i="4" s="1"/>
  <c r="AD402" i="4" s="1"/>
  <c r="AE402" i="4" s="1"/>
  <c r="AF402" i="4" s="1"/>
  <c r="AH402" i="4" s="1"/>
  <c r="AA499" i="4"/>
  <c r="Z499" i="4" s="1"/>
  <c r="AC499" i="4" s="1"/>
  <c r="AD499" i="4" s="1"/>
  <c r="AE499" i="4" s="1"/>
  <c r="AF499" i="4" s="1"/>
  <c r="AH499" i="4" s="1"/>
  <c r="Z617" i="4"/>
  <c r="AC617" i="4" s="1"/>
  <c r="AD617" i="4" s="1"/>
  <c r="AE617" i="4" s="1"/>
  <c r="AF617" i="4" s="1"/>
  <c r="AH617" i="4" s="1"/>
  <c r="Z669" i="4"/>
  <c r="AC669" i="4" s="1"/>
  <c r="AD669" i="4" s="1"/>
  <c r="AE669" i="4" s="1"/>
  <c r="AF669" i="4" s="1"/>
  <c r="AH669" i="4" s="1"/>
  <c r="AC670" i="4"/>
  <c r="AD670" i="4" s="1"/>
  <c r="AE670" i="4" s="1"/>
  <c r="AF670" i="4" s="1"/>
  <c r="AH670" i="4" s="1"/>
  <c r="Z670" i="4"/>
  <c r="Z671" i="4"/>
  <c r="AC671" i="4" s="1"/>
  <c r="AD671" i="4" s="1"/>
  <c r="AE671" i="4" s="1"/>
  <c r="AF671" i="4" s="1"/>
  <c r="AH671" i="4" s="1"/>
  <c r="Z672" i="4"/>
  <c r="AC672" i="4" s="1"/>
  <c r="AD672" i="4" s="1"/>
  <c r="AE672" i="4" s="1"/>
  <c r="AF672" i="4" s="1"/>
  <c r="AH672" i="4" s="1"/>
  <c r="Z673" i="4"/>
  <c r="AC673" i="4" s="1"/>
  <c r="AD673" i="4" s="1"/>
  <c r="AE673" i="4" s="1"/>
  <c r="AF673" i="4" s="1"/>
  <c r="AH673" i="4" s="1"/>
  <c r="AC674" i="4"/>
  <c r="AD674" i="4" s="1"/>
  <c r="AE674" i="4" s="1"/>
  <c r="AF674" i="4" s="1"/>
  <c r="AH674" i="4" s="1"/>
  <c r="Z674" i="4"/>
  <c r="Z675" i="4"/>
  <c r="AC675" i="4" s="1"/>
  <c r="AD675" i="4" s="1"/>
  <c r="AE675" i="4" s="1"/>
  <c r="AF675" i="4" s="1"/>
  <c r="AH675" i="4" s="1"/>
  <c r="Z676" i="4"/>
  <c r="AC676" i="4" s="1"/>
  <c r="AD676" i="4" s="1"/>
  <c r="AE676" i="4" s="1"/>
  <c r="AF676" i="4" s="1"/>
  <c r="AH676" i="4" s="1"/>
  <c r="Z677" i="4"/>
  <c r="AC677" i="4" s="1"/>
  <c r="AD677" i="4" s="1"/>
  <c r="AE677" i="4" s="1"/>
  <c r="AF677" i="4" s="1"/>
  <c r="AH677" i="4" s="1"/>
  <c r="AC678" i="4"/>
  <c r="AD678" i="4" s="1"/>
  <c r="AE678" i="4" s="1"/>
  <c r="AF678" i="4" s="1"/>
  <c r="AH678" i="4" s="1"/>
  <c r="Z678" i="4"/>
  <c r="Z679" i="4"/>
  <c r="AC679" i="4" s="1"/>
  <c r="AD679" i="4" s="1"/>
  <c r="AE679" i="4" s="1"/>
  <c r="AF679" i="4" s="1"/>
  <c r="AH679" i="4" s="1"/>
  <c r="Z680" i="4"/>
  <c r="AC680" i="4" s="1"/>
  <c r="AD680" i="4" s="1"/>
  <c r="AE680" i="4" s="1"/>
  <c r="AF680" i="4" s="1"/>
  <c r="AH680" i="4" s="1"/>
  <c r="Z681" i="4"/>
  <c r="AC681" i="4" s="1"/>
  <c r="AD681" i="4" s="1"/>
  <c r="AE681" i="4" s="1"/>
  <c r="AF681" i="4" s="1"/>
  <c r="AH681" i="4" s="1"/>
  <c r="AC682" i="4"/>
  <c r="AD682" i="4" s="1"/>
  <c r="AE682" i="4" s="1"/>
  <c r="AF682" i="4" s="1"/>
  <c r="AH682" i="4" s="1"/>
  <c r="Z682" i="4"/>
  <c r="Z683" i="4"/>
  <c r="AC683" i="4" s="1"/>
  <c r="AD683" i="4" s="1"/>
  <c r="AE683" i="4" s="1"/>
  <c r="AF683" i="4" s="1"/>
  <c r="AH683" i="4" s="1"/>
  <c r="Z684" i="4"/>
  <c r="AC684" i="4" s="1"/>
  <c r="AD684" i="4" s="1"/>
  <c r="AE684" i="4" s="1"/>
  <c r="AF684" i="4" s="1"/>
  <c r="AH684" i="4" s="1"/>
  <c r="Z685" i="4"/>
  <c r="AC685" i="4" s="1"/>
  <c r="AD685" i="4" s="1"/>
  <c r="AE685" i="4" s="1"/>
  <c r="AF685" i="4" s="1"/>
  <c r="AH685" i="4" s="1"/>
  <c r="AC686" i="4"/>
  <c r="AD686" i="4" s="1"/>
  <c r="AE686" i="4" s="1"/>
  <c r="AF686" i="4" s="1"/>
  <c r="AH686" i="4" s="1"/>
  <c r="Z686" i="4"/>
  <c r="Z687" i="4"/>
  <c r="AC687" i="4" s="1"/>
  <c r="AD687" i="4" s="1"/>
  <c r="AE687" i="4" s="1"/>
  <c r="AF687" i="4" s="1"/>
  <c r="AH687" i="4" s="1"/>
  <c r="Z688" i="4"/>
  <c r="AC688" i="4" s="1"/>
  <c r="AD688" i="4" s="1"/>
  <c r="AE688" i="4" s="1"/>
  <c r="AF688" i="4" s="1"/>
  <c r="AH688" i="4" s="1"/>
  <c r="Z689" i="4"/>
  <c r="AC689" i="4" s="1"/>
  <c r="AD689" i="4" s="1"/>
  <c r="AE689" i="4" s="1"/>
  <c r="AF689" i="4" s="1"/>
  <c r="AH689" i="4" s="1"/>
  <c r="AC690" i="4"/>
  <c r="AD690" i="4" s="1"/>
  <c r="AE690" i="4" s="1"/>
  <c r="AF690" i="4" s="1"/>
  <c r="AH690" i="4" s="1"/>
  <c r="Z690" i="4"/>
  <c r="Z691" i="4"/>
  <c r="AC691" i="4" s="1"/>
  <c r="AD691" i="4" s="1"/>
  <c r="AE691" i="4" s="1"/>
  <c r="AF691" i="4" s="1"/>
  <c r="AH691" i="4" s="1"/>
  <c r="Z692" i="4"/>
  <c r="AC692" i="4" s="1"/>
  <c r="AD692" i="4" s="1"/>
  <c r="AE692" i="4" s="1"/>
  <c r="AF692" i="4" s="1"/>
  <c r="AH692" i="4" s="1"/>
  <c r="Z693" i="4"/>
  <c r="AC693" i="4" s="1"/>
  <c r="AD693" i="4" s="1"/>
  <c r="AE693" i="4" s="1"/>
  <c r="AF693" i="4" s="1"/>
  <c r="AH693" i="4" s="1"/>
  <c r="AC694" i="4"/>
  <c r="AD694" i="4" s="1"/>
  <c r="AE694" i="4" s="1"/>
  <c r="AF694" i="4" s="1"/>
  <c r="AH694" i="4" s="1"/>
  <c r="Z694" i="4"/>
  <c r="Z695" i="4"/>
  <c r="AC695" i="4" s="1"/>
  <c r="AD695" i="4" s="1"/>
  <c r="AE695" i="4" s="1"/>
  <c r="AF695" i="4" s="1"/>
  <c r="AH695" i="4" s="1"/>
  <c r="Z696" i="4"/>
  <c r="AC696" i="4" s="1"/>
  <c r="AD696" i="4" s="1"/>
  <c r="AE696" i="4" s="1"/>
  <c r="AF696" i="4" s="1"/>
  <c r="AH696" i="4" s="1"/>
  <c r="Z697" i="4"/>
  <c r="AC697" i="4" s="1"/>
  <c r="AD697" i="4" s="1"/>
  <c r="AE697" i="4" s="1"/>
  <c r="AF697" i="4" s="1"/>
  <c r="AH697" i="4" s="1"/>
  <c r="AC698" i="4"/>
  <c r="AD698" i="4" s="1"/>
  <c r="AE698" i="4" s="1"/>
  <c r="AF698" i="4" s="1"/>
  <c r="AH698" i="4" s="1"/>
  <c r="Z698" i="4"/>
  <c r="Z699" i="4"/>
  <c r="AC699" i="4" s="1"/>
  <c r="AD699" i="4" s="1"/>
  <c r="AE699" i="4" s="1"/>
  <c r="AF699" i="4" s="1"/>
  <c r="AH699" i="4" s="1"/>
  <c r="Z700" i="4"/>
  <c r="AC700" i="4" s="1"/>
  <c r="AD700" i="4" s="1"/>
  <c r="AE700" i="4" s="1"/>
  <c r="AF700" i="4" s="1"/>
  <c r="AH700" i="4" s="1"/>
  <c r="Z701" i="4"/>
  <c r="AC701" i="4" s="1"/>
  <c r="AD701" i="4" s="1"/>
  <c r="AE701" i="4" s="1"/>
  <c r="AF701" i="4" s="1"/>
  <c r="AH701" i="4" s="1"/>
  <c r="AC702" i="4"/>
  <c r="AD702" i="4" s="1"/>
  <c r="AE702" i="4" s="1"/>
  <c r="AF702" i="4" s="1"/>
  <c r="AH702" i="4" s="1"/>
  <c r="Z702" i="4"/>
  <c r="Z703" i="4"/>
  <c r="AC703" i="4" s="1"/>
  <c r="AD703" i="4" s="1"/>
  <c r="AE703" i="4" s="1"/>
  <c r="AF703" i="4" s="1"/>
  <c r="AH703" i="4" s="1"/>
  <c r="Z704" i="4"/>
  <c r="AC704" i="4" s="1"/>
  <c r="AD704" i="4" s="1"/>
  <c r="AE704" i="4" s="1"/>
  <c r="AF704" i="4" s="1"/>
  <c r="AH704" i="4" s="1"/>
  <c r="Z705" i="4"/>
  <c r="AC705" i="4" s="1"/>
  <c r="AD705" i="4" s="1"/>
  <c r="AE705" i="4" s="1"/>
  <c r="AF705" i="4" s="1"/>
  <c r="AH705" i="4" s="1"/>
  <c r="AC706" i="4"/>
  <c r="AD706" i="4" s="1"/>
  <c r="AE706" i="4" s="1"/>
  <c r="AF706" i="4" s="1"/>
  <c r="AH706" i="4" s="1"/>
  <c r="Z706" i="4"/>
  <c r="Z707" i="4"/>
  <c r="AC707" i="4" s="1"/>
  <c r="AD707" i="4" s="1"/>
  <c r="AE707" i="4" s="1"/>
  <c r="AF707" i="4" s="1"/>
  <c r="AH707" i="4" s="1"/>
  <c r="Z708" i="4"/>
  <c r="AC708" i="4" s="1"/>
  <c r="AD708" i="4" s="1"/>
  <c r="AE708" i="4" s="1"/>
  <c r="AF708" i="4" s="1"/>
  <c r="AH708" i="4" s="1"/>
  <c r="Z709" i="4"/>
  <c r="AC709" i="4" s="1"/>
  <c r="AD709" i="4" s="1"/>
  <c r="AE709" i="4" s="1"/>
  <c r="AF709" i="4" s="1"/>
  <c r="AH709" i="4" s="1"/>
  <c r="AC710" i="4"/>
  <c r="AD710" i="4" s="1"/>
  <c r="AE710" i="4" s="1"/>
  <c r="AF710" i="4" s="1"/>
  <c r="AH710" i="4" s="1"/>
  <c r="Z710" i="4"/>
  <c r="Z711" i="4"/>
  <c r="AC711" i="4" s="1"/>
  <c r="AD711" i="4" s="1"/>
  <c r="AE711" i="4" s="1"/>
  <c r="AF711" i="4" s="1"/>
  <c r="AH711" i="4" s="1"/>
  <c r="Z712" i="4"/>
  <c r="AC712" i="4" s="1"/>
  <c r="AD712" i="4" s="1"/>
  <c r="AE712" i="4" s="1"/>
  <c r="AF712" i="4" s="1"/>
  <c r="AH712" i="4" s="1"/>
  <c r="Z713" i="4"/>
  <c r="AC713" i="4" s="1"/>
  <c r="AD713" i="4" s="1"/>
  <c r="AE713" i="4" s="1"/>
  <c r="AF713" i="4" s="1"/>
  <c r="AH713" i="4" s="1"/>
  <c r="AC714" i="4"/>
  <c r="AD714" i="4" s="1"/>
  <c r="AE714" i="4" s="1"/>
  <c r="AF714" i="4" s="1"/>
  <c r="AH714" i="4" s="1"/>
  <c r="Z714" i="4"/>
  <c r="Z715" i="4"/>
  <c r="AC715" i="4" s="1"/>
  <c r="AD715" i="4" s="1"/>
  <c r="AE715" i="4" s="1"/>
  <c r="AF715" i="4" s="1"/>
  <c r="AH715" i="4" s="1"/>
  <c r="Z716" i="4"/>
  <c r="AC716" i="4" s="1"/>
  <c r="AD716" i="4" s="1"/>
  <c r="AE716" i="4" s="1"/>
  <c r="AF716" i="4" s="1"/>
  <c r="AH716" i="4" s="1"/>
  <c r="Z717" i="4"/>
  <c r="AC717" i="4" s="1"/>
  <c r="AD717" i="4" s="1"/>
  <c r="AE717" i="4" s="1"/>
  <c r="AF717" i="4" s="1"/>
  <c r="AH717" i="4" s="1"/>
  <c r="AC718" i="4"/>
  <c r="AD718" i="4" s="1"/>
  <c r="AE718" i="4" s="1"/>
  <c r="AF718" i="4" s="1"/>
  <c r="AH718" i="4" s="1"/>
  <c r="Z718" i="4"/>
  <c r="Z719" i="4"/>
  <c r="AC719" i="4" s="1"/>
  <c r="AD719" i="4" s="1"/>
  <c r="AE719" i="4" s="1"/>
  <c r="AF719" i="4" s="1"/>
  <c r="AH719" i="4" s="1"/>
  <c r="Z720" i="4"/>
  <c r="AC720" i="4" s="1"/>
  <c r="AD720" i="4" s="1"/>
  <c r="AE720" i="4" s="1"/>
  <c r="AF720" i="4" s="1"/>
  <c r="AH720" i="4" s="1"/>
  <c r="Z721" i="4"/>
  <c r="AC721" i="4" s="1"/>
  <c r="AD721" i="4" s="1"/>
  <c r="AE721" i="4" s="1"/>
  <c r="AF721" i="4" s="1"/>
  <c r="AH721" i="4" s="1"/>
  <c r="Z723" i="4"/>
  <c r="AC723" i="4" s="1"/>
  <c r="AD723" i="4" s="1"/>
  <c r="AE723" i="4" s="1"/>
  <c r="AF723" i="4" s="1"/>
  <c r="AH723" i="4" s="1"/>
  <c r="Z724" i="4"/>
  <c r="AC724" i="4" s="1"/>
  <c r="AD724" i="4" s="1"/>
  <c r="AE724" i="4" s="1"/>
  <c r="AF724" i="4" s="1"/>
  <c r="AH724" i="4" s="1"/>
  <c r="AA401" i="4"/>
  <c r="Y403" i="4"/>
  <c r="AA405" i="4"/>
  <c r="Y407" i="4"/>
  <c r="Y409" i="4"/>
  <c r="AA477" i="4"/>
  <c r="Y479" i="4"/>
  <c r="AA481" i="4"/>
  <c r="Y483" i="4"/>
  <c r="AA485" i="4"/>
  <c r="Y487" i="4"/>
  <c r="Y489" i="4"/>
  <c r="Y491" i="4"/>
  <c r="Y493" i="4"/>
  <c r="Y495" i="4"/>
  <c r="AA498" i="4"/>
  <c r="Y500" i="4"/>
  <c r="AA502" i="4"/>
  <c r="Y504" i="4"/>
  <c r="Y506" i="4"/>
  <c r="Y508" i="4"/>
  <c r="Y510" i="4"/>
  <c r="Y512" i="4"/>
  <c r="Y514" i="4"/>
  <c r="Y516" i="4"/>
  <c r="Y518" i="4"/>
  <c r="Y520" i="4"/>
  <c r="Y522" i="4"/>
  <c r="Y524" i="4"/>
  <c r="Y526" i="4"/>
  <c r="Y528" i="4"/>
  <c r="Y530" i="4"/>
  <c r="Y532" i="4"/>
  <c r="Y534" i="4"/>
  <c r="Y536" i="4"/>
  <c r="Y538" i="4"/>
  <c r="Y540" i="4"/>
  <c r="Y542" i="4"/>
  <c r="Y544" i="4"/>
  <c r="AC549" i="4"/>
  <c r="AD549" i="4" s="1"/>
  <c r="AE549" i="4" s="1"/>
  <c r="AF549" i="4" s="1"/>
  <c r="AH549" i="4" s="1"/>
  <c r="AC553" i="4"/>
  <c r="AD553" i="4" s="1"/>
  <c r="AE553" i="4" s="1"/>
  <c r="AF553" i="4" s="1"/>
  <c r="AH553" i="4" s="1"/>
  <c r="AC557" i="4"/>
  <c r="AD557" i="4" s="1"/>
  <c r="AE557" i="4" s="1"/>
  <c r="AF557" i="4" s="1"/>
  <c r="AH557" i="4" s="1"/>
  <c r="AC561" i="4"/>
  <c r="AD561" i="4" s="1"/>
  <c r="AE561" i="4" s="1"/>
  <c r="AF561" i="4" s="1"/>
  <c r="AH561" i="4" s="1"/>
  <c r="AC565" i="4"/>
  <c r="AD565" i="4" s="1"/>
  <c r="AE565" i="4" s="1"/>
  <c r="AF565" i="4" s="1"/>
  <c r="AH565" i="4" s="1"/>
  <c r="AC569" i="4"/>
  <c r="AD569" i="4" s="1"/>
  <c r="AE569" i="4" s="1"/>
  <c r="AF569" i="4" s="1"/>
  <c r="AH569" i="4" s="1"/>
  <c r="AC573" i="4"/>
  <c r="AD573" i="4" s="1"/>
  <c r="AE573" i="4" s="1"/>
  <c r="AF573" i="4" s="1"/>
  <c r="AH573" i="4" s="1"/>
  <c r="AC577" i="4"/>
  <c r="AD577" i="4" s="1"/>
  <c r="AE577" i="4" s="1"/>
  <c r="AF577" i="4" s="1"/>
  <c r="AH577" i="4" s="1"/>
  <c r="AC581" i="4"/>
  <c r="AD581" i="4" s="1"/>
  <c r="AE581" i="4" s="1"/>
  <c r="AF581" i="4" s="1"/>
  <c r="AH581" i="4" s="1"/>
  <c r="AC585" i="4"/>
  <c r="AD585" i="4" s="1"/>
  <c r="AE585" i="4" s="1"/>
  <c r="AF585" i="4" s="1"/>
  <c r="AH585" i="4" s="1"/>
  <c r="AC589" i="4"/>
  <c r="AD589" i="4" s="1"/>
  <c r="AE589" i="4" s="1"/>
  <c r="AF589" i="4" s="1"/>
  <c r="AH589" i="4" s="1"/>
  <c r="AC593" i="4"/>
  <c r="AD593" i="4" s="1"/>
  <c r="AE593" i="4" s="1"/>
  <c r="AF593" i="4" s="1"/>
  <c r="AH593" i="4" s="1"/>
  <c r="AC597" i="4"/>
  <c r="AD597" i="4" s="1"/>
  <c r="AE597" i="4" s="1"/>
  <c r="AF597" i="4" s="1"/>
  <c r="AH597" i="4" s="1"/>
  <c r="AC601" i="4"/>
  <c r="AD601" i="4" s="1"/>
  <c r="AE601" i="4" s="1"/>
  <c r="AF601" i="4" s="1"/>
  <c r="AH601" i="4" s="1"/>
  <c r="AC605" i="4"/>
  <c r="AD605" i="4" s="1"/>
  <c r="AE605" i="4" s="1"/>
  <c r="AF605" i="4" s="1"/>
  <c r="AH605" i="4" s="1"/>
  <c r="AC609" i="4"/>
  <c r="AD609" i="4" s="1"/>
  <c r="AE609" i="4" s="1"/>
  <c r="AF609" i="4" s="1"/>
  <c r="AH609" i="4" s="1"/>
  <c r="AC613" i="4"/>
  <c r="AD613" i="4" s="1"/>
  <c r="AE613" i="4" s="1"/>
  <c r="AF613" i="4" s="1"/>
  <c r="AH613" i="4" s="1"/>
  <c r="AC620" i="4"/>
  <c r="AD620" i="4" s="1"/>
  <c r="AE620" i="4" s="1"/>
  <c r="AF620" i="4" s="1"/>
  <c r="AH620" i="4" s="1"/>
  <c r="AC624" i="4"/>
  <c r="AD624" i="4" s="1"/>
  <c r="AE624" i="4" s="1"/>
  <c r="AF624" i="4" s="1"/>
  <c r="AH624" i="4" s="1"/>
  <c r="AC628" i="4"/>
  <c r="AD628" i="4" s="1"/>
  <c r="AE628" i="4" s="1"/>
  <c r="AF628" i="4" s="1"/>
  <c r="AH628" i="4" s="1"/>
  <c r="AC632" i="4"/>
  <c r="AD632" i="4" s="1"/>
  <c r="AE632" i="4" s="1"/>
  <c r="AF632" i="4" s="1"/>
  <c r="AH632" i="4" s="1"/>
  <c r="AC636" i="4"/>
  <c r="AD636" i="4" s="1"/>
  <c r="AE636" i="4" s="1"/>
  <c r="AF636" i="4" s="1"/>
  <c r="AH636" i="4" s="1"/>
  <c r="AC640" i="4"/>
  <c r="AD640" i="4" s="1"/>
  <c r="AE640" i="4" s="1"/>
  <c r="AF640" i="4" s="1"/>
  <c r="AH640" i="4" s="1"/>
  <c r="AC644" i="4"/>
  <c r="AD644" i="4" s="1"/>
  <c r="AE644" i="4" s="1"/>
  <c r="AF644" i="4" s="1"/>
  <c r="AH644" i="4" s="1"/>
  <c r="AC648" i="4"/>
  <c r="AD648" i="4" s="1"/>
  <c r="AE648" i="4" s="1"/>
  <c r="AF648" i="4" s="1"/>
  <c r="AH648" i="4" s="1"/>
  <c r="AC652" i="4"/>
  <c r="AD652" i="4" s="1"/>
  <c r="AE652" i="4" s="1"/>
  <c r="AF652" i="4" s="1"/>
  <c r="AH652" i="4" s="1"/>
  <c r="AC656" i="4"/>
  <c r="AD656" i="4" s="1"/>
  <c r="AE656" i="4" s="1"/>
  <c r="AF656" i="4" s="1"/>
  <c r="AH656" i="4" s="1"/>
  <c r="AC660" i="4"/>
  <c r="AD660" i="4" s="1"/>
  <c r="AE660" i="4" s="1"/>
  <c r="AF660" i="4" s="1"/>
  <c r="AH660" i="4" s="1"/>
  <c r="AC664" i="4"/>
  <c r="AD664" i="4" s="1"/>
  <c r="AE664" i="4" s="1"/>
  <c r="AF664" i="4" s="1"/>
  <c r="AH664" i="4" s="1"/>
  <c r="AA399" i="4"/>
  <c r="Y401" i="4"/>
  <c r="AA403" i="4"/>
  <c r="Y405" i="4"/>
  <c r="AA409" i="4"/>
  <c r="Y411" i="4"/>
  <c r="Y413" i="4"/>
  <c r="Y415" i="4"/>
  <c r="Y417" i="4"/>
  <c r="Y419" i="4"/>
  <c r="Y421" i="4"/>
  <c r="Y423" i="4"/>
  <c r="Y425" i="4"/>
  <c r="Y427" i="4"/>
  <c r="Y429" i="4"/>
  <c r="Y431" i="4"/>
  <c r="Y433" i="4"/>
  <c r="Y435" i="4"/>
  <c r="Y437" i="4"/>
  <c r="Y439" i="4"/>
  <c r="Y441" i="4"/>
  <c r="Y443" i="4"/>
  <c r="Y445" i="4"/>
  <c r="Y447" i="4"/>
  <c r="Y449" i="4"/>
  <c r="Y451" i="4"/>
  <c r="Y453" i="4"/>
  <c r="Y455" i="4"/>
  <c r="Y457" i="4"/>
  <c r="Y459" i="4"/>
  <c r="Y461" i="4"/>
  <c r="Y463" i="4"/>
  <c r="Y465" i="4"/>
  <c r="Y467" i="4"/>
  <c r="Y469" i="4"/>
  <c r="Y471" i="4"/>
  <c r="Y473" i="4"/>
  <c r="Y475" i="4"/>
  <c r="Y477" i="4"/>
  <c r="AA479" i="4"/>
  <c r="Y481" i="4"/>
  <c r="AA483" i="4"/>
  <c r="Y485" i="4"/>
  <c r="AA495" i="4"/>
  <c r="Y498" i="4"/>
  <c r="AA500" i="4"/>
  <c r="Y502" i="4"/>
  <c r="Y547" i="4"/>
  <c r="Y551" i="4"/>
  <c r="Y555" i="4"/>
  <c r="Y559" i="4"/>
  <c r="Y563" i="4"/>
  <c r="Y567" i="4"/>
  <c r="Y571" i="4"/>
  <c r="Y575" i="4"/>
  <c r="Y579" i="4"/>
  <c r="Y583" i="4"/>
  <c r="Y587" i="4"/>
  <c r="Y591" i="4"/>
  <c r="Y595" i="4"/>
  <c r="Y599" i="4"/>
  <c r="Y603" i="4"/>
  <c r="Y607" i="4"/>
  <c r="Y611" i="4"/>
  <c r="Y615" i="4"/>
  <c r="Y546" i="4"/>
  <c r="Y548" i="4"/>
  <c r="Y550" i="4"/>
  <c r="Y552" i="4"/>
  <c r="Y554" i="4"/>
  <c r="Y556" i="4"/>
  <c r="Y558" i="4"/>
  <c r="Y560" i="4"/>
  <c r="Y562" i="4"/>
  <c r="Y564" i="4"/>
  <c r="Y566" i="4"/>
  <c r="Y568" i="4"/>
  <c r="Y570" i="4"/>
  <c r="Y572" i="4"/>
  <c r="Y574" i="4"/>
  <c r="Y576" i="4"/>
  <c r="Y578" i="4"/>
  <c r="Y580" i="4"/>
  <c r="Y582" i="4"/>
  <c r="Y584" i="4"/>
  <c r="Y586" i="4"/>
  <c r="Y588" i="4"/>
  <c r="Y590" i="4"/>
  <c r="Y592" i="4"/>
  <c r="Y594" i="4"/>
  <c r="Y596" i="4"/>
  <c r="Y598" i="4"/>
  <c r="Y600" i="4"/>
  <c r="Y602" i="4"/>
  <c r="Y604" i="4"/>
  <c r="Y606" i="4"/>
  <c r="Y608" i="4"/>
  <c r="Y610" i="4"/>
  <c r="Y612" i="4"/>
  <c r="Y614" i="4"/>
  <c r="Y616" i="4"/>
  <c r="Y618" i="4"/>
  <c r="Y622" i="4"/>
  <c r="Y626" i="4"/>
  <c r="Y630" i="4"/>
  <c r="Y634" i="4"/>
  <c r="Y638" i="4"/>
  <c r="Y642" i="4"/>
  <c r="Y646" i="4"/>
  <c r="Y650" i="4"/>
  <c r="Y654" i="4"/>
  <c r="Y658" i="4"/>
  <c r="Y662" i="4"/>
  <c r="Y666" i="4"/>
  <c r="Y619" i="4"/>
  <c r="Y621" i="4"/>
  <c r="Y623" i="4"/>
  <c r="Y625" i="4"/>
  <c r="Y627" i="4"/>
  <c r="Y629" i="4"/>
  <c r="Y631" i="4"/>
  <c r="Y633" i="4"/>
  <c r="Y635" i="4"/>
  <c r="Y637" i="4"/>
  <c r="Y639" i="4"/>
  <c r="Y641" i="4"/>
  <c r="Y643" i="4"/>
  <c r="Y645" i="4"/>
  <c r="Y647" i="4"/>
  <c r="Y649" i="4"/>
  <c r="Y651" i="4"/>
  <c r="Y653" i="4"/>
  <c r="Y655" i="4"/>
  <c r="Y657" i="4"/>
  <c r="Y659" i="4"/>
  <c r="Y661" i="4"/>
  <c r="Y663" i="4"/>
  <c r="Y665" i="4"/>
  <c r="Y667" i="4"/>
  <c r="Y668" i="4"/>
  <c r="Y722" i="4"/>
  <c r="AC357" i="4" l="1"/>
  <c r="AD357" i="4" s="1"/>
  <c r="AE357" i="4" s="1"/>
  <c r="AF357" i="4" s="1"/>
  <c r="AH357" i="4" s="1"/>
  <c r="AC331" i="4"/>
  <c r="AD331" i="4" s="1"/>
  <c r="AE331" i="4" s="1"/>
  <c r="AF331" i="4" s="1"/>
  <c r="AH331" i="4" s="1"/>
  <c r="AC323" i="4"/>
  <c r="AD323" i="4" s="1"/>
  <c r="AE323" i="4" s="1"/>
  <c r="AF323" i="4" s="1"/>
  <c r="AH323" i="4" s="1"/>
  <c r="AC291" i="4"/>
  <c r="AD291" i="4" s="1"/>
  <c r="AE291" i="4" s="1"/>
  <c r="AF291" i="4" s="1"/>
  <c r="AH291" i="4" s="1"/>
  <c r="AC258" i="4"/>
  <c r="AD258" i="4" s="1"/>
  <c r="AE258" i="4" s="1"/>
  <c r="AF258" i="4" s="1"/>
  <c r="AH258" i="4" s="1"/>
  <c r="AC248" i="4"/>
  <c r="AD248" i="4" s="1"/>
  <c r="AE248" i="4" s="1"/>
  <c r="AF248" i="4" s="1"/>
  <c r="AH248" i="4" s="1"/>
  <c r="AC361" i="4"/>
  <c r="AD361" i="4" s="1"/>
  <c r="AE361" i="4" s="1"/>
  <c r="AF361" i="4" s="1"/>
  <c r="AH361" i="4" s="1"/>
  <c r="AC238" i="4"/>
  <c r="AD238" i="4" s="1"/>
  <c r="AE238" i="4" s="1"/>
  <c r="AF238" i="4" s="1"/>
  <c r="AH238" i="4" s="1"/>
  <c r="Z277" i="4"/>
  <c r="AC277" i="4" s="1"/>
  <c r="AD277" i="4" s="1"/>
  <c r="AE277" i="4" s="1"/>
  <c r="AF277" i="4" s="1"/>
  <c r="AH277" i="4" s="1"/>
  <c r="AH496" i="4"/>
  <c r="Z349" i="4"/>
  <c r="AC349" i="4" s="1"/>
  <c r="AD349" i="4" s="1"/>
  <c r="AE349" i="4" s="1"/>
  <c r="AF349" i="4" s="1"/>
  <c r="AH349" i="4" s="1"/>
  <c r="Z335" i="4"/>
  <c r="AC335" i="4" s="1"/>
  <c r="AD335" i="4" s="1"/>
  <c r="AE335" i="4" s="1"/>
  <c r="AF335" i="4" s="1"/>
  <c r="AH335" i="4" s="1"/>
  <c r="Z327" i="4"/>
  <c r="AC327" i="4" s="1"/>
  <c r="AD327" i="4" s="1"/>
  <c r="AE327" i="4" s="1"/>
  <c r="AF327" i="4" s="1"/>
  <c r="AH327" i="4" s="1"/>
  <c r="Z315" i="4"/>
  <c r="AC315" i="4" s="1"/>
  <c r="AD315" i="4" s="1"/>
  <c r="AE315" i="4" s="1"/>
  <c r="AF315" i="4" s="1"/>
  <c r="AH315" i="4" s="1"/>
  <c r="Z283" i="4"/>
  <c r="AC283" i="4" s="1"/>
  <c r="AD283" i="4" s="1"/>
  <c r="AE283" i="4" s="1"/>
  <c r="AF283" i="4" s="1"/>
  <c r="AH283" i="4" s="1"/>
  <c r="Z250" i="4"/>
  <c r="AC250" i="4" s="1"/>
  <c r="AD250" i="4" s="1"/>
  <c r="AE250" i="4" s="1"/>
  <c r="AF250" i="4" s="1"/>
  <c r="AH250" i="4" s="1"/>
  <c r="Z722" i="4"/>
  <c r="AC722" i="4" s="1"/>
  <c r="AD722" i="4" s="1"/>
  <c r="AE722" i="4" s="1"/>
  <c r="AF722" i="4" s="1"/>
  <c r="AH722" i="4" s="1"/>
  <c r="Z667" i="4"/>
  <c r="AC667" i="4" s="1"/>
  <c r="AD667" i="4" s="1"/>
  <c r="AE667" i="4" s="1"/>
  <c r="AF667" i="4" s="1"/>
  <c r="AH667" i="4" s="1"/>
  <c r="Z663" i="4"/>
  <c r="AC663" i="4" s="1"/>
  <c r="AD663" i="4" s="1"/>
  <c r="AE663" i="4" s="1"/>
  <c r="AF663" i="4" s="1"/>
  <c r="AH663" i="4" s="1"/>
  <c r="Z659" i="4"/>
  <c r="AC659" i="4" s="1"/>
  <c r="AD659" i="4" s="1"/>
  <c r="AE659" i="4" s="1"/>
  <c r="AF659" i="4" s="1"/>
  <c r="AH659" i="4" s="1"/>
  <c r="Z655" i="4"/>
  <c r="AC655" i="4" s="1"/>
  <c r="AD655" i="4" s="1"/>
  <c r="AE655" i="4" s="1"/>
  <c r="AF655" i="4" s="1"/>
  <c r="AH655" i="4" s="1"/>
  <c r="Z651" i="4"/>
  <c r="AC651" i="4" s="1"/>
  <c r="AD651" i="4" s="1"/>
  <c r="AE651" i="4" s="1"/>
  <c r="AF651" i="4" s="1"/>
  <c r="AH651" i="4" s="1"/>
  <c r="Z647" i="4"/>
  <c r="AC647" i="4" s="1"/>
  <c r="AD647" i="4" s="1"/>
  <c r="AE647" i="4" s="1"/>
  <c r="AF647" i="4" s="1"/>
  <c r="AH647" i="4" s="1"/>
  <c r="Z643" i="4"/>
  <c r="AC643" i="4" s="1"/>
  <c r="AD643" i="4" s="1"/>
  <c r="AE643" i="4" s="1"/>
  <c r="AF643" i="4" s="1"/>
  <c r="AH643" i="4" s="1"/>
  <c r="Z639" i="4"/>
  <c r="AC639" i="4" s="1"/>
  <c r="AD639" i="4" s="1"/>
  <c r="AE639" i="4" s="1"/>
  <c r="AF639" i="4" s="1"/>
  <c r="AH639" i="4" s="1"/>
  <c r="Z635" i="4"/>
  <c r="AC635" i="4" s="1"/>
  <c r="AD635" i="4" s="1"/>
  <c r="AE635" i="4" s="1"/>
  <c r="AF635" i="4" s="1"/>
  <c r="AH635" i="4" s="1"/>
  <c r="Z631" i="4"/>
  <c r="AC631" i="4" s="1"/>
  <c r="AD631" i="4" s="1"/>
  <c r="AE631" i="4" s="1"/>
  <c r="AF631" i="4" s="1"/>
  <c r="AH631" i="4" s="1"/>
  <c r="Z627" i="4"/>
  <c r="AC627" i="4" s="1"/>
  <c r="AD627" i="4" s="1"/>
  <c r="AE627" i="4" s="1"/>
  <c r="AF627" i="4" s="1"/>
  <c r="AH627" i="4" s="1"/>
  <c r="Z623" i="4"/>
  <c r="AC623" i="4" s="1"/>
  <c r="AD623" i="4" s="1"/>
  <c r="AE623" i="4" s="1"/>
  <c r="AF623" i="4" s="1"/>
  <c r="AH623" i="4" s="1"/>
  <c r="Z619" i="4"/>
  <c r="AC619" i="4" s="1"/>
  <c r="AD619" i="4" s="1"/>
  <c r="AE619" i="4" s="1"/>
  <c r="AF619" i="4" s="1"/>
  <c r="AH619" i="4" s="1"/>
  <c r="Z662" i="4"/>
  <c r="AC662" i="4" s="1"/>
  <c r="AD662" i="4" s="1"/>
  <c r="AE662" i="4" s="1"/>
  <c r="AF662" i="4" s="1"/>
  <c r="AH662" i="4" s="1"/>
  <c r="Z654" i="4"/>
  <c r="AC654" i="4" s="1"/>
  <c r="AD654" i="4" s="1"/>
  <c r="AE654" i="4" s="1"/>
  <c r="AF654" i="4" s="1"/>
  <c r="AH654" i="4" s="1"/>
  <c r="Z646" i="4"/>
  <c r="AC646" i="4" s="1"/>
  <c r="AD646" i="4" s="1"/>
  <c r="AE646" i="4" s="1"/>
  <c r="AF646" i="4" s="1"/>
  <c r="AH646" i="4" s="1"/>
  <c r="Z638" i="4"/>
  <c r="AC638" i="4" s="1"/>
  <c r="AD638" i="4" s="1"/>
  <c r="AE638" i="4" s="1"/>
  <c r="AF638" i="4" s="1"/>
  <c r="AH638" i="4" s="1"/>
  <c r="Z630" i="4"/>
  <c r="AC630" i="4" s="1"/>
  <c r="AD630" i="4" s="1"/>
  <c r="AE630" i="4" s="1"/>
  <c r="AF630" i="4" s="1"/>
  <c r="AH630" i="4" s="1"/>
  <c r="Z622" i="4"/>
  <c r="AC622" i="4" s="1"/>
  <c r="AD622" i="4" s="1"/>
  <c r="AE622" i="4" s="1"/>
  <c r="AF622" i="4" s="1"/>
  <c r="AH622" i="4" s="1"/>
  <c r="Z616" i="4"/>
  <c r="AC616" i="4" s="1"/>
  <c r="AD616" i="4" s="1"/>
  <c r="AE616" i="4" s="1"/>
  <c r="AF616" i="4" s="1"/>
  <c r="AH616" i="4" s="1"/>
  <c r="Z612" i="4"/>
  <c r="AC612" i="4" s="1"/>
  <c r="AD612" i="4" s="1"/>
  <c r="AE612" i="4" s="1"/>
  <c r="AF612" i="4" s="1"/>
  <c r="AH612" i="4" s="1"/>
  <c r="Z608" i="4"/>
  <c r="AC608" i="4" s="1"/>
  <c r="AD608" i="4" s="1"/>
  <c r="AE608" i="4" s="1"/>
  <c r="AF608" i="4" s="1"/>
  <c r="AH608" i="4" s="1"/>
  <c r="Z604" i="4"/>
  <c r="AC604" i="4" s="1"/>
  <c r="AD604" i="4" s="1"/>
  <c r="AE604" i="4" s="1"/>
  <c r="AF604" i="4" s="1"/>
  <c r="AH604" i="4" s="1"/>
  <c r="Z600" i="4"/>
  <c r="AC600" i="4" s="1"/>
  <c r="AD600" i="4" s="1"/>
  <c r="AE600" i="4" s="1"/>
  <c r="AF600" i="4" s="1"/>
  <c r="AH600" i="4" s="1"/>
  <c r="Z596" i="4"/>
  <c r="AC596" i="4" s="1"/>
  <c r="AD596" i="4" s="1"/>
  <c r="AE596" i="4" s="1"/>
  <c r="AF596" i="4" s="1"/>
  <c r="AH596" i="4" s="1"/>
  <c r="Z592" i="4"/>
  <c r="AC592" i="4" s="1"/>
  <c r="AD592" i="4" s="1"/>
  <c r="AE592" i="4" s="1"/>
  <c r="AF592" i="4" s="1"/>
  <c r="AH592" i="4" s="1"/>
  <c r="Z588" i="4"/>
  <c r="AC588" i="4" s="1"/>
  <c r="AD588" i="4" s="1"/>
  <c r="AE588" i="4" s="1"/>
  <c r="AF588" i="4" s="1"/>
  <c r="AH588" i="4" s="1"/>
  <c r="Z584" i="4"/>
  <c r="AC584" i="4" s="1"/>
  <c r="AD584" i="4" s="1"/>
  <c r="AE584" i="4" s="1"/>
  <c r="AF584" i="4" s="1"/>
  <c r="AH584" i="4" s="1"/>
  <c r="Z580" i="4"/>
  <c r="AC580" i="4" s="1"/>
  <c r="AD580" i="4" s="1"/>
  <c r="AE580" i="4" s="1"/>
  <c r="AF580" i="4" s="1"/>
  <c r="AH580" i="4" s="1"/>
  <c r="Z576" i="4"/>
  <c r="AC576" i="4" s="1"/>
  <c r="AD576" i="4" s="1"/>
  <c r="AE576" i="4" s="1"/>
  <c r="AF576" i="4" s="1"/>
  <c r="AH576" i="4" s="1"/>
  <c r="Z572" i="4"/>
  <c r="AC572" i="4" s="1"/>
  <c r="AD572" i="4" s="1"/>
  <c r="AE572" i="4" s="1"/>
  <c r="AF572" i="4" s="1"/>
  <c r="AH572" i="4" s="1"/>
  <c r="Z568" i="4"/>
  <c r="AC568" i="4" s="1"/>
  <c r="AD568" i="4" s="1"/>
  <c r="AE568" i="4" s="1"/>
  <c r="AF568" i="4" s="1"/>
  <c r="AH568" i="4" s="1"/>
  <c r="Z564" i="4"/>
  <c r="AC564" i="4" s="1"/>
  <c r="AD564" i="4" s="1"/>
  <c r="AE564" i="4" s="1"/>
  <c r="AF564" i="4" s="1"/>
  <c r="AH564" i="4" s="1"/>
  <c r="Z560" i="4"/>
  <c r="AC560" i="4" s="1"/>
  <c r="AD560" i="4" s="1"/>
  <c r="AE560" i="4" s="1"/>
  <c r="AF560" i="4" s="1"/>
  <c r="AH560" i="4" s="1"/>
  <c r="Z556" i="4"/>
  <c r="AC556" i="4" s="1"/>
  <c r="AD556" i="4" s="1"/>
  <c r="AE556" i="4" s="1"/>
  <c r="AF556" i="4" s="1"/>
  <c r="AH556" i="4" s="1"/>
  <c r="Z552" i="4"/>
  <c r="AC552" i="4" s="1"/>
  <c r="AD552" i="4" s="1"/>
  <c r="AE552" i="4" s="1"/>
  <c r="AF552" i="4" s="1"/>
  <c r="AH552" i="4" s="1"/>
  <c r="Z548" i="4"/>
  <c r="AC548" i="4" s="1"/>
  <c r="AD548" i="4" s="1"/>
  <c r="AE548" i="4" s="1"/>
  <c r="AF548" i="4" s="1"/>
  <c r="AH548" i="4" s="1"/>
  <c r="Z615" i="4"/>
  <c r="AC615" i="4" s="1"/>
  <c r="AD615" i="4" s="1"/>
  <c r="AE615" i="4" s="1"/>
  <c r="AF615" i="4" s="1"/>
  <c r="AH615" i="4" s="1"/>
  <c r="Z607" i="4"/>
  <c r="AC607" i="4" s="1"/>
  <c r="AD607" i="4" s="1"/>
  <c r="AE607" i="4" s="1"/>
  <c r="AF607" i="4" s="1"/>
  <c r="AH607" i="4" s="1"/>
  <c r="Z599" i="4"/>
  <c r="AC599" i="4" s="1"/>
  <c r="AD599" i="4" s="1"/>
  <c r="AE599" i="4" s="1"/>
  <c r="AF599" i="4" s="1"/>
  <c r="AH599" i="4" s="1"/>
  <c r="Z591" i="4"/>
  <c r="AC591" i="4" s="1"/>
  <c r="AD591" i="4" s="1"/>
  <c r="AE591" i="4" s="1"/>
  <c r="AF591" i="4" s="1"/>
  <c r="AH591" i="4" s="1"/>
  <c r="Z583" i="4"/>
  <c r="AC583" i="4" s="1"/>
  <c r="AD583" i="4" s="1"/>
  <c r="AE583" i="4" s="1"/>
  <c r="AF583" i="4" s="1"/>
  <c r="AH583" i="4" s="1"/>
  <c r="Z575" i="4"/>
  <c r="AC575" i="4" s="1"/>
  <c r="AD575" i="4" s="1"/>
  <c r="AE575" i="4" s="1"/>
  <c r="AF575" i="4" s="1"/>
  <c r="AH575" i="4" s="1"/>
  <c r="Z567" i="4"/>
  <c r="AC567" i="4" s="1"/>
  <c r="AD567" i="4" s="1"/>
  <c r="AE567" i="4" s="1"/>
  <c r="AF567" i="4" s="1"/>
  <c r="AH567" i="4" s="1"/>
  <c r="Z559" i="4"/>
  <c r="AC559" i="4" s="1"/>
  <c r="AD559" i="4" s="1"/>
  <c r="AE559" i="4" s="1"/>
  <c r="AF559" i="4" s="1"/>
  <c r="AH559" i="4" s="1"/>
  <c r="Z551" i="4"/>
  <c r="AC551" i="4" s="1"/>
  <c r="AD551" i="4" s="1"/>
  <c r="AE551" i="4" s="1"/>
  <c r="AF551" i="4" s="1"/>
  <c r="AH551" i="4" s="1"/>
  <c r="AC502" i="4"/>
  <c r="AD502" i="4" s="1"/>
  <c r="AE502" i="4" s="1"/>
  <c r="AF502" i="4" s="1"/>
  <c r="AH502" i="4" s="1"/>
  <c r="Z502" i="4"/>
  <c r="AC498" i="4"/>
  <c r="AD498" i="4" s="1"/>
  <c r="AE498" i="4" s="1"/>
  <c r="AF498" i="4" s="1"/>
  <c r="AH498" i="4" s="1"/>
  <c r="Z498" i="4"/>
  <c r="AC485" i="4"/>
  <c r="AD485" i="4" s="1"/>
  <c r="AE485" i="4" s="1"/>
  <c r="AF485" i="4" s="1"/>
  <c r="AH485" i="4" s="1"/>
  <c r="Z485" i="4"/>
  <c r="AC481" i="4"/>
  <c r="AD481" i="4" s="1"/>
  <c r="AE481" i="4" s="1"/>
  <c r="AF481" i="4" s="1"/>
  <c r="AH481" i="4" s="1"/>
  <c r="Z481" i="4"/>
  <c r="AC477" i="4"/>
  <c r="AD477" i="4" s="1"/>
  <c r="AE477" i="4" s="1"/>
  <c r="AF477" i="4" s="1"/>
  <c r="AH477" i="4" s="1"/>
  <c r="Z477" i="4"/>
  <c r="AC473" i="4"/>
  <c r="AD473" i="4" s="1"/>
  <c r="AE473" i="4" s="1"/>
  <c r="AF473" i="4" s="1"/>
  <c r="AH473" i="4" s="1"/>
  <c r="Z473" i="4"/>
  <c r="AC469" i="4"/>
  <c r="AD469" i="4" s="1"/>
  <c r="AE469" i="4" s="1"/>
  <c r="AF469" i="4" s="1"/>
  <c r="AH469" i="4" s="1"/>
  <c r="Z469" i="4"/>
  <c r="AC465" i="4"/>
  <c r="AD465" i="4" s="1"/>
  <c r="AE465" i="4" s="1"/>
  <c r="AF465" i="4" s="1"/>
  <c r="AH465" i="4" s="1"/>
  <c r="Z465" i="4"/>
  <c r="AC461" i="4"/>
  <c r="AD461" i="4" s="1"/>
  <c r="AE461" i="4" s="1"/>
  <c r="AF461" i="4" s="1"/>
  <c r="AH461" i="4" s="1"/>
  <c r="Z461" i="4"/>
  <c r="AC457" i="4"/>
  <c r="AD457" i="4" s="1"/>
  <c r="AE457" i="4" s="1"/>
  <c r="AF457" i="4" s="1"/>
  <c r="AH457" i="4" s="1"/>
  <c r="Z457" i="4"/>
  <c r="AC453" i="4"/>
  <c r="AD453" i="4" s="1"/>
  <c r="AE453" i="4" s="1"/>
  <c r="AF453" i="4" s="1"/>
  <c r="AH453" i="4" s="1"/>
  <c r="Z453" i="4"/>
  <c r="AC449" i="4"/>
  <c r="AD449" i="4" s="1"/>
  <c r="AE449" i="4" s="1"/>
  <c r="AF449" i="4" s="1"/>
  <c r="AH449" i="4" s="1"/>
  <c r="Z449" i="4"/>
  <c r="AC445" i="4"/>
  <c r="AD445" i="4" s="1"/>
  <c r="AE445" i="4" s="1"/>
  <c r="AF445" i="4" s="1"/>
  <c r="AH445" i="4" s="1"/>
  <c r="Z445" i="4"/>
  <c r="AC441" i="4"/>
  <c r="AD441" i="4" s="1"/>
  <c r="AE441" i="4" s="1"/>
  <c r="AF441" i="4" s="1"/>
  <c r="AH441" i="4" s="1"/>
  <c r="Z441" i="4"/>
  <c r="AC437" i="4"/>
  <c r="AD437" i="4" s="1"/>
  <c r="AE437" i="4" s="1"/>
  <c r="AF437" i="4" s="1"/>
  <c r="AH437" i="4" s="1"/>
  <c r="Z437" i="4"/>
  <c r="AC433" i="4"/>
  <c r="AD433" i="4" s="1"/>
  <c r="AE433" i="4" s="1"/>
  <c r="AF433" i="4" s="1"/>
  <c r="AH433" i="4" s="1"/>
  <c r="Z433" i="4"/>
  <c r="AC429" i="4"/>
  <c r="AD429" i="4" s="1"/>
  <c r="AE429" i="4" s="1"/>
  <c r="AF429" i="4" s="1"/>
  <c r="AH429" i="4" s="1"/>
  <c r="Z429" i="4"/>
  <c r="AC425" i="4"/>
  <c r="AD425" i="4" s="1"/>
  <c r="AE425" i="4" s="1"/>
  <c r="AF425" i="4" s="1"/>
  <c r="AH425" i="4" s="1"/>
  <c r="Z425" i="4"/>
  <c r="AC421" i="4"/>
  <c r="AD421" i="4" s="1"/>
  <c r="AE421" i="4" s="1"/>
  <c r="AF421" i="4" s="1"/>
  <c r="AH421" i="4" s="1"/>
  <c r="Z421" i="4"/>
  <c r="AC417" i="4"/>
  <c r="AD417" i="4" s="1"/>
  <c r="AE417" i="4" s="1"/>
  <c r="AF417" i="4" s="1"/>
  <c r="AH417" i="4" s="1"/>
  <c r="Z417" i="4"/>
  <c r="AC413" i="4"/>
  <c r="AD413" i="4" s="1"/>
  <c r="AE413" i="4" s="1"/>
  <c r="AF413" i="4" s="1"/>
  <c r="AH413" i="4" s="1"/>
  <c r="Z413" i="4"/>
  <c r="AC544" i="4"/>
  <c r="AD544" i="4" s="1"/>
  <c r="AE544" i="4" s="1"/>
  <c r="AF544" i="4" s="1"/>
  <c r="AH544" i="4" s="1"/>
  <c r="Z544" i="4"/>
  <c r="AC540" i="4"/>
  <c r="AD540" i="4" s="1"/>
  <c r="AE540" i="4" s="1"/>
  <c r="AF540" i="4" s="1"/>
  <c r="AH540" i="4" s="1"/>
  <c r="Z540" i="4"/>
  <c r="AC536" i="4"/>
  <c r="AD536" i="4" s="1"/>
  <c r="AE536" i="4" s="1"/>
  <c r="AF536" i="4" s="1"/>
  <c r="AH536" i="4" s="1"/>
  <c r="Z536" i="4"/>
  <c r="AC532" i="4"/>
  <c r="AD532" i="4" s="1"/>
  <c r="AE532" i="4" s="1"/>
  <c r="AF532" i="4" s="1"/>
  <c r="AH532" i="4" s="1"/>
  <c r="Z532" i="4"/>
  <c r="AC528" i="4"/>
  <c r="AD528" i="4" s="1"/>
  <c r="AE528" i="4" s="1"/>
  <c r="AF528" i="4" s="1"/>
  <c r="AH528" i="4" s="1"/>
  <c r="Z528" i="4"/>
  <c r="AC524" i="4"/>
  <c r="AD524" i="4" s="1"/>
  <c r="AE524" i="4" s="1"/>
  <c r="AF524" i="4" s="1"/>
  <c r="AH524" i="4" s="1"/>
  <c r="Z524" i="4"/>
  <c r="AC520" i="4"/>
  <c r="AD520" i="4" s="1"/>
  <c r="AE520" i="4" s="1"/>
  <c r="AF520" i="4" s="1"/>
  <c r="AH520" i="4" s="1"/>
  <c r="Z520" i="4"/>
  <c r="AC516" i="4"/>
  <c r="AD516" i="4" s="1"/>
  <c r="AE516" i="4" s="1"/>
  <c r="AF516" i="4" s="1"/>
  <c r="AH516" i="4" s="1"/>
  <c r="Z516" i="4"/>
  <c r="AC512" i="4"/>
  <c r="AD512" i="4" s="1"/>
  <c r="AE512" i="4" s="1"/>
  <c r="AF512" i="4" s="1"/>
  <c r="AH512" i="4" s="1"/>
  <c r="Z512" i="4"/>
  <c r="AC508" i="4"/>
  <c r="AD508" i="4" s="1"/>
  <c r="AE508" i="4" s="1"/>
  <c r="AF508" i="4" s="1"/>
  <c r="AH508" i="4" s="1"/>
  <c r="Z508" i="4"/>
  <c r="AC504" i="4"/>
  <c r="AD504" i="4" s="1"/>
  <c r="AE504" i="4" s="1"/>
  <c r="AF504" i="4" s="1"/>
  <c r="AH504" i="4" s="1"/>
  <c r="Z504" i="4"/>
  <c r="AC500" i="4"/>
  <c r="AD500" i="4" s="1"/>
  <c r="AE500" i="4" s="1"/>
  <c r="AF500" i="4" s="1"/>
  <c r="AH500" i="4" s="1"/>
  <c r="Z500" i="4"/>
  <c r="AC495" i="4"/>
  <c r="AD495" i="4" s="1"/>
  <c r="AE495" i="4" s="1"/>
  <c r="AF495" i="4" s="1"/>
  <c r="AH495" i="4" s="1"/>
  <c r="Z495" i="4"/>
  <c r="AC491" i="4"/>
  <c r="AD491" i="4" s="1"/>
  <c r="AE491" i="4" s="1"/>
  <c r="AF491" i="4" s="1"/>
  <c r="AH491" i="4" s="1"/>
  <c r="Z491" i="4"/>
  <c r="AC487" i="4"/>
  <c r="AD487" i="4" s="1"/>
  <c r="AE487" i="4" s="1"/>
  <c r="AF487" i="4" s="1"/>
  <c r="AH487" i="4" s="1"/>
  <c r="Z487" i="4"/>
  <c r="AC483" i="4"/>
  <c r="AD483" i="4" s="1"/>
  <c r="AE483" i="4" s="1"/>
  <c r="AF483" i="4" s="1"/>
  <c r="AH483" i="4" s="1"/>
  <c r="Z483" i="4"/>
  <c r="AC479" i="4"/>
  <c r="AD479" i="4" s="1"/>
  <c r="AE479" i="4" s="1"/>
  <c r="AF479" i="4" s="1"/>
  <c r="AH479" i="4" s="1"/>
  <c r="Z479" i="4"/>
  <c r="AC409" i="4"/>
  <c r="AD409" i="4" s="1"/>
  <c r="AE409" i="4" s="1"/>
  <c r="AF409" i="4" s="1"/>
  <c r="AH409" i="4" s="1"/>
  <c r="Z409" i="4"/>
  <c r="AC392" i="4"/>
  <c r="AD392" i="4" s="1"/>
  <c r="AE392" i="4" s="1"/>
  <c r="AF392" i="4" s="1"/>
  <c r="AH392" i="4" s="1"/>
  <c r="Z392" i="4"/>
  <c r="AC388" i="4"/>
  <c r="AD388" i="4" s="1"/>
  <c r="AE388" i="4" s="1"/>
  <c r="AF388" i="4" s="1"/>
  <c r="AH388" i="4" s="1"/>
  <c r="Z388" i="4"/>
  <c r="AC384" i="4"/>
  <c r="AD384" i="4" s="1"/>
  <c r="AE384" i="4" s="1"/>
  <c r="AF384" i="4" s="1"/>
  <c r="AH384" i="4" s="1"/>
  <c r="Z384" i="4"/>
  <c r="AC380" i="4"/>
  <c r="AD380" i="4" s="1"/>
  <c r="AE380" i="4" s="1"/>
  <c r="AF380" i="4" s="1"/>
  <c r="AH380" i="4" s="1"/>
  <c r="Z380" i="4"/>
  <c r="AC376" i="4"/>
  <c r="AD376" i="4" s="1"/>
  <c r="AE376" i="4" s="1"/>
  <c r="AF376" i="4" s="1"/>
  <c r="AH376" i="4" s="1"/>
  <c r="Z376" i="4"/>
  <c r="AC372" i="4"/>
  <c r="AD372" i="4" s="1"/>
  <c r="AE372" i="4" s="1"/>
  <c r="AF372" i="4" s="1"/>
  <c r="AH372" i="4" s="1"/>
  <c r="Z372" i="4"/>
  <c r="AC368" i="4"/>
  <c r="AD368" i="4" s="1"/>
  <c r="AE368" i="4" s="1"/>
  <c r="AF368" i="4" s="1"/>
  <c r="AH368" i="4" s="1"/>
  <c r="Z368" i="4"/>
  <c r="AC364" i="4"/>
  <c r="AD364" i="4" s="1"/>
  <c r="AE364" i="4" s="1"/>
  <c r="AF364" i="4" s="1"/>
  <c r="AH364" i="4" s="1"/>
  <c r="Z364" i="4"/>
  <c r="AC360" i="4"/>
  <c r="AD360" i="4" s="1"/>
  <c r="AE360" i="4" s="1"/>
  <c r="AF360" i="4" s="1"/>
  <c r="AH360" i="4" s="1"/>
  <c r="Z360" i="4"/>
  <c r="AC356" i="4"/>
  <c r="AD356" i="4" s="1"/>
  <c r="AE356" i="4" s="1"/>
  <c r="AF356" i="4" s="1"/>
  <c r="AH356" i="4" s="1"/>
  <c r="Z356" i="4"/>
  <c r="AC352" i="4"/>
  <c r="AD352" i="4" s="1"/>
  <c r="AE352" i="4" s="1"/>
  <c r="AF352" i="4" s="1"/>
  <c r="AH352" i="4" s="1"/>
  <c r="Z352" i="4"/>
  <c r="AC348" i="4"/>
  <c r="AD348" i="4" s="1"/>
  <c r="AE348" i="4" s="1"/>
  <c r="AF348" i="4" s="1"/>
  <c r="AH348" i="4" s="1"/>
  <c r="Z348" i="4"/>
  <c r="AC344" i="4"/>
  <c r="AD344" i="4" s="1"/>
  <c r="AE344" i="4" s="1"/>
  <c r="AF344" i="4" s="1"/>
  <c r="AH344" i="4" s="1"/>
  <c r="Z344" i="4"/>
  <c r="AC340" i="4"/>
  <c r="AD340" i="4" s="1"/>
  <c r="AE340" i="4" s="1"/>
  <c r="AF340" i="4" s="1"/>
  <c r="AH340" i="4" s="1"/>
  <c r="Z340" i="4"/>
  <c r="AC336" i="4"/>
  <c r="AD336" i="4" s="1"/>
  <c r="AE336" i="4" s="1"/>
  <c r="AF336" i="4" s="1"/>
  <c r="AH336" i="4" s="1"/>
  <c r="Z336" i="4"/>
  <c r="AC322" i="4"/>
  <c r="AD322" i="4" s="1"/>
  <c r="AE322" i="4" s="1"/>
  <c r="AF322" i="4" s="1"/>
  <c r="AH322" i="4" s="1"/>
  <c r="Z322" i="4"/>
  <c r="AC318" i="4"/>
  <c r="AD318" i="4" s="1"/>
  <c r="AE318" i="4" s="1"/>
  <c r="AF318" i="4" s="1"/>
  <c r="AH318" i="4" s="1"/>
  <c r="Z318" i="4"/>
  <c r="AC314" i="4"/>
  <c r="AD314" i="4" s="1"/>
  <c r="AE314" i="4" s="1"/>
  <c r="AF314" i="4" s="1"/>
  <c r="AH314" i="4" s="1"/>
  <c r="Z314" i="4"/>
  <c r="AC310" i="4"/>
  <c r="AD310" i="4" s="1"/>
  <c r="AE310" i="4" s="1"/>
  <c r="AF310" i="4" s="1"/>
  <c r="AH310" i="4" s="1"/>
  <c r="Z310" i="4"/>
  <c r="AC306" i="4"/>
  <c r="AD306" i="4" s="1"/>
  <c r="AE306" i="4" s="1"/>
  <c r="AF306" i="4" s="1"/>
  <c r="AH306" i="4" s="1"/>
  <c r="Z306" i="4"/>
  <c r="AC302" i="4"/>
  <c r="AD302" i="4" s="1"/>
  <c r="AE302" i="4" s="1"/>
  <c r="AF302" i="4" s="1"/>
  <c r="AH302" i="4" s="1"/>
  <c r="Z302" i="4"/>
  <c r="AC298" i="4"/>
  <c r="AD298" i="4" s="1"/>
  <c r="AE298" i="4" s="1"/>
  <c r="AF298" i="4" s="1"/>
  <c r="AH298" i="4" s="1"/>
  <c r="Z298" i="4"/>
  <c r="AC294" i="4"/>
  <c r="AD294" i="4" s="1"/>
  <c r="AE294" i="4" s="1"/>
  <c r="AF294" i="4" s="1"/>
  <c r="AH294" i="4" s="1"/>
  <c r="Z294" i="4"/>
  <c r="AC290" i="4"/>
  <c r="AD290" i="4" s="1"/>
  <c r="AE290" i="4" s="1"/>
  <c r="AF290" i="4" s="1"/>
  <c r="AH290" i="4" s="1"/>
  <c r="Z290" i="4"/>
  <c r="AC286" i="4"/>
  <c r="AD286" i="4" s="1"/>
  <c r="AE286" i="4" s="1"/>
  <c r="AF286" i="4" s="1"/>
  <c r="AH286" i="4" s="1"/>
  <c r="Z286" i="4"/>
  <c r="AC282" i="4"/>
  <c r="AD282" i="4" s="1"/>
  <c r="AE282" i="4" s="1"/>
  <c r="AF282" i="4" s="1"/>
  <c r="AH282" i="4" s="1"/>
  <c r="Z282" i="4"/>
  <c r="AC278" i="4"/>
  <c r="AD278" i="4" s="1"/>
  <c r="AE278" i="4" s="1"/>
  <c r="AF278" i="4" s="1"/>
  <c r="AH278" i="4" s="1"/>
  <c r="Z278" i="4"/>
  <c r="AC274" i="4"/>
  <c r="AD274" i="4" s="1"/>
  <c r="AE274" i="4" s="1"/>
  <c r="AF274" i="4" s="1"/>
  <c r="AH274" i="4" s="1"/>
  <c r="Z274" i="4"/>
  <c r="AC270" i="4"/>
  <c r="AD270" i="4" s="1"/>
  <c r="AE270" i="4" s="1"/>
  <c r="AF270" i="4" s="1"/>
  <c r="AH270" i="4" s="1"/>
  <c r="Z270" i="4"/>
  <c r="AC266" i="4"/>
  <c r="AD266" i="4" s="1"/>
  <c r="AE266" i="4" s="1"/>
  <c r="AF266" i="4" s="1"/>
  <c r="AH266" i="4" s="1"/>
  <c r="Z266" i="4"/>
  <c r="AC262" i="4"/>
  <c r="AD262" i="4" s="1"/>
  <c r="AE262" i="4" s="1"/>
  <c r="AF262" i="4" s="1"/>
  <c r="AH262" i="4" s="1"/>
  <c r="Z262" i="4"/>
  <c r="AC224" i="4"/>
  <c r="AD224" i="4" s="1"/>
  <c r="AE224" i="4" s="1"/>
  <c r="AF224" i="4" s="1"/>
  <c r="AH224" i="4" s="1"/>
  <c r="Z224" i="4"/>
  <c r="AC220" i="4"/>
  <c r="AD220" i="4" s="1"/>
  <c r="AE220" i="4" s="1"/>
  <c r="AF220" i="4" s="1"/>
  <c r="AH220" i="4" s="1"/>
  <c r="Z220" i="4"/>
  <c r="AC216" i="4"/>
  <c r="AD216" i="4" s="1"/>
  <c r="AE216" i="4" s="1"/>
  <c r="AF216" i="4" s="1"/>
  <c r="AH216" i="4" s="1"/>
  <c r="Z216" i="4"/>
  <c r="AC212" i="4"/>
  <c r="AD212" i="4" s="1"/>
  <c r="AE212" i="4" s="1"/>
  <c r="AF212" i="4" s="1"/>
  <c r="AH212" i="4" s="1"/>
  <c r="Z212" i="4"/>
  <c r="AC208" i="4"/>
  <c r="AD208" i="4" s="1"/>
  <c r="AE208" i="4" s="1"/>
  <c r="AF208" i="4" s="1"/>
  <c r="AH208" i="4" s="1"/>
  <c r="Z208" i="4"/>
  <c r="AC204" i="4"/>
  <c r="AD204" i="4" s="1"/>
  <c r="AE204" i="4" s="1"/>
  <c r="AF204" i="4" s="1"/>
  <c r="AH204" i="4" s="1"/>
  <c r="Z204" i="4"/>
  <c r="AC133" i="4"/>
  <c r="AD133" i="4" s="1"/>
  <c r="AE133" i="4" s="1"/>
  <c r="AF133" i="4" s="1"/>
  <c r="AH133" i="4" s="1"/>
  <c r="Z133" i="4"/>
  <c r="AC129" i="4"/>
  <c r="AD129" i="4" s="1"/>
  <c r="AE129" i="4" s="1"/>
  <c r="AF129" i="4" s="1"/>
  <c r="AH129" i="4" s="1"/>
  <c r="Z129" i="4"/>
  <c r="AC125" i="4"/>
  <c r="AD125" i="4" s="1"/>
  <c r="AE125" i="4" s="1"/>
  <c r="AF125" i="4" s="1"/>
  <c r="AH125" i="4" s="1"/>
  <c r="Z125" i="4"/>
  <c r="AC103" i="4"/>
  <c r="AD103" i="4" s="1"/>
  <c r="AE103" i="4" s="1"/>
  <c r="AF103" i="4" s="1"/>
  <c r="AH103" i="4" s="1"/>
  <c r="Z103" i="4"/>
  <c r="AC99" i="4"/>
  <c r="AD99" i="4" s="1"/>
  <c r="AE99" i="4" s="1"/>
  <c r="AF99" i="4" s="1"/>
  <c r="AH99" i="4" s="1"/>
  <c r="Z99" i="4"/>
  <c r="AC95" i="4"/>
  <c r="AD95" i="4" s="1"/>
  <c r="AE95" i="4" s="1"/>
  <c r="AF95" i="4" s="1"/>
  <c r="AH95" i="4" s="1"/>
  <c r="Z95" i="4"/>
  <c r="AC394" i="4"/>
  <c r="AD394" i="4" s="1"/>
  <c r="AE394" i="4" s="1"/>
  <c r="AF394" i="4" s="1"/>
  <c r="AH394" i="4" s="1"/>
  <c r="Z394" i="4"/>
  <c r="AC386" i="4"/>
  <c r="AD386" i="4" s="1"/>
  <c r="AE386" i="4" s="1"/>
  <c r="AF386" i="4" s="1"/>
  <c r="AH386" i="4" s="1"/>
  <c r="Z386" i="4"/>
  <c r="AC378" i="4"/>
  <c r="AD378" i="4" s="1"/>
  <c r="AE378" i="4" s="1"/>
  <c r="AF378" i="4" s="1"/>
  <c r="AH378" i="4" s="1"/>
  <c r="Z378" i="4"/>
  <c r="AC370" i="4"/>
  <c r="AD370" i="4" s="1"/>
  <c r="AE370" i="4" s="1"/>
  <c r="AF370" i="4" s="1"/>
  <c r="AH370" i="4" s="1"/>
  <c r="Z370" i="4"/>
  <c r="AC362" i="4"/>
  <c r="AD362" i="4" s="1"/>
  <c r="AE362" i="4" s="1"/>
  <c r="AF362" i="4" s="1"/>
  <c r="AH362" i="4" s="1"/>
  <c r="Z362" i="4"/>
  <c r="AC358" i="4"/>
  <c r="AD358" i="4" s="1"/>
  <c r="AE358" i="4" s="1"/>
  <c r="AF358" i="4" s="1"/>
  <c r="AH358" i="4" s="1"/>
  <c r="Z358" i="4"/>
  <c r="AC350" i="4"/>
  <c r="AD350" i="4" s="1"/>
  <c r="AE350" i="4" s="1"/>
  <c r="AF350" i="4" s="1"/>
  <c r="AH350" i="4" s="1"/>
  <c r="Z350" i="4"/>
  <c r="AC342" i="4"/>
  <c r="AD342" i="4" s="1"/>
  <c r="AE342" i="4" s="1"/>
  <c r="AF342" i="4" s="1"/>
  <c r="AH342" i="4" s="1"/>
  <c r="Z342" i="4"/>
  <c r="AC338" i="4"/>
  <c r="AD338" i="4" s="1"/>
  <c r="AE338" i="4" s="1"/>
  <c r="AF338" i="4" s="1"/>
  <c r="AH338" i="4" s="1"/>
  <c r="Z338" i="4"/>
  <c r="AC334" i="4"/>
  <c r="AD334" i="4" s="1"/>
  <c r="AE334" i="4" s="1"/>
  <c r="AF334" i="4" s="1"/>
  <c r="AH334" i="4" s="1"/>
  <c r="Z334" i="4"/>
  <c r="AC330" i="4"/>
  <c r="AD330" i="4" s="1"/>
  <c r="AE330" i="4" s="1"/>
  <c r="AF330" i="4" s="1"/>
  <c r="AH330" i="4" s="1"/>
  <c r="Z330" i="4"/>
  <c r="AC326" i="4"/>
  <c r="AD326" i="4" s="1"/>
  <c r="AE326" i="4" s="1"/>
  <c r="AF326" i="4" s="1"/>
  <c r="AH326" i="4" s="1"/>
  <c r="Z326" i="4"/>
  <c r="AC320" i="4"/>
  <c r="AD320" i="4" s="1"/>
  <c r="AE320" i="4" s="1"/>
  <c r="AF320" i="4" s="1"/>
  <c r="AH320" i="4" s="1"/>
  <c r="Z320" i="4"/>
  <c r="AC312" i="4"/>
  <c r="AD312" i="4" s="1"/>
  <c r="AE312" i="4" s="1"/>
  <c r="AF312" i="4" s="1"/>
  <c r="AH312" i="4" s="1"/>
  <c r="Z312" i="4"/>
  <c r="AC304" i="4"/>
  <c r="AD304" i="4" s="1"/>
  <c r="AE304" i="4" s="1"/>
  <c r="AF304" i="4" s="1"/>
  <c r="AH304" i="4" s="1"/>
  <c r="Z304" i="4"/>
  <c r="AC296" i="4"/>
  <c r="AD296" i="4" s="1"/>
  <c r="AE296" i="4" s="1"/>
  <c r="AF296" i="4" s="1"/>
  <c r="AH296" i="4" s="1"/>
  <c r="Z296" i="4"/>
  <c r="AC288" i="4"/>
  <c r="AD288" i="4" s="1"/>
  <c r="AE288" i="4" s="1"/>
  <c r="AF288" i="4" s="1"/>
  <c r="AH288" i="4" s="1"/>
  <c r="Z288" i="4"/>
  <c r="AC280" i="4"/>
  <c r="AD280" i="4" s="1"/>
  <c r="AE280" i="4" s="1"/>
  <c r="AF280" i="4" s="1"/>
  <c r="AH280" i="4" s="1"/>
  <c r="Z280" i="4"/>
  <c r="AC272" i="4"/>
  <c r="AD272" i="4" s="1"/>
  <c r="AE272" i="4" s="1"/>
  <c r="AF272" i="4" s="1"/>
  <c r="AH272" i="4" s="1"/>
  <c r="Z272" i="4"/>
  <c r="AC264" i="4"/>
  <c r="AD264" i="4" s="1"/>
  <c r="AE264" i="4" s="1"/>
  <c r="AF264" i="4" s="1"/>
  <c r="AH264" i="4" s="1"/>
  <c r="Z264" i="4"/>
  <c r="AC259" i="4"/>
  <c r="AD259" i="4" s="1"/>
  <c r="AE259" i="4" s="1"/>
  <c r="AF259" i="4" s="1"/>
  <c r="AH259" i="4" s="1"/>
  <c r="Z259" i="4"/>
  <c r="AC251" i="4"/>
  <c r="AE251" i="4" s="1"/>
  <c r="AF251" i="4" s="1"/>
  <c r="Z251" i="4"/>
  <c r="AC247" i="4"/>
  <c r="AD247" i="4" s="1"/>
  <c r="AE247" i="4" s="1"/>
  <c r="AF247" i="4" s="1"/>
  <c r="AH247" i="4" s="1"/>
  <c r="Z247" i="4"/>
  <c r="AC239" i="4"/>
  <c r="AD239" i="4" s="1"/>
  <c r="AE239" i="4" s="1"/>
  <c r="AF239" i="4" s="1"/>
  <c r="AH239" i="4" s="1"/>
  <c r="Z239" i="4"/>
  <c r="AC231" i="4"/>
  <c r="AD231" i="4" s="1"/>
  <c r="AE231" i="4" s="1"/>
  <c r="AF231" i="4" s="1"/>
  <c r="AH231" i="4" s="1"/>
  <c r="Z231" i="4"/>
  <c r="AH226" i="4"/>
  <c r="Z226" i="4"/>
  <c r="AC226" i="4" s="1"/>
  <c r="AD226" i="4" s="1"/>
  <c r="AE226" i="4" s="1"/>
  <c r="Z218" i="4"/>
  <c r="AC218" i="4" s="1"/>
  <c r="AD218" i="4" s="1"/>
  <c r="AE218" i="4" s="1"/>
  <c r="AF218" i="4" s="1"/>
  <c r="AH218" i="4" s="1"/>
  <c r="Z210" i="4"/>
  <c r="AC210" i="4" s="1"/>
  <c r="AD210" i="4" s="1"/>
  <c r="AE210" i="4" s="1"/>
  <c r="AF210" i="4" s="1"/>
  <c r="AH210" i="4" s="1"/>
  <c r="Z196" i="4"/>
  <c r="AC196" i="4" s="1"/>
  <c r="AD196" i="4" s="1"/>
  <c r="AE196" i="4" s="1"/>
  <c r="AF196" i="4" s="1"/>
  <c r="AH196" i="4" s="1"/>
  <c r="Z188" i="4"/>
  <c r="AC188" i="4" s="1"/>
  <c r="AD188" i="4" s="1"/>
  <c r="AE188" i="4" s="1"/>
  <c r="AF188" i="4" s="1"/>
  <c r="AH188" i="4" s="1"/>
  <c r="Z180" i="4"/>
  <c r="AC180" i="4" s="1"/>
  <c r="AD180" i="4" s="1"/>
  <c r="AE180" i="4" s="1"/>
  <c r="AF180" i="4" s="1"/>
  <c r="AH180" i="4" s="1"/>
  <c r="Z172" i="4"/>
  <c r="AC172" i="4" s="1"/>
  <c r="AD172" i="4" s="1"/>
  <c r="AE172" i="4" s="1"/>
  <c r="AF172" i="4" s="1"/>
  <c r="AH172" i="4" s="1"/>
  <c r="Z164" i="4"/>
  <c r="AC164" i="4" s="1"/>
  <c r="AD164" i="4" s="1"/>
  <c r="AE164" i="4" s="1"/>
  <c r="AF164" i="4" s="1"/>
  <c r="AH164" i="4" s="1"/>
  <c r="Z156" i="4"/>
  <c r="AC156" i="4" s="1"/>
  <c r="AD156" i="4" s="1"/>
  <c r="AE156" i="4" s="1"/>
  <c r="AF156" i="4" s="1"/>
  <c r="AH156" i="4" s="1"/>
  <c r="Z148" i="4"/>
  <c r="AC148" i="4" s="1"/>
  <c r="AD148" i="4" s="1"/>
  <c r="AE148" i="4" s="1"/>
  <c r="AF148" i="4" s="1"/>
  <c r="AH148" i="4" s="1"/>
  <c r="Z140" i="4"/>
  <c r="AC140" i="4" s="1"/>
  <c r="AD140" i="4" s="1"/>
  <c r="AE140" i="4" s="1"/>
  <c r="AF140" i="4" s="1"/>
  <c r="AH140" i="4" s="1"/>
  <c r="Z120" i="4"/>
  <c r="AC120" i="4" s="1"/>
  <c r="AD120" i="4" s="1"/>
  <c r="AE120" i="4" s="1"/>
  <c r="AF120" i="4" s="1"/>
  <c r="AH120" i="4" s="1"/>
  <c r="Z115" i="4"/>
  <c r="AC115" i="4" s="1"/>
  <c r="AD115" i="4" s="1"/>
  <c r="AE115" i="4" s="1"/>
  <c r="AF115" i="4" s="1"/>
  <c r="AH115" i="4" s="1"/>
  <c r="Z111" i="4"/>
  <c r="AC111" i="4" s="1"/>
  <c r="AD111" i="4" s="1"/>
  <c r="AE111" i="4" s="1"/>
  <c r="AF111" i="4" s="1"/>
  <c r="AH111" i="4" s="1"/>
  <c r="Z107" i="4"/>
  <c r="AC107" i="4" s="1"/>
  <c r="AD107" i="4" s="1"/>
  <c r="AE107" i="4" s="1"/>
  <c r="AF107" i="4" s="1"/>
  <c r="AH107" i="4" s="1"/>
  <c r="Z101" i="4"/>
  <c r="AC101" i="4" s="1"/>
  <c r="AD101" i="4" s="1"/>
  <c r="AE101" i="4" s="1"/>
  <c r="AF101" i="4" s="1"/>
  <c r="AH101" i="4" s="1"/>
  <c r="Z93" i="4"/>
  <c r="AC93" i="4" s="1"/>
  <c r="AD93" i="4" s="1"/>
  <c r="AE93" i="4" s="1"/>
  <c r="AF93" i="4" s="1"/>
  <c r="AH93" i="4" s="1"/>
  <c r="Z92" i="4"/>
  <c r="AC92" i="4" s="1"/>
  <c r="AD92" i="4" s="1"/>
  <c r="AE92" i="4" s="1"/>
  <c r="AF92" i="4" s="1"/>
  <c r="AH92" i="4" s="1"/>
  <c r="Z82" i="4"/>
  <c r="AC82" i="4" s="1"/>
  <c r="AD82" i="4" s="1"/>
  <c r="AE82" i="4" s="1"/>
  <c r="AF82" i="4" s="1"/>
  <c r="AH82" i="4" s="1"/>
  <c r="Z80" i="4"/>
  <c r="AC80" i="4" s="1"/>
  <c r="AD80" i="4" s="1"/>
  <c r="AE80" i="4" s="1"/>
  <c r="AF80" i="4" s="1"/>
  <c r="AH80" i="4" s="1"/>
  <c r="Z78" i="4"/>
  <c r="AC78" i="4" s="1"/>
  <c r="AD78" i="4" s="1"/>
  <c r="AE78" i="4" s="1"/>
  <c r="AF78" i="4" s="1"/>
  <c r="AH78" i="4" s="1"/>
  <c r="Z75" i="4"/>
  <c r="AC75" i="4" s="1"/>
  <c r="AD75" i="4" s="1"/>
  <c r="AE75" i="4" s="1"/>
  <c r="AF75" i="4" s="1"/>
  <c r="AH75" i="4" s="1"/>
  <c r="Z67" i="4"/>
  <c r="AC67" i="4" s="1"/>
  <c r="AD67" i="4" s="1"/>
  <c r="AE67" i="4" s="1"/>
  <c r="AF67" i="4" s="1"/>
  <c r="AH67" i="4" s="1"/>
  <c r="Z65" i="4"/>
  <c r="AC65" i="4" s="1"/>
  <c r="AD65" i="4" s="1"/>
  <c r="AE65" i="4" s="1"/>
  <c r="AF65" i="4" s="1"/>
  <c r="AH65" i="4" s="1"/>
  <c r="Z63" i="4"/>
  <c r="AC63" i="4" s="1"/>
  <c r="AD63" i="4" s="1"/>
  <c r="AE63" i="4" s="1"/>
  <c r="AF63" i="4" s="1"/>
  <c r="AH63" i="4" s="1"/>
  <c r="Z61" i="4"/>
  <c r="AC61" i="4" s="1"/>
  <c r="AD61" i="4" s="1"/>
  <c r="AE61" i="4" s="1"/>
  <c r="AF61" i="4" s="1"/>
  <c r="AH61" i="4" s="1"/>
  <c r="Z59" i="4"/>
  <c r="AC59" i="4" s="1"/>
  <c r="AD59" i="4" s="1"/>
  <c r="AE59" i="4" s="1"/>
  <c r="AF59" i="4" s="1"/>
  <c r="AH59" i="4" s="1"/>
  <c r="Z39" i="4"/>
  <c r="AC39" i="4" s="1"/>
  <c r="AD39" i="4" s="1"/>
  <c r="AE39" i="4" s="1"/>
  <c r="AF39" i="4" s="1"/>
  <c r="AH39" i="4" s="1"/>
  <c r="Z28" i="4"/>
  <c r="AC28" i="4" s="1"/>
  <c r="AD28" i="4" s="1"/>
  <c r="AE28" i="4" s="1"/>
  <c r="AF28" i="4" s="1"/>
  <c r="AH28" i="4" s="1"/>
  <c r="Z26" i="4"/>
  <c r="AC26" i="4" s="1"/>
  <c r="AD26" i="4" s="1"/>
  <c r="AE26" i="4" s="1"/>
  <c r="AF26" i="4" s="1"/>
  <c r="AH26" i="4" s="1"/>
  <c r="Z23" i="4"/>
  <c r="AC23" i="4" s="1"/>
  <c r="AD23" i="4" s="1"/>
  <c r="AE23" i="4" s="1"/>
  <c r="AF23" i="4" s="1"/>
  <c r="AH23" i="4" s="1"/>
  <c r="Z21" i="4"/>
  <c r="AC21" i="4" s="1"/>
  <c r="AD21" i="4" s="1"/>
  <c r="AE21" i="4" s="1"/>
  <c r="AF21" i="4" s="1"/>
  <c r="AH21" i="4" s="1"/>
  <c r="Z13" i="4"/>
  <c r="AC13" i="4" s="1"/>
  <c r="AD13" i="4" s="1"/>
  <c r="AE13" i="4" s="1"/>
  <c r="AF13" i="4" s="1"/>
  <c r="AH13" i="4" s="1"/>
  <c r="Z10" i="4"/>
  <c r="AC10" i="4" s="1"/>
  <c r="AD10" i="4" s="1"/>
  <c r="AE10" i="4" s="1"/>
  <c r="AF10" i="4" s="1"/>
  <c r="AH10" i="4" s="1"/>
  <c r="Z90" i="4"/>
  <c r="AC90" i="4" s="1"/>
  <c r="AD90" i="4" s="1"/>
  <c r="AE90" i="4" s="1"/>
  <c r="AF90" i="4" s="1"/>
  <c r="AH90" i="4" s="1"/>
  <c r="Z86" i="4"/>
  <c r="AC86" i="4" s="1"/>
  <c r="AD86" i="4" s="1"/>
  <c r="AE86" i="4" s="1"/>
  <c r="AF86" i="4" s="1"/>
  <c r="AH86" i="4" s="1"/>
  <c r="Z76" i="4"/>
  <c r="AC76" i="4" s="1"/>
  <c r="AD76" i="4" s="1"/>
  <c r="AE76" i="4" s="1"/>
  <c r="AF76" i="4" s="1"/>
  <c r="AH76" i="4" s="1"/>
  <c r="Z72" i="4"/>
  <c r="AC72" i="4" s="1"/>
  <c r="AD72" i="4" s="1"/>
  <c r="AE72" i="4" s="1"/>
  <c r="AF72" i="4" s="1"/>
  <c r="AH72" i="4" s="1"/>
  <c r="Z57" i="4"/>
  <c r="AC57" i="4" s="1"/>
  <c r="AD57" i="4" s="1"/>
  <c r="AE57" i="4" s="1"/>
  <c r="AF57" i="4" s="1"/>
  <c r="AH57" i="4" s="1"/>
  <c r="Z53" i="4"/>
  <c r="AC53" i="4" s="1"/>
  <c r="AD53" i="4" s="1"/>
  <c r="AE53" i="4" s="1"/>
  <c r="AF53" i="4" s="1"/>
  <c r="AH53" i="4" s="1"/>
  <c r="Z49" i="4"/>
  <c r="AC49" i="4" s="1"/>
  <c r="AD49" i="4" s="1"/>
  <c r="AE49" i="4" s="1"/>
  <c r="AF49" i="4" s="1"/>
  <c r="AH49" i="4" s="1"/>
  <c r="Z45" i="4"/>
  <c r="AC45" i="4" s="1"/>
  <c r="AD45" i="4" s="1"/>
  <c r="AE45" i="4" s="1"/>
  <c r="AF45" i="4" s="1"/>
  <c r="AH45" i="4" s="1"/>
  <c r="Z41" i="4"/>
  <c r="AC41" i="4" s="1"/>
  <c r="AD41" i="4" s="1"/>
  <c r="AE41" i="4" s="1"/>
  <c r="AF41" i="4" s="1"/>
  <c r="AH41" i="4" s="1"/>
  <c r="Z36" i="4"/>
  <c r="AC36" i="4" s="1"/>
  <c r="AD36" i="4" s="1"/>
  <c r="AE36" i="4" s="1"/>
  <c r="AF36" i="4" s="1"/>
  <c r="AH36" i="4" s="1"/>
  <c r="Z32" i="4"/>
  <c r="AC32" i="4" s="1"/>
  <c r="AD32" i="4" s="1"/>
  <c r="AE32" i="4" s="1"/>
  <c r="AF32" i="4" s="1"/>
  <c r="AH32" i="4" s="1"/>
  <c r="Z18" i="4"/>
  <c r="AC18" i="4" s="1"/>
  <c r="AD18" i="4" s="1"/>
  <c r="AE18" i="4" s="1"/>
  <c r="AF18" i="4" s="1"/>
  <c r="AH18" i="4" s="1"/>
  <c r="Z14" i="4"/>
  <c r="AC14" i="4" s="1"/>
  <c r="AD14" i="4" s="1"/>
  <c r="AE14" i="4" s="1"/>
  <c r="AF14" i="4" s="1"/>
  <c r="AH14" i="4" s="1"/>
  <c r="Z668" i="4"/>
  <c r="AC668" i="4" s="1"/>
  <c r="AD668" i="4" s="1"/>
  <c r="AE668" i="4" s="1"/>
  <c r="AF668" i="4" s="1"/>
  <c r="AH668" i="4" s="1"/>
  <c r="Z665" i="4"/>
  <c r="AC665" i="4" s="1"/>
  <c r="AD665" i="4" s="1"/>
  <c r="AE665" i="4" s="1"/>
  <c r="AF665" i="4" s="1"/>
  <c r="AH665" i="4" s="1"/>
  <c r="Z661" i="4"/>
  <c r="AC661" i="4" s="1"/>
  <c r="AD661" i="4" s="1"/>
  <c r="AE661" i="4" s="1"/>
  <c r="AF661" i="4" s="1"/>
  <c r="AH661" i="4" s="1"/>
  <c r="Z657" i="4"/>
  <c r="AC657" i="4" s="1"/>
  <c r="AD657" i="4" s="1"/>
  <c r="AE657" i="4" s="1"/>
  <c r="AF657" i="4" s="1"/>
  <c r="AH657" i="4" s="1"/>
  <c r="Z653" i="4"/>
  <c r="AC653" i="4" s="1"/>
  <c r="AD653" i="4" s="1"/>
  <c r="AE653" i="4" s="1"/>
  <c r="AF653" i="4" s="1"/>
  <c r="AH653" i="4" s="1"/>
  <c r="Z649" i="4"/>
  <c r="AC649" i="4" s="1"/>
  <c r="AD649" i="4" s="1"/>
  <c r="AE649" i="4" s="1"/>
  <c r="AF649" i="4" s="1"/>
  <c r="AH649" i="4" s="1"/>
  <c r="Z645" i="4"/>
  <c r="AC645" i="4" s="1"/>
  <c r="AD645" i="4" s="1"/>
  <c r="AE645" i="4" s="1"/>
  <c r="AF645" i="4" s="1"/>
  <c r="AH645" i="4" s="1"/>
  <c r="Z641" i="4"/>
  <c r="AC641" i="4" s="1"/>
  <c r="AD641" i="4" s="1"/>
  <c r="AE641" i="4" s="1"/>
  <c r="AF641" i="4" s="1"/>
  <c r="AH641" i="4" s="1"/>
  <c r="Z637" i="4"/>
  <c r="AC637" i="4" s="1"/>
  <c r="AD637" i="4" s="1"/>
  <c r="AE637" i="4" s="1"/>
  <c r="AF637" i="4" s="1"/>
  <c r="AH637" i="4" s="1"/>
  <c r="Z633" i="4"/>
  <c r="AC633" i="4" s="1"/>
  <c r="AD633" i="4" s="1"/>
  <c r="AE633" i="4" s="1"/>
  <c r="AF633" i="4" s="1"/>
  <c r="AH633" i="4" s="1"/>
  <c r="Z629" i="4"/>
  <c r="AC629" i="4" s="1"/>
  <c r="AD629" i="4" s="1"/>
  <c r="AE629" i="4" s="1"/>
  <c r="AF629" i="4" s="1"/>
  <c r="AH629" i="4" s="1"/>
  <c r="Z625" i="4"/>
  <c r="AC625" i="4" s="1"/>
  <c r="AD625" i="4" s="1"/>
  <c r="AE625" i="4" s="1"/>
  <c r="AF625" i="4" s="1"/>
  <c r="AH625" i="4" s="1"/>
  <c r="Z621" i="4"/>
  <c r="AC621" i="4" s="1"/>
  <c r="AD621" i="4" s="1"/>
  <c r="AE621" i="4" s="1"/>
  <c r="AF621" i="4" s="1"/>
  <c r="AH621" i="4" s="1"/>
  <c r="Z666" i="4"/>
  <c r="AC666" i="4" s="1"/>
  <c r="AD666" i="4" s="1"/>
  <c r="AE666" i="4" s="1"/>
  <c r="AF666" i="4" s="1"/>
  <c r="AH666" i="4" s="1"/>
  <c r="Z658" i="4"/>
  <c r="AC658" i="4" s="1"/>
  <c r="AD658" i="4" s="1"/>
  <c r="AE658" i="4" s="1"/>
  <c r="AF658" i="4" s="1"/>
  <c r="AH658" i="4" s="1"/>
  <c r="Z650" i="4"/>
  <c r="AC650" i="4" s="1"/>
  <c r="AD650" i="4" s="1"/>
  <c r="AE650" i="4" s="1"/>
  <c r="AF650" i="4" s="1"/>
  <c r="AH650" i="4" s="1"/>
  <c r="Z642" i="4"/>
  <c r="AC642" i="4" s="1"/>
  <c r="AD642" i="4" s="1"/>
  <c r="AE642" i="4" s="1"/>
  <c r="AF642" i="4" s="1"/>
  <c r="AH642" i="4" s="1"/>
  <c r="Z634" i="4"/>
  <c r="AC634" i="4" s="1"/>
  <c r="AD634" i="4" s="1"/>
  <c r="AE634" i="4" s="1"/>
  <c r="AF634" i="4" s="1"/>
  <c r="AH634" i="4" s="1"/>
  <c r="Z626" i="4"/>
  <c r="AC626" i="4" s="1"/>
  <c r="AD626" i="4" s="1"/>
  <c r="AE626" i="4" s="1"/>
  <c r="AF626" i="4" s="1"/>
  <c r="AH626" i="4" s="1"/>
  <c r="Z618" i="4"/>
  <c r="AC618" i="4" s="1"/>
  <c r="AD618" i="4" s="1"/>
  <c r="AE618" i="4" s="1"/>
  <c r="AF618" i="4" s="1"/>
  <c r="AH618" i="4" s="1"/>
  <c r="Z614" i="4"/>
  <c r="AC614" i="4" s="1"/>
  <c r="AD614" i="4" s="1"/>
  <c r="AE614" i="4" s="1"/>
  <c r="AF614" i="4" s="1"/>
  <c r="AH614" i="4" s="1"/>
  <c r="Z610" i="4"/>
  <c r="AC610" i="4" s="1"/>
  <c r="AD610" i="4" s="1"/>
  <c r="AE610" i="4" s="1"/>
  <c r="AF610" i="4" s="1"/>
  <c r="AH610" i="4" s="1"/>
  <c r="Z606" i="4"/>
  <c r="AC606" i="4" s="1"/>
  <c r="AD606" i="4" s="1"/>
  <c r="AE606" i="4" s="1"/>
  <c r="AF606" i="4" s="1"/>
  <c r="AH606" i="4" s="1"/>
  <c r="Z602" i="4"/>
  <c r="AC602" i="4" s="1"/>
  <c r="AD602" i="4" s="1"/>
  <c r="AE602" i="4" s="1"/>
  <c r="AF602" i="4" s="1"/>
  <c r="AH602" i="4" s="1"/>
  <c r="Z598" i="4"/>
  <c r="AC598" i="4" s="1"/>
  <c r="AD598" i="4" s="1"/>
  <c r="AE598" i="4" s="1"/>
  <c r="AF598" i="4" s="1"/>
  <c r="AH598" i="4" s="1"/>
  <c r="Z594" i="4"/>
  <c r="AC594" i="4" s="1"/>
  <c r="AD594" i="4" s="1"/>
  <c r="AE594" i="4" s="1"/>
  <c r="AF594" i="4" s="1"/>
  <c r="AH594" i="4" s="1"/>
  <c r="Z590" i="4"/>
  <c r="AC590" i="4" s="1"/>
  <c r="AD590" i="4" s="1"/>
  <c r="AE590" i="4" s="1"/>
  <c r="AF590" i="4" s="1"/>
  <c r="AH590" i="4" s="1"/>
  <c r="Z586" i="4"/>
  <c r="AC586" i="4" s="1"/>
  <c r="AD586" i="4" s="1"/>
  <c r="AE586" i="4" s="1"/>
  <c r="AF586" i="4" s="1"/>
  <c r="AH586" i="4" s="1"/>
  <c r="Z582" i="4"/>
  <c r="AC582" i="4" s="1"/>
  <c r="AD582" i="4" s="1"/>
  <c r="AE582" i="4" s="1"/>
  <c r="AF582" i="4" s="1"/>
  <c r="AH582" i="4" s="1"/>
  <c r="Z578" i="4"/>
  <c r="AC578" i="4" s="1"/>
  <c r="AD578" i="4" s="1"/>
  <c r="AE578" i="4" s="1"/>
  <c r="AF578" i="4" s="1"/>
  <c r="AH578" i="4" s="1"/>
  <c r="Z574" i="4"/>
  <c r="AC574" i="4" s="1"/>
  <c r="AD574" i="4" s="1"/>
  <c r="AE574" i="4" s="1"/>
  <c r="AF574" i="4" s="1"/>
  <c r="AH574" i="4" s="1"/>
  <c r="Z570" i="4"/>
  <c r="AC570" i="4" s="1"/>
  <c r="AD570" i="4" s="1"/>
  <c r="AE570" i="4" s="1"/>
  <c r="AF570" i="4" s="1"/>
  <c r="AH570" i="4" s="1"/>
  <c r="Z566" i="4"/>
  <c r="AC566" i="4" s="1"/>
  <c r="AD566" i="4" s="1"/>
  <c r="AE566" i="4" s="1"/>
  <c r="AF566" i="4" s="1"/>
  <c r="AH566" i="4" s="1"/>
  <c r="Z562" i="4"/>
  <c r="AC562" i="4" s="1"/>
  <c r="AD562" i="4" s="1"/>
  <c r="AE562" i="4" s="1"/>
  <c r="AF562" i="4" s="1"/>
  <c r="AH562" i="4" s="1"/>
  <c r="Z558" i="4"/>
  <c r="AC558" i="4" s="1"/>
  <c r="AD558" i="4" s="1"/>
  <c r="AE558" i="4" s="1"/>
  <c r="AF558" i="4" s="1"/>
  <c r="AH558" i="4" s="1"/>
  <c r="Z554" i="4"/>
  <c r="AC554" i="4" s="1"/>
  <c r="AD554" i="4" s="1"/>
  <c r="AE554" i="4" s="1"/>
  <c r="AF554" i="4" s="1"/>
  <c r="AH554" i="4" s="1"/>
  <c r="Z550" i="4"/>
  <c r="AC550" i="4" s="1"/>
  <c r="AD550" i="4" s="1"/>
  <c r="AE550" i="4" s="1"/>
  <c r="AF550" i="4" s="1"/>
  <c r="AH550" i="4" s="1"/>
  <c r="Z546" i="4"/>
  <c r="AC546" i="4" s="1"/>
  <c r="AD546" i="4" s="1"/>
  <c r="AE546" i="4" s="1"/>
  <c r="AF546" i="4" s="1"/>
  <c r="AH546" i="4" s="1"/>
  <c r="Z611" i="4"/>
  <c r="AC611" i="4" s="1"/>
  <c r="AD611" i="4" s="1"/>
  <c r="AE611" i="4" s="1"/>
  <c r="AF611" i="4" s="1"/>
  <c r="AH611" i="4" s="1"/>
  <c r="Z603" i="4"/>
  <c r="AC603" i="4" s="1"/>
  <c r="AD603" i="4" s="1"/>
  <c r="AE603" i="4" s="1"/>
  <c r="AF603" i="4" s="1"/>
  <c r="AH603" i="4" s="1"/>
  <c r="Z595" i="4"/>
  <c r="AC595" i="4" s="1"/>
  <c r="AD595" i="4" s="1"/>
  <c r="AE595" i="4" s="1"/>
  <c r="AF595" i="4" s="1"/>
  <c r="AH595" i="4" s="1"/>
  <c r="Z587" i="4"/>
  <c r="AC587" i="4" s="1"/>
  <c r="AD587" i="4" s="1"/>
  <c r="AE587" i="4" s="1"/>
  <c r="AF587" i="4" s="1"/>
  <c r="AH587" i="4" s="1"/>
  <c r="Z579" i="4"/>
  <c r="AC579" i="4" s="1"/>
  <c r="AD579" i="4" s="1"/>
  <c r="AE579" i="4" s="1"/>
  <c r="AF579" i="4" s="1"/>
  <c r="AH579" i="4" s="1"/>
  <c r="Z571" i="4"/>
  <c r="AC571" i="4" s="1"/>
  <c r="AD571" i="4" s="1"/>
  <c r="AE571" i="4" s="1"/>
  <c r="AF571" i="4" s="1"/>
  <c r="AH571" i="4" s="1"/>
  <c r="Z563" i="4"/>
  <c r="AC563" i="4" s="1"/>
  <c r="AD563" i="4" s="1"/>
  <c r="AE563" i="4" s="1"/>
  <c r="AF563" i="4" s="1"/>
  <c r="AH563" i="4" s="1"/>
  <c r="Z555" i="4"/>
  <c r="AC555" i="4" s="1"/>
  <c r="AD555" i="4" s="1"/>
  <c r="AE555" i="4" s="1"/>
  <c r="AF555" i="4" s="1"/>
  <c r="AH555" i="4" s="1"/>
  <c r="Z547" i="4"/>
  <c r="AC547" i="4" s="1"/>
  <c r="AD547" i="4" s="1"/>
  <c r="AE547" i="4" s="1"/>
  <c r="AF547" i="4" s="1"/>
  <c r="AH547" i="4" s="1"/>
  <c r="Z475" i="4"/>
  <c r="AC475" i="4" s="1"/>
  <c r="AD475" i="4" s="1"/>
  <c r="AE475" i="4" s="1"/>
  <c r="AF475" i="4" s="1"/>
  <c r="AH475" i="4" s="1"/>
  <c r="Z471" i="4"/>
  <c r="AC471" i="4" s="1"/>
  <c r="AD471" i="4" s="1"/>
  <c r="AE471" i="4" s="1"/>
  <c r="AF471" i="4" s="1"/>
  <c r="AH471" i="4" s="1"/>
  <c r="Z467" i="4"/>
  <c r="AC467" i="4" s="1"/>
  <c r="AD467" i="4" s="1"/>
  <c r="AE467" i="4" s="1"/>
  <c r="AF467" i="4" s="1"/>
  <c r="AH467" i="4" s="1"/>
  <c r="Z463" i="4"/>
  <c r="AC463" i="4" s="1"/>
  <c r="AD463" i="4" s="1"/>
  <c r="AE463" i="4" s="1"/>
  <c r="AF463" i="4" s="1"/>
  <c r="AH463" i="4" s="1"/>
  <c r="Z459" i="4"/>
  <c r="AC459" i="4" s="1"/>
  <c r="AD459" i="4" s="1"/>
  <c r="AE459" i="4" s="1"/>
  <c r="AF459" i="4" s="1"/>
  <c r="AH459" i="4" s="1"/>
  <c r="Z455" i="4"/>
  <c r="AC455" i="4" s="1"/>
  <c r="AD455" i="4" s="1"/>
  <c r="AE455" i="4" s="1"/>
  <c r="AF455" i="4" s="1"/>
  <c r="AH455" i="4" s="1"/>
  <c r="Z451" i="4"/>
  <c r="AC451" i="4" s="1"/>
  <c r="AD451" i="4" s="1"/>
  <c r="AE451" i="4" s="1"/>
  <c r="AF451" i="4" s="1"/>
  <c r="AH451" i="4" s="1"/>
  <c r="Z447" i="4"/>
  <c r="AC447" i="4" s="1"/>
  <c r="AD447" i="4" s="1"/>
  <c r="AE447" i="4" s="1"/>
  <c r="AF447" i="4" s="1"/>
  <c r="AH447" i="4" s="1"/>
  <c r="Z443" i="4"/>
  <c r="AC443" i="4" s="1"/>
  <c r="AD443" i="4" s="1"/>
  <c r="AE443" i="4" s="1"/>
  <c r="AF443" i="4" s="1"/>
  <c r="AH443" i="4" s="1"/>
  <c r="Z439" i="4"/>
  <c r="AC439" i="4" s="1"/>
  <c r="AD439" i="4" s="1"/>
  <c r="AE439" i="4" s="1"/>
  <c r="AF439" i="4" s="1"/>
  <c r="AH439" i="4" s="1"/>
  <c r="Z435" i="4"/>
  <c r="AC435" i="4" s="1"/>
  <c r="AD435" i="4" s="1"/>
  <c r="AE435" i="4" s="1"/>
  <c r="AF435" i="4" s="1"/>
  <c r="AH435" i="4" s="1"/>
  <c r="Z431" i="4"/>
  <c r="AC431" i="4" s="1"/>
  <c r="AD431" i="4" s="1"/>
  <c r="AE431" i="4" s="1"/>
  <c r="AF431" i="4" s="1"/>
  <c r="AH431" i="4" s="1"/>
  <c r="Z427" i="4"/>
  <c r="AC427" i="4" s="1"/>
  <c r="AD427" i="4" s="1"/>
  <c r="AE427" i="4" s="1"/>
  <c r="AF427" i="4" s="1"/>
  <c r="AH427" i="4" s="1"/>
  <c r="Z423" i="4"/>
  <c r="AC423" i="4" s="1"/>
  <c r="AD423" i="4" s="1"/>
  <c r="AE423" i="4" s="1"/>
  <c r="AF423" i="4" s="1"/>
  <c r="AH423" i="4" s="1"/>
  <c r="Z419" i="4"/>
  <c r="AC419" i="4" s="1"/>
  <c r="AD419" i="4" s="1"/>
  <c r="AE419" i="4" s="1"/>
  <c r="AF419" i="4" s="1"/>
  <c r="AH419" i="4" s="1"/>
  <c r="Z415" i="4"/>
  <c r="AC415" i="4" s="1"/>
  <c r="AD415" i="4" s="1"/>
  <c r="AE415" i="4" s="1"/>
  <c r="AF415" i="4" s="1"/>
  <c r="AH415" i="4" s="1"/>
  <c r="Z411" i="4"/>
  <c r="AC411" i="4" s="1"/>
  <c r="AD411" i="4" s="1"/>
  <c r="AE411" i="4" s="1"/>
  <c r="AF411" i="4" s="1"/>
  <c r="AH411" i="4" s="1"/>
  <c r="Z405" i="4"/>
  <c r="AC405" i="4" s="1"/>
  <c r="AD405" i="4" s="1"/>
  <c r="AE405" i="4" s="1"/>
  <c r="AF405" i="4" s="1"/>
  <c r="AH405" i="4" s="1"/>
  <c r="Z401" i="4"/>
  <c r="AC401" i="4" s="1"/>
  <c r="AD401" i="4" s="1"/>
  <c r="AE401" i="4" s="1"/>
  <c r="AF401" i="4" s="1"/>
  <c r="AH401" i="4" s="1"/>
  <c r="Z542" i="4"/>
  <c r="AC542" i="4" s="1"/>
  <c r="AD542" i="4" s="1"/>
  <c r="AE542" i="4" s="1"/>
  <c r="AF542" i="4" s="1"/>
  <c r="AH542" i="4" s="1"/>
  <c r="Z538" i="4"/>
  <c r="AC538" i="4" s="1"/>
  <c r="AD538" i="4" s="1"/>
  <c r="AE538" i="4" s="1"/>
  <c r="AF538" i="4" s="1"/>
  <c r="AH538" i="4" s="1"/>
  <c r="Z534" i="4"/>
  <c r="AC534" i="4" s="1"/>
  <c r="AD534" i="4" s="1"/>
  <c r="AE534" i="4" s="1"/>
  <c r="AF534" i="4" s="1"/>
  <c r="AH534" i="4" s="1"/>
  <c r="Z530" i="4"/>
  <c r="AC530" i="4" s="1"/>
  <c r="AD530" i="4" s="1"/>
  <c r="AE530" i="4" s="1"/>
  <c r="AF530" i="4" s="1"/>
  <c r="AH530" i="4" s="1"/>
  <c r="Z526" i="4"/>
  <c r="AC526" i="4" s="1"/>
  <c r="AD526" i="4" s="1"/>
  <c r="AE526" i="4" s="1"/>
  <c r="AF526" i="4" s="1"/>
  <c r="AH526" i="4" s="1"/>
  <c r="Z522" i="4"/>
  <c r="AC522" i="4" s="1"/>
  <c r="AD522" i="4" s="1"/>
  <c r="AE522" i="4" s="1"/>
  <c r="AF522" i="4" s="1"/>
  <c r="AH522" i="4" s="1"/>
  <c r="Z518" i="4"/>
  <c r="AC518" i="4" s="1"/>
  <c r="AD518" i="4" s="1"/>
  <c r="AE518" i="4" s="1"/>
  <c r="AF518" i="4" s="1"/>
  <c r="AH518" i="4" s="1"/>
  <c r="Z514" i="4"/>
  <c r="AC514" i="4" s="1"/>
  <c r="AD514" i="4" s="1"/>
  <c r="AE514" i="4" s="1"/>
  <c r="AF514" i="4" s="1"/>
  <c r="AH514" i="4" s="1"/>
  <c r="Z510" i="4"/>
  <c r="AC510" i="4" s="1"/>
  <c r="AD510" i="4" s="1"/>
  <c r="AE510" i="4" s="1"/>
  <c r="AF510" i="4" s="1"/>
  <c r="AH510" i="4" s="1"/>
  <c r="Z506" i="4"/>
  <c r="AC506" i="4" s="1"/>
  <c r="AD506" i="4" s="1"/>
  <c r="AE506" i="4" s="1"/>
  <c r="AF506" i="4" s="1"/>
  <c r="AH506" i="4" s="1"/>
  <c r="Z493" i="4"/>
  <c r="AC493" i="4" s="1"/>
  <c r="AD493" i="4" s="1"/>
  <c r="AE493" i="4" s="1"/>
  <c r="AF493" i="4" s="1"/>
  <c r="AH493" i="4" s="1"/>
  <c r="Z489" i="4"/>
  <c r="AC489" i="4" s="1"/>
  <c r="AD489" i="4" s="1"/>
  <c r="AE489" i="4" s="1"/>
  <c r="AF489" i="4" s="1"/>
  <c r="AH489" i="4" s="1"/>
  <c r="Z407" i="4"/>
  <c r="AC407" i="4" s="1"/>
  <c r="AD407" i="4" s="1"/>
  <c r="AE407" i="4" s="1"/>
  <c r="AF407" i="4" s="1"/>
  <c r="AH407" i="4" s="1"/>
  <c r="Z403" i="4"/>
  <c r="AC403" i="4" s="1"/>
  <c r="AD403" i="4" s="1"/>
  <c r="AE403" i="4" s="1"/>
  <c r="AF403" i="4" s="1"/>
  <c r="AH403" i="4" s="1"/>
  <c r="Z395" i="4"/>
  <c r="AC395" i="4" s="1"/>
  <c r="AD395" i="4" s="1"/>
  <c r="AE395" i="4" s="1"/>
  <c r="AF395" i="4" s="1"/>
  <c r="AH395" i="4" s="1"/>
  <c r="Z257" i="4"/>
  <c r="AC257" i="4" s="1"/>
  <c r="AD257" i="4" s="1"/>
  <c r="AE257" i="4" s="1"/>
  <c r="AF257" i="4" s="1"/>
  <c r="AH257" i="4" s="1"/>
  <c r="Z253" i="4"/>
  <c r="AC253" i="4" s="1"/>
  <c r="AD253" i="4" s="1"/>
  <c r="AE253" i="4" s="1"/>
  <c r="AF253" i="4" s="1"/>
  <c r="AH253" i="4" s="1"/>
  <c r="Z249" i="4"/>
  <c r="AC249" i="4" s="1"/>
  <c r="AD249" i="4" s="1"/>
  <c r="AE249" i="4" s="1"/>
  <c r="AF249" i="4" s="1"/>
  <c r="AH249" i="4" s="1"/>
  <c r="Z245" i="4"/>
  <c r="AC245" i="4" s="1"/>
  <c r="AD245" i="4" s="1"/>
  <c r="AE245" i="4" s="1"/>
  <c r="AF245" i="4" s="1"/>
  <c r="AH245" i="4" s="1"/>
  <c r="Z241" i="4"/>
  <c r="AC241" i="4" s="1"/>
  <c r="AD241" i="4" s="1"/>
  <c r="AE241" i="4" s="1"/>
  <c r="AF241" i="4" s="1"/>
  <c r="AH241" i="4" s="1"/>
  <c r="Z237" i="4"/>
  <c r="AC237" i="4" s="1"/>
  <c r="AD237" i="4" s="1"/>
  <c r="AE237" i="4" s="1"/>
  <c r="AF237" i="4" s="1"/>
  <c r="AH237" i="4" s="1"/>
  <c r="Z233" i="4"/>
  <c r="AC233" i="4" s="1"/>
  <c r="AD233" i="4" s="1"/>
  <c r="AE233" i="4" s="1"/>
  <c r="AF233" i="4" s="1"/>
  <c r="AH233" i="4" s="1"/>
  <c r="Z229" i="4"/>
  <c r="AC229" i="4" s="1"/>
  <c r="AD229" i="4" s="1"/>
  <c r="AE229" i="4" s="1"/>
  <c r="AF229" i="4" s="1"/>
  <c r="AH229" i="4" s="1"/>
  <c r="Z202" i="4"/>
  <c r="AC202" i="4" s="1"/>
  <c r="AD202" i="4" s="1"/>
  <c r="AE202" i="4" s="1"/>
  <c r="AF202" i="4" s="1"/>
  <c r="AH202" i="4" s="1"/>
  <c r="Z198" i="4"/>
  <c r="AC198" i="4" s="1"/>
  <c r="AD198" i="4" s="1"/>
  <c r="AE198" i="4" s="1"/>
  <c r="AF198" i="4" s="1"/>
  <c r="AH198" i="4" s="1"/>
  <c r="Z194" i="4"/>
  <c r="AC194" i="4" s="1"/>
  <c r="AD194" i="4" s="1"/>
  <c r="AE194" i="4" s="1"/>
  <c r="AF194" i="4" s="1"/>
  <c r="AH194" i="4" s="1"/>
  <c r="Z190" i="4"/>
  <c r="AC190" i="4" s="1"/>
  <c r="AD190" i="4" s="1"/>
  <c r="AE190" i="4" s="1"/>
  <c r="AF190" i="4" s="1"/>
  <c r="AH190" i="4" s="1"/>
  <c r="Z186" i="4"/>
  <c r="AC186" i="4" s="1"/>
  <c r="AD186" i="4" s="1"/>
  <c r="AE186" i="4" s="1"/>
  <c r="AF186" i="4" s="1"/>
  <c r="AH186" i="4" s="1"/>
  <c r="Z182" i="4"/>
  <c r="AC182" i="4" s="1"/>
  <c r="AD182" i="4" s="1"/>
  <c r="AE182" i="4" s="1"/>
  <c r="AF182" i="4" s="1"/>
  <c r="AH182" i="4" s="1"/>
  <c r="Z178" i="4"/>
  <c r="AC178" i="4" s="1"/>
  <c r="AD178" i="4" s="1"/>
  <c r="AE178" i="4" s="1"/>
  <c r="AF178" i="4" s="1"/>
  <c r="AH178" i="4" s="1"/>
  <c r="Z174" i="4"/>
  <c r="AC174" i="4" s="1"/>
  <c r="AD174" i="4" s="1"/>
  <c r="AE174" i="4" s="1"/>
  <c r="AF174" i="4" s="1"/>
  <c r="AH174" i="4" s="1"/>
  <c r="Z170" i="4"/>
  <c r="AC170" i="4" s="1"/>
  <c r="AD170" i="4" s="1"/>
  <c r="AE170" i="4" s="1"/>
  <c r="AF170" i="4" s="1"/>
  <c r="AH170" i="4" s="1"/>
  <c r="Z166" i="4"/>
  <c r="AC166" i="4" s="1"/>
  <c r="AD166" i="4" s="1"/>
  <c r="AE166" i="4" s="1"/>
  <c r="AF166" i="4" s="1"/>
  <c r="AH166" i="4" s="1"/>
  <c r="Z162" i="4"/>
  <c r="AC162" i="4" s="1"/>
  <c r="AD162" i="4" s="1"/>
  <c r="AE162" i="4" s="1"/>
  <c r="AF162" i="4" s="1"/>
  <c r="AH162" i="4" s="1"/>
  <c r="Z158" i="4"/>
  <c r="AC158" i="4" s="1"/>
  <c r="AD158" i="4" s="1"/>
  <c r="AE158" i="4" s="1"/>
  <c r="AF158" i="4" s="1"/>
  <c r="AH158" i="4" s="1"/>
  <c r="Z154" i="4"/>
  <c r="AC154" i="4" s="1"/>
  <c r="AD154" i="4" s="1"/>
  <c r="AE154" i="4" s="1"/>
  <c r="AF154" i="4" s="1"/>
  <c r="AH154" i="4" s="1"/>
  <c r="Z150" i="4"/>
  <c r="AC150" i="4" s="1"/>
  <c r="AD150" i="4" s="1"/>
  <c r="AE150" i="4" s="1"/>
  <c r="AF150" i="4" s="1"/>
  <c r="AH150" i="4" s="1"/>
  <c r="Z146" i="4"/>
  <c r="AC146" i="4" s="1"/>
  <c r="AD146" i="4" s="1"/>
  <c r="AE146" i="4" s="1"/>
  <c r="AF146" i="4" s="1"/>
  <c r="AH146" i="4" s="1"/>
  <c r="Z142" i="4"/>
  <c r="AC142" i="4" s="1"/>
  <c r="AD142" i="4" s="1"/>
  <c r="AE142" i="4" s="1"/>
  <c r="AF142" i="4" s="1"/>
  <c r="AH142" i="4" s="1"/>
  <c r="Z135" i="4"/>
  <c r="AC135" i="4" s="1"/>
  <c r="AD135" i="4" s="1"/>
  <c r="AE135" i="4" s="1"/>
  <c r="AF135" i="4" s="1"/>
  <c r="AH135" i="4" s="1"/>
  <c r="Z131" i="4"/>
  <c r="AC131" i="4" s="1"/>
  <c r="AD131" i="4" s="1"/>
  <c r="AE131" i="4" s="1"/>
  <c r="AF131" i="4" s="1"/>
  <c r="AH131" i="4" s="1"/>
  <c r="Z127" i="4"/>
  <c r="AC127" i="4" s="1"/>
  <c r="AD127" i="4" s="1"/>
  <c r="AE127" i="4" s="1"/>
  <c r="AF127" i="4" s="1"/>
  <c r="AH127" i="4" s="1"/>
  <c r="Z118" i="4"/>
  <c r="AC118" i="4" s="1"/>
  <c r="AD118" i="4" s="1"/>
  <c r="AE118" i="4" s="1"/>
  <c r="AF118" i="4" s="1"/>
  <c r="AH118" i="4" s="1"/>
  <c r="Z399" i="4"/>
  <c r="AC399" i="4" s="1"/>
  <c r="AD399" i="4" s="1"/>
  <c r="AE399" i="4" s="1"/>
  <c r="AF399" i="4" s="1"/>
  <c r="AH399" i="4" s="1"/>
  <c r="Z397" i="4"/>
  <c r="AC397" i="4" s="1"/>
  <c r="AD397" i="4" s="1"/>
  <c r="AE397" i="4" s="1"/>
  <c r="AF397" i="4" s="1"/>
  <c r="AH397" i="4" s="1"/>
  <c r="Z390" i="4"/>
  <c r="AC390" i="4" s="1"/>
  <c r="AD390" i="4" s="1"/>
  <c r="AE390" i="4" s="1"/>
  <c r="AF390" i="4" s="1"/>
  <c r="AH390" i="4" s="1"/>
  <c r="Z382" i="4"/>
  <c r="AC382" i="4" s="1"/>
  <c r="AD382" i="4" s="1"/>
  <c r="AE382" i="4" s="1"/>
  <c r="AF382" i="4" s="1"/>
  <c r="AH382" i="4" s="1"/>
  <c r="Z374" i="4"/>
  <c r="AC374" i="4" s="1"/>
  <c r="AD374" i="4" s="1"/>
  <c r="AE374" i="4" s="1"/>
  <c r="AF374" i="4" s="1"/>
  <c r="AH374" i="4" s="1"/>
  <c r="Z366" i="4"/>
  <c r="AC366" i="4" s="1"/>
  <c r="AD366" i="4" s="1"/>
  <c r="AE366" i="4" s="1"/>
  <c r="AF366" i="4" s="1"/>
  <c r="AH366" i="4" s="1"/>
  <c r="Z354" i="4"/>
  <c r="AC354" i="4" s="1"/>
  <c r="AD354" i="4" s="1"/>
  <c r="AE354" i="4" s="1"/>
  <c r="AF354" i="4" s="1"/>
  <c r="AH354" i="4" s="1"/>
  <c r="Z346" i="4"/>
  <c r="AC346" i="4" s="1"/>
  <c r="AD346" i="4" s="1"/>
  <c r="AE346" i="4" s="1"/>
  <c r="AF346" i="4" s="1"/>
  <c r="AH346" i="4" s="1"/>
  <c r="Z332" i="4"/>
  <c r="AC332" i="4" s="1"/>
  <c r="AD332" i="4" s="1"/>
  <c r="AE332" i="4" s="1"/>
  <c r="AF332" i="4" s="1"/>
  <c r="AH332" i="4" s="1"/>
  <c r="Z328" i="4"/>
  <c r="AC328" i="4" s="1"/>
  <c r="AD328" i="4" s="1"/>
  <c r="AE328" i="4" s="1"/>
  <c r="AF328" i="4" s="1"/>
  <c r="AH328" i="4" s="1"/>
  <c r="Z324" i="4"/>
  <c r="AC324" i="4" s="1"/>
  <c r="AD324" i="4" s="1"/>
  <c r="AE324" i="4" s="1"/>
  <c r="AF324" i="4" s="1"/>
  <c r="AH324" i="4" s="1"/>
  <c r="Z316" i="4"/>
  <c r="AC316" i="4" s="1"/>
  <c r="AD316" i="4" s="1"/>
  <c r="AE316" i="4" s="1"/>
  <c r="AF316" i="4" s="1"/>
  <c r="AH316" i="4" s="1"/>
  <c r="Z308" i="4"/>
  <c r="AC308" i="4" s="1"/>
  <c r="AD308" i="4" s="1"/>
  <c r="AE308" i="4" s="1"/>
  <c r="AF308" i="4" s="1"/>
  <c r="AH308" i="4" s="1"/>
  <c r="Z300" i="4"/>
  <c r="AC300" i="4" s="1"/>
  <c r="AD300" i="4" s="1"/>
  <c r="AE300" i="4" s="1"/>
  <c r="AF300" i="4" s="1"/>
  <c r="AH300" i="4" s="1"/>
  <c r="Z292" i="4"/>
  <c r="AC292" i="4" s="1"/>
  <c r="AD292" i="4" s="1"/>
  <c r="AE292" i="4" s="1"/>
  <c r="AF292" i="4" s="1"/>
  <c r="AH292" i="4" s="1"/>
  <c r="Z284" i="4"/>
  <c r="AC284" i="4" s="1"/>
  <c r="AD284" i="4" s="1"/>
  <c r="AE284" i="4" s="1"/>
  <c r="AF284" i="4" s="1"/>
  <c r="AH284" i="4" s="1"/>
  <c r="Z276" i="4"/>
  <c r="AC276" i="4" s="1"/>
  <c r="AD276" i="4" s="1"/>
  <c r="AE276" i="4" s="1"/>
  <c r="AF276" i="4" s="1"/>
  <c r="AH276" i="4" s="1"/>
  <c r="Z268" i="4"/>
  <c r="AC268" i="4" s="1"/>
  <c r="AD268" i="4" s="1"/>
  <c r="AE268" i="4" s="1"/>
  <c r="AF268" i="4" s="1"/>
  <c r="AH268" i="4" s="1"/>
  <c r="Z255" i="4"/>
  <c r="AC255" i="4" s="1"/>
  <c r="AD255" i="4" s="1"/>
  <c r="AE255" i="4" s="1"/>
  <c r="AF255" i="4" s="1"/>
  <c r="AH255" i="4" s="1"/>
  <c r="Z243" i="4"/>
  <c r="AC243" i="4" s="1"/>
  <c r="AD243" i="4" s="1"/>
  <c r="AE243" i="4" s="1"/>
  <c r="AF243" i="4" s="1"/>
  <c r="AH243" i="4" s="1"/>
  <c r="Z235" i="4"/>
  <c r="AC235" i="4" s="1"/>
  <c r="AD235" i="4" s="1"/>
  <c r="AE235" i="4" s="1"/>
  <c r="AF235" i="4" s="1"/>
  <c r="AH235" i="4" s="1"/>
  <c r="Z227" i="4"/>
  <c r="AC227" i="4" s="1"/>
  <c r="AD227" i="4" s="1"/>
  <c r="AE227" i="4" s="1"/>
  <c r="AF227" i="4" s="1"/>
  <c r="AH227" i="4" s="1"/>
  <c r="Z222" i="4"/>
  <c r="AC222" i="4" s="1"/>
  <c r="AD222" i="4" s="1"/>
  <c r="AE222" i="4" s="1"/>
  <c r="AF222" i="4" s="1"/>
  <c r="AH222" i="4" s="1"/>
  <c r="Z214" i="4"/>
  <c r="AC214" i="4" s="1"/>
  <c r="AD214" i="4" s="1"/>
  <c r="AE214" i="4" s="1"/>
  <c r="AF214" i="4" s="1"/>
  <c r="AH214" i="4" s="1"/>
  <c r="Z206" i="4"/>
  <c r="AC206" i="4" s="1"/>
  <c r="AD206" i="4" s="1"/>
  <c r="AE206" i="4" s="1"/>
  <c r="AF206" i="4" s="1"/>
  <c r="AH206" i="4" s="1"/>
  <c r="Z200" i="4"/>
  <c r="AC200" i="4" s="1"/>
  <c r="AD200" i="4" s="1"/>
  <c r="AE200" i="4" s="1"/>
  <c r="AF200" i="4" s="1"/>
  <c r="AH200" i="4" s="1"/>
  <c r="Z192" i="4"/>
  <c r="AC192" i="4" s="1"/>
  <c r="AD192" i="4" s="1"/>
  <c r="AE192" i="4" s="1"/>
  <c r="AF192" i="4" s="1"/>
  <c r="AH192" i="4" s="1"/>
  <c r="Z184" i="4"/>
  <c r="AC184" i="4" s="1"/>
  <c r="AD184" i="4" s="1"/>
  <c r="AE184" i="4" s="1"/>
  <c r="AF184" i="4" s="1"/>
  <c r="AH184" i="4" s="1"/>
  <c r="Z176" i="4"/>
  <c r="AC176" i="4" s="1"/>
  <c r="AD176" i="4" s="1"/>
  <c r="AE176" i="4" s="1"/>
  <c r="AF176" i="4" s="1"/>
  <c r="AH176" i="4" s="1"/>
  <c r="Z168" i="4"/>
  <c r="AC168" i="4" s="1"/>
  <c r="AD168" i="4" s="1"/>
  <c r="AE168" i="4" s="1"/>
  <c r="AF168" i="4" s="1"/>
  <c r="AH168" i="4" s="1"/>
  <c r="Z160" i="4"/>
  <c r="AC160" i="4" s="1"/>
  <c r="AD160" i="4" s="1"/>
  <c r="AE160" i="4" s="1"/>
  <c r="AF160" i="4" s="1"/>
  <c r="AH160" i="4" s="1"/>
  <c r="Z152" i="4"/>
  <c r="AC152" i="4" s="1"/>
  <c r="AD152" i="4" s="1"/>
  <c r="AE152" i="4" s="1"/>
  <c r="AF152" i="4" s="1"/>
  <c r="AH152" i="4" s="1"/>
  <c r="Z144" i="4"/>
  <c r="AC144" i="4" s="1"/>
  <c r="AD144" i="4" s="1"/>
  <c r="AE144" i="4" s="1"/>
  <c r="AF144" i="4" s="1"/>
  <c r="AH144" i="4" s="1"/>
  <c r="Z138" i="4"/>
  <c r="AC138" i="4" s="1"/>
  <c r="AD138" i="4" s="1"/>
  <c r="AE138" i="4" s="1"/>
  <c r="AF138" i="4" s="1"/>
  <c r="AH138" i="4" s="1"/>
  <c r="Z122" i="4"/>
  <c r="AC122" i="4" s="1"/>
  <c r="AD122" i="4" s="1"/>
  <c r="AE122" i="4" s="1"/>
  <c r="AF122" i="4" s="1"/>
  <c r="AH122" i="4" s="1"/>
  <c r="Z113" i="4"/>
  <c r="AC113" i="4" s="1"/>
  <c r="AD113" i="4" s="1"/>
  <c r="AE113" i="4" s="1"/>
  <c r="AF113" i="4" s="1"/>
  <c r="AH113" i="4" s="1"/>
  <c r="Z109" i="4"/>
  <c r="AC109" i="4" s="1"/>
  <c r="AD109" i="4" s="1"/>
  <c r="AE109" i="4" s="1"/>
  <c r="AF109" i="4" s="1"/>
  <c r="AH109" i="4" s="1"/>
  <c r="Z105" i="4"/>
  <c r="AC105" i="4" s="1"/>
  <c r="AD105" i="4" s="1"/>
  <c r="AE105" i="4" s="1"/>
  <c r="AF105" i="4" s="1"/>
  <c r="AH105" i="4" s="1"/>
  <c r="Z97" i="4"/>
  <c r="AC97" i="4" s="1"/>
  <c r="AD97" i="4" s="1"/>
  <c r="AE97" i="4" s="1"/>
  <c r="AF97" i="4" s="1"/>
  <c r="AH97" i="4" s="1"/>
  <c r="Z117" i="4"/>
  <c r="AC117" i="4"/>
  <c r="AD117" i="4" s="1"/>
  <c r="AE117" i="4" s="1"/>
  <c r="AF117" i="4" s="1"/>
  <c r="AH117" i="4" s="1"/>
  <c r="Z91" i="4"/>
  <c r="AC91" i="4"/>
  <c r="AD91" i="4" s="1"/>
  <c r="AE91" i="4" s="1"/>
  <c r="AF91" i="4" s="1"/>
  <c r="AH91" i="4" s="1"/>
  <c r="Z81" i="4"/>
  <c r="AC81" i="4"/>
  <c r="AD81" i="4" s="1"/>
  <c r="AE81" i="4" s="1"/>
  <c r="AF81" i="4" s="1"/>
  <c r="AH81" i="4" s="1"/>
  <c r="Z79" i="4"/>
  <c r="AC79" i="4"/>
  <c r="AD79" i="4" s="1"/>
  <c r="AE79" i="4" s="1"/>
  <c r="AF79" i="4" s="1"/>
  <c r="AH79" i="4" s="1"/>
  <c r="Z77" i="4"/>
  <c r="AC77" i="4"/>
  <c r="AD77" i="4" s="1"/>
  <c r="AE77" i="4" s="1"/>
  <c r="AF77" i="4" s="1"/>
  <c r="AH77" i="4" s="1"/>
  <c r="Z71" i="4"/>
  <c r="AC71" i="4"/>
  <c r="AD71" i="4" s="1"/>
  <c r="AE71" i="4" s="1"/>
  <c r="AF71" i="4" s="1"/>
  <c r="AH71" i="4" s="1"/>
  <c r="Z66" i="4"/>
  <c r="AC66" i="4"/>
  <c r="AD66" i="4" s="1"/>
  <c r="AE66" i="4" s="1"/>
  <c r="AF66" i="4" s="1"/>
  <c r="AH66" i="4" s="1"/>
  <c r="Z64" i="4"/>
  <c r="AC64" i="4"/>
  <c r="AE64" i="4" s="1"/>
  <c r="AF64" i="4" s="1"/>
  <c r="Z62" i="4"/>
  <c r="AC62" i="4"/>
  <c r="AD62" i="4" s="1"/>
  <c r="AE62" i="4" s="1"/>
  <c r="AF62" i="4" s="1"/>
  <c r="AH62" i="4" s="1"/>
  <c r="Z60" i="4"/>
  <c r="AC60" i="4"/>
  <c r="AD60" i="4" s="1"/>
  <c r="AE60" i="4" s="1"/>
  <c r="AF60" i="4" s="1"/>
  <c r="AH60" i="4" s="1"/>
  <c r="Z58" i="4"/>
  <c r="AC58" i="4"/>
  <c r="AD58" i="4" s="1"/>
  <c r="AE58" i="4" s="1"/>
  <c r="AF58" i="4" s="1"/>
  <c r="AH58" i="4" s="1"/>
  <c r="Z29" i="4"/>
  <c r="AC29" i="4"/>
  <c r="AD29" i="4" s="1"/>
  <c r="AE29" i="4" s="1"/>
  <c r="AF29" i="4" s="1"/>
  <c r="AH29" i="4" s="1"/>
  <c r="Z27" i="4"/>
  <c r="AC27" i="4"/>
  <c r="AD27" i="4" s="1"/>
  <c r="AE27" i="4" s="1"/>
  <c r="AF27" i="4" s="1"/>
  <c r="AH27" i="4" s="1"/>
  <c r="Z24" i="4"/>
  <c r="AC24" i="4" s="1"/>
  <c r="AD24" i="4" s="1"/>
  <c r="AE24" i="4" s="1"/>
  <c r="AF24" i="4" s="1"/>
  <c r="AH24" i="4" s="1"/>
  <c r="Z22" i="4"/>
  <c r="AC22" i="4" s="1"/>
  <c r="AD22" i="4" s="1"/>
  <c r="AE22" i="4" s="1"/>
  <c r="AF22" i="4" s="1"/>
  <c r="AH22" i="4" s="1"/>
  <c r="Z20" i="4"/>
  <c r="AC20" i="4" s="1"/>
  <c r="AD20" i="4" s="1"/>
  <c r="AE20" i="4" s="1"/>
  <c r="AF20" i="4" s="1"/>
  <c r="AH20" i="4" s="1"/>
  <c r="Z11" i="4"/>
  <c r="AC11" i="4" s="1"/>
  <c r="AD11" i="4" s="1"/>
  <c r="AE11" i="4" s="1"/>
  <c r="AF11" i="4" s="1"/>
  <c r="AH11" i="4" s="1"/>
  <c r="Z124" i="4"/>
  <c r="AC124" i="4" s="1"/>
  <c r="AD124" i="4" s="1"/>
  <c r="AE124" i="4" s="1"/>
  <c r="AF124" i="4" s="1"/>
  <c r="AH124" i="4" s="1"/>
  <c r="Z88" i="4"/>
  <c r="AC88" i="4" s="1"/>
  <c r="AD88" i="4" s="1"/>
  <c r="AE88" i="4" s="1"/>
  <c r="AF88" i="4" s="1"/>
  <c r="AH88" i="4" s="1"/>
  <c r="Z84" i="4"/>
  <c r="AC84" i="4" s="1"/>
  <c r="AD84" i="4" s="1"/>
  <c r="AE84" i="4" s="1"/>
  <c r="AF84" i="4" s="1"/>
  <c r="AH84" i="4" s="1"/>
  <c r="Z74" i="4"/>
  <c r="AC74" i="4" s="1"/>
  <c r="AD74" i="4" s="1"/>
  <c r="AE74" i="4" s="1"/>
  <c r="AF74" i="4" s="1"/>
  <c r="AH74" i="4" s="1"/>
  <c r="Z70" i="4"/>
  <c r="AC70" i="4" s="1"/>
  <c r="AD70" i="4" s="1"/>
  <c r="AE70" i="4" s="1"/>
  <c r="AF70" i="4" s="1"/>
  <c r="AH70" i="4" s="1"/>
  <c r="Z55" i="4"/>
  <c r="AC55" i="4" s="1"/>
  <c r="AD55" i="4" s="1"/>
  <c r="AE55" i="4" s="1"/>
  <c r="AF55" i="4" s="1"/>
  <c r="AH55" i="4" s="1"/>
  <c r="Z51" i="4"/>
  <c r="AC51" i="4" s="1"/>
  <c r="AD51" i="4" s="1"/>
  <c r="AE51" i="4" s="1"/>
  <c r="AF51" i="4" s="1"/>
  <c r="AH51" i="4" s="1"/>
  <c r="Z47" i="4"/>
  <c r="AC47" i="4" s="1"/>
  <c r="AD47" i="4" s="1"/>
  <c r="AE47" i="4" s="1"/>
  <c r="AF47" i="4" s="1"/>
  <c r="AH47" i="4" s="1"/>
  <c r="Z43" i="4"/>
  <c r="AC43" i="4" s="1"/>
  <c r="AD43" i="4" s="1"/>
  <c r="AE43" i="4" s="1"/>
  <c r="AF43" i="4" s="1"/>
  <c r="AH43" i="4" s="1"/>
  <c r="Z38" i="4"/>
  <c r="AC38" i="4" s="1"/>
  <c r="AD38" i="4" s="1"/>
  <c r="AE38" i="4" s="1"/>
  <c r="AF38" i="4" s="1"/>
  <c r="AH38" i="4" s="1"/>
  <c r="Z34" i="4"/>
  <c r="AC34" i="4" s="1"/>
  <c r="AD34" i="4" s="1"/>
  <c r="AE34" i="4" s="1"/>
  <c r="AF34" i="4" s="1"/>
  <c r="AH34" i="4" s="1"/>
  <c r="Z30" i="4"/>
  <c r="AC30" i="4" s="1"/>
  <c r="AD30" i="4" s="1"/>
  <c r="AE30" i="4" s="1"/>
  <c r="AF30" i="4" s="1"/>
  <c r="AH30" i="4" s="1"/>
  <c r="Z16" i="4"/>
  <c r="AC16" i="4" s="1"/>
  <c r="AD16" i="4" s="1"/>
  <c r="AE16" i="4" s="1"/>
  <c r="AF16" i="4" s="1"/>
  <c r="AH16" i="4" s="1"/>
  <c r="Z12" i="4"/>
  <c r="AC12" i="4" s="1"/>
  <c r="AD12" i="4" s="1"/>
  <c r="AE12" i="4" s="1"/>
  <c r="AF12" i="4" s="1"/>
  <c r="AH12" i="4" s="1"/>
</calcChain>
</file>

<file path=xl/comments1.xml><?xml version="1.0" encoding="utf-8"?>
<comments xmlns="http://schemas.openxmlformats.org/spreadsheetml/2006/main">
  <authors>
    <author>Mahdi Nouali</author>
  </authors>
  <commentList>
    <comment ref="AF68" authorId="0" shapeId="0">
      <text>
        <r>
          <rPr>
            <b/>
            <sz val="9"/>
            <color indexed="81"/>
            <rFont val="Tahoma"/>
            <family val="2"/>
          </rPr>
          <t>Mahdi Nouali:</t>
        </r>
        <r>
          <rPr>
            <sz val="9"/>
            <color indexed="81"/>
            <rFont val="Tahoma"/>
            <family val="2"/>
          </rPr>
          <t xml:space="preserve">
0,858 dt nv prix
</t>
        </r>
      </text>
    </comment>
    <comment ref="AF226" authorId="0" shapeId="0">
      <text>
        <r>
          <rPr>
            <b/>
            <sz val="9"/>
            <color indexed="81"/>
            <rFont val="Tahoma"/>
            <family val="2"/>
          </rPr>
          <t>Mahdi Nouali:</t>
        </r>
        <r>
          <rPr>
            <sz val="9"/>
            <color indexed="81"/>
            <rFont val="Tahoma"/>
            <family val="2"/>
          </rPr>
          <t xml:space="preserve">
0,628 dt nv prix
</t>
        </r>
      </text>
    </comment>
    <comment ref="AF496" authorId="0" shapeId="0">
      <text>
        <r>
          <rPr>
            <b/>
            <sz val="9"/>
            <color indexed="81"/>
            <rFont val="Tahoma"/>
            <family val="2"/>
          </rPr>
          <t>Mahdi Nouali:</t>
        </r>
        <r>
          <rPr>
            <sz val="9"/>
            <color indexed="81"/>
            <rFont val="Tahoma"/>
            <family val="2"/>
          </rPr>
          <t xml:space="preserve">
1,613 nv prix</t>
        </r>
      </text>
    </comment>
  </commentList>
</comments>
</file>

<file path=xl/comments2.xml><?xml version="1.0" encoding="utf-8"?>
<comments xmlns="http://schemas.openxmlformats.org/spreadsheetml/2006/main">
  <authors>
    <author>Mahdi Nouali</author>
  </authors>
  <commentList>
    <comment ref="B12" authorId="0" shapeId="0">
      <text>
        <r>
          <rPr>
            <b/>
            <sz val="9"/>
            <color indexed="81"/>
            <rFont val="Tahoma"/>
            <family val="2"/>
          </rPr>
          <t>Mahdi Nouali:</t>
        </r>
        <r>
          <rPr>
            <sz val="9"/>
            <color indexed="81"/>
            <rFont val="Tahoma"/>
            <family val="2"/>
          </rPr>
          <t xml:space="preserve">
Matière primère a été changé au lieu de tube bague</t>
        </r>
      </text>
    </comment>
    <comment ref="D16" authorId="0" shapeId="0">
      <text>
        <r>
          <rPr>
            <b/>
            <sz val="9"/>
            <color indexed="81"/>
            <rFont val="Tahoma"/>
            <family val="2"/>
          </rPr>
          <t>Mahdi Nouali:</t>
        </r>
        <r>
          <rPr>
            <sz val="9"/>
            <color indexed="81"/>
            <rFont val="Tahoma"/>
            <family val="2"/>
          </rPr>
          <t xml:space="preserve">
Diam,Interieur 25 est non pas 24
Mise à jour le 23/11/2017</t>
        </r>
      </text>
    </comment>
    <comment ref="B17" authorId="0" shapeId="0">
      <text>
        <r>
          <rPr>
            <b/>
            <sz val="9"/>
            <color indexed="81"/>
            <rFont val="Tahoma"/>
            <family val="2"/>
          </rPr>
          <t>Mahdi Nouali:</t>
        </r>
        <r>
          <rPr>
            <sz val="9"/>
            <color indexed="81"/>
            <rFont val="Tahoma"/>
            <family val="2"/>
          </rPr>
          <t xml:space="preserve">
Matière pleine au lieu de 8-1630 suite à discussion avec Karima
Mise à jour le 08/12/17
</t>
        </r>
      </text>
    </comment>
    <comment ref="D17" authorId="0" shapeId="0">
      <text>
        <r>
          <rPr>
            <b/>
            <sz val="9"/>
            <color indexed="81"/>
            <rFont val="Tahoma"/>
            <family val="2"/>
          </rPr>
          <t>Mahdi Nouali:</t>
        </r>
        <r>
          <rPr>
            <sz val="9"/>
            <color indexed="81"/>
            <rFont val="Tahoma"/>
            <family val="2"/>
          </rPr>
          <t xml:space="preserve">
Diamètre interieur 12,3 au lieu 10
Mise à jour le 08/12/17</t>
        </r>
      </text>
    </comment>
    <comment ref="Q24" authorId="0" shapeId="0">
      <text>
        <r>
          <rPr>
            <b/>
            <sz val="9"/>
            <color indexed="81"/>
            <rFont val="Tahoma"/>
            <family val="2"/>
          </rPr>
          <t>Mahdi Nouali:</t>
        </r>
        <r>
          <rPr>
            <sz val="9"/>
            <color indexed="81"/>
            <rFont val="Tahoma"/>
            <family val="2"/>
          </rPr>
          <t xml:space="preserve">
Ancien prix : 0,500 dt
</t>
        </r>
      </text>
    </comment>
  </commentList>
</comments>
</file>

<file path=xl/comments3.xml><?xml version="1.0" encoding="utf-8"?>
<comments xmlns="http://schemas.openxmlformats.org/spreadsheetml/2006/main">
  <authors>
    <author>Mahdi Nouali</author>
  </authors>
  <commentList>
    <comment ref="T6" authorId="0" shapeId="0">
      <text>
        <r>
          <rPr>
            <b/>
            <sz val="9"/>
            <color indexed="81"/>
            <rFont val="Tahoma"/>
            <family val="2"/>
          </rPr>
          <t>Mahdi Nouali:</t>
        </r>
        <r>
          <rPr>
            <sz val="9"/>
            <color indexed="81"/>
            <rFont val="Tahoma"/>
            <family val="2"/>
          </rPr>
          <t xml:space="preserve">
Longueur totale de tube 
</t>
        </r>
      </text>
    </comment>
  </commentList>
</comments>
</file>

<file path=xl/sharedStrings.xml><?xml version="1.0" encoding="utf-8"?>
<sst xmlns="http://schemas.openxmlformats.org/spreadsheetml/2006/main" count="7065" uniqueCount="1000">
  <si>
    <t>0-3772</t>
  </si>
  <si>
    <t>0-3773</t>
  </si>
  <si>
    <t>0-3775</t>
  </si>
  <si>
    <t>0-3779</t>
  </si>
  <si>
    <t>0-4220</t>
  </si>
  <si>
    <t>0-5185</t>
  </si>
  <si>
    <t>0-5528</t>
  </si>
  <si>
    <t>4-8086</t>
  </si>
  <si>
    <t>4-8033</t>
  </si>
  <si>
    <t>4-7697</t>
  </si>
  <si>
    <t>4-7547</t>
  </si>
  <si>
    <t>4-7432</t>
  </si>
  <si>
    <t>4-7364</t>
  </si>
  <si>
    <t>4-7365</t>
  </si>
  <si>
    <t>4-7259</t>
  </si>
  <si>
    <t>4-7160</t>
  </si>
  <si>
    <t>4-7089</t>
  </si>
  <si>
    <t>0-5216</t>
  </si>
  <si>
    <t>0-5152</t>
  </si>
  <si>
    <t>0-5103</t>
  </si>
  <si>
    <t>0-3790</t>
  </si>
  <si>
    <t>0-3791</t>
  </si>
  <si>
    <t>0-3792</t>
  </si>
  <si>
    <t>0-3797</t>
  </si>
  <si>
    <t>0-3782</t>
  </si>
  <si>
    <t>0-3783</t>
  </si>
  <si>
    <t>0-3785</t>
  </si>
  <si>
    <t>0-3786</t>
  </si>
  <si>
    <t>0-3788</t>
  </si>
  <si>
    <t>0-3780</t>
  </si>
  <si>
    <t>0-3776</t>
  </si>
  <si>
    <t>0-3777</t>
  </si>
  <si>
    <t>0-3778</t>
  </si>
  <si>
    <t>0-3774</t>
  </si>
  <si>
    <t>0-3770</t>
  </si>
  <si>
    <t>4-8381</t>
  </si>
  <si>
    <t>4-7067</t>
  </si>
  <si>
    <t>4-8104</t>
  </si>
  <si>
    <t>4-7329</t>
  </si>
  <si>
    <t>4-7330</t>
  </si>
  <si>
    <t>4-7799</t>
  </si>
  <si>
    <t>4-7910</t>
  </si>
  <si>
    <t>4-7969</t>
  </si>
  <si>
    <t>4-8046</t>
  </si>
  <si>
    <t>4-8363</t>
  </si>
  <si>
    <t>4-8363-1</t>
  </si>
  <si>
    <t>4-8405-B</t>
  </si>
  <si>
    <t>4-7910A</t>
  </si>
  <si>
    <t>code</t>
  </si>
  <si>
    <t>famille 1</t>
  </si>
  <si>
    <t>famille 2</t>
  </si>
  <si>
    <t>famille 3</t>
  </si>
  <si>
    <t>DPA</t>
  </si>
  <si>
    <t>désignation</t>
  </si>
  <si>
    <t>prix de vente</t>
  </si>
  <si>
    <t>catégorie</t>
  </si>
  <si>
    <t>LISTE DES BAGUES EN ACIER SIMPLE</t>
  </si>
  <si>
    <r>
      <rPr>
        <b/>
        <sz val="11"/>
        <color theme="1"/>
        <rFont val="Calibri"/>
        <family val="2"/>
        <scheme val="minor"/>
      </rPr>
      <t>Etablir Par :</t>
    </r>
    <r>
      <rPr>
        <sz val="11"/>
        <color theme="1"/>
        <rFont val="Calibri"/>
        <family val="2"/>
        <scheme val="minor"/>
      </rPr>
      <t xml:space="preserve"> NAOUALI Mahdi</t>
    </r>
  </si>
  <si>
    <r>
      <rPr>
        <b/>
        <sz val="11"/>
        <color theme="1"/>
        <rFont val="Calibri"/>
        <family val="2"/>
        <scheme val="minor"/>
      </rPr>
      <t xml:space="preserve">Date : </t>
    </r>
    <r>
      <rPr>
        <sz val="11"/>
        <color theme="1"/>
        <rFont val="Calibri"/>
        <family val="2"/>
        <scheme val="minor"/>
      </rPr>
      <t>01/01/2017</t>
    </r>
  </si>
  <si>
    <r>
      <rPr>
        <b/>
        <sz val="11"/>
        <color theme="1"/>
        <rFont val="Calibri"/>
        <family val="2"/>
        <scheme val="minor"/>
      </rPr>
      <t xml:space="preserve">Vérifier par </t>
    </r>
    <r>
      <rPr>
        <sz val="11"/>
        <color theme="1"/>
        <rFont val="Calibri"/>
        <family val="2"/>
        <scheme val="minor"/>
      </rPr>
      <t>: SIALA Wassim</t>
    </r>
  </si>
  <si>
    <t xml:space="preserve">Indice : </t>
  </si>
  <si>
    <t>Galvanisée</t>
  </si>
  <si>
    <t>x</t>
  </si>
  <si>
    <t>Matière</t>
  </si>
  <si>
    <t>Référence
 X3</t>
  </si>
  <si>
    <t>Dint (A)</t>
  </si>
  <si>
    <t>Dext (B)</t>
  </si>
  <si>
    <t>Lg (L)</t>
  </si>
  <si>
    <t>Angle</t>
  </si>
  <si>
    <t>Long</t>
  </si>
  <si>
    <t>IT</t>
  </si>
  <si>
    <t>Etat Surface</t>
  </si>
  <si>
    <t>Forme</t>
  </si>
  <si>
    <t>Date</t>
  </si>
  <si>
    <t>Indice</t>
  </si>
  <si>
    <t>Epaisseur Outil
 (mm)</t>
  </si>
  <si>
    <t>Longueur Usinage
 (mm)</t>
  </si>
  <si>
    <t>Poids pièce
 (kg)</t>
  </si>
  <si>
    <t>POIDS de BARRE
 (kg)</t>
  </si>
  <si>
    <t>PRIX  BARRE 
(TND)</t>
  </si>
  <si>
    <t>NBRE DE PIECE /BARRE</t>
  </si>
  <si>
    <t>EPAISSEUR TUBE
 (mm)</t>
  </si>
  <si>
    <t>Cout Fabrication standard 
(TND)</t>
  </si>
  <si>
    <t>PRIX MP
 (TND)</t>
  </si>
  <si>
    <t>CF- Prposition SIA
(TND)</t>
  </si>
  <si>
    <t>Cout Galvanisation 
(TND)</t>
  </si>
  <si>
    <t>Frais Logistique
(TND)</t>
  </si>
  <si>
    <t>PV 17-10-20
(TND)</t>
  </si>
  <si>
    <t>Marge sur CM</t>
  </si>
  <si>
    <t>PV 17-11-02
(TND)</t>
  </si>
  <si>
    <t>PV 01/07/18
(TND)</t>
  </si>
  <si>
    <t>PV (V8)</t>
  </si>
  <si>
    <t>Marge Su CM 
08/11/17</t>
  </si>
  <si>
    <t>8-3840</t>
  </si>
  <si>
    <t>0-4599</t>
  </si>
  <si>
    <t>+0,1
-0</t>
  </si>
  <si>
    <t>Brute</t>
  </si>
  <si>
    <t>Suivant plan générique</t>
  </si>
  <si>
    <t>8-1215</t>
  </si>
  <si>
    <t>4-8070-1</t>
  </si>
  <si>
    <t>9</t>
  </si>
  <si>
    <t>12</t>
  </si>
  <si>
    <t>33</t>
  </si>
  <si>
    <t>+0,1-0</t>
  </si>
  <si>
    <t>0-4965</t>
  </si>
  <si>
    <t>8-4331</t>
  </si>
  <si>
    <t>4-8550</t>
  </si>
  <si>
    <t>0-4457</t>
  </si>
  <si>
    <t>8-2020</t>
  </si>
  <si>
    <t>0-4998-1</t>
  </si>
  <si>
    <t>16</t>
  </si>
  <si>
    <t>20</t>
  </si>
  <si>
    <t>45</t>
  </si>
  <si>
    <t>8-1830</t>
  </si>
  <si>
    <t>0-3795-1</t>
  </si>
  <si>
    <t>18</t>
  </si>
  <si>
    <t>40</t>
  </si>
  <si>
    <t>8-1820</t>
  </si>
  <si>
    <t>0-4229-1</t>
  </si>
  <si>
    <t>14</t>
  </si>
  <si>
    <t>8-1840</t>
  </si>
  <si>
    <t>0-3773-1</t>
  </si>
  <si>
    <t>32</t>
  </si>
  <si>
    <t>0-4236-1</t>
  </si>
  <si>
    <t>38</t>
  </si>
  <si>
    <t>8-1630</t>
  </si>
  <si>
    <t>0-3738</t>
  </si>
  <si>
    <t xml:space="preserve"> 10</t>
  </si>
  <si>
    <t>7</t>
  </si>
  <si>
    <t>8-2030</t>
  </si>
  <si>
    <t>0-5202-1</t>
  </si>
  <si>
    <t>8-2040</t>
  </si>
  <si>
    <t>0-5280-1</t>
  </si>
  <si>
    <t>8-1610</t>
  </si>
  <si>
    <t>0-4226-1</t>
  </si>
  <si>
    <t>0-4232-1</t>
  </si>
  <si>
    <t>50</t>
  </si>
  <si>
    <t>0-3883</t>
  </si>
  <si>
    <t>4-7766</t>
  </si>
  <si>
    <t>0-3748-1</t>
  </si>
  <si>
    <t>10</t>
  </si>
  <si>
    <t>0-5192-1</t>
  </si>
  <si>
    <t>52</t>
  </si>
  <si>
    <t>0-4252-1</t>
  </si>
  <si>
    <t>35</t>
  </si>
  <si>
    <t>4-7088</t>
  </si>
  <si>
    <t>0-5213-1</t>
  </si>
  <si>
    <t>4-7838-1</t>
  </si>
  <si>
    <t>0-3743-1</t>
  </si>
  <si>
    <t>4-7248-1</t>
  </si>
  <si>
    <t>0-5456-1</t>
  </si>
  <si>
    <t>59,5</t>
  </si>
  <si>
    <t>0-5940-1</t>
  </si>
  <si>
    <t>45,5</t>
  </si>
  <si>
    <t>8-1620</t>
  </si>
  <si>
    <t>0-3775-1</t>
  </si>
  <si>
    <t>34</t>
  </si>
  <si>
    <t>0-5223-1</t>
  </si>
  <si>
    <t>0-5928</t>
  </si>
  <si>
    <t>0-5928-1</t>
  </si>
  <si>
    <t>0-5173-1</t>
  </si>
  <si>
    <t>0-5185-1</t>
  </si>
  <si>
    <t>44</t>
  </si>
  <si>
    <t>8-1410</t>
  </si>
  <si>
    <t>0-5014-1</t>
  </si>
  <si>
    <t>27</t>
  </si>
  <si>
    <t>0-5734-1</t>
  </si>
  <si>
    <t>62</t>
  </si>
  <si>
    <t>0-5557-1</t>
  </si>
  <si>
    <t>0-6009-1</t>
  </si>
  <si>
    <t>4-7219-1</t>
  </si>
  <si>
    <t>48</t>
  </si>
  <si>
    <t>0-3741-1</t>
  </si>
  <si>
    <t>26</t>
  </si>
  <si>
    <t>0-3746-1</t>
  </si>
  <si>
    <t>36</t>
  </si>
  <si>
    <t>4-7283-1</t>
  </si>
  <si>
    <t>8-1210</t>
  </si>
  <si>
    <t>4-7687-1</t>
  </si>
  <si>
    <t>4-7986-1</t>
  </si>
  <si>
    <t>30,5</t>
  </si>
  <si>
    <t>0-5044-1</t>
  </si>
  <si>
    <t>0-4237-1</t>
  </si>
  <si>
    <t>4-8116-1</t>
  </si>
  <si>
    <t>22,5</t>
  </si>
  <si>
    <t>4-8214-1</t>
  </si>
  <si>
    <t>30</t>
  </si>
  <si>
    <t>0-4230-1</t>
  </si>
  <si>
    <t>0-3864</t>
  </si>
  <si>
    <t>0-4238-1</t>
  </si>
  <si>
    <t>4-7186-1</t>
  </si>
  <si>
    <t>0-6281-1</t>
  </si>
  <si>
    <t>0-5799-1</t>
  </si>
  <si>
    <t>47,5</t>
  </si>
  <si>
    <t>0-6258-1</t>
  </si>
  <si>
    <t>4-8735-1</t>
  </si>
  <si>
    <t>4-7694-1</t>
  </si>
  <si>
    <t>55</t>
  </si>
  <si>
    <t>0-5594-1</t>
  </si>
  <si>
    <t>0-5255-1</t>
  </si>
  <si>
    <t>4-7576</t>
  </si>
  <si>
    <t>4-7015</t>
  </si>
  <si>
    <t>8-1420</t>
  </si>
  <si>
    <t>0-3734-1</t>
  </si>
  <si>
    <t>4-7417</t>
  </si>
  <si>
    <t>4-7441</t>
  </si>
  <si>
    <t>4-7017-1</t>
  </si>
  <si>
    <t>8-3030</t>
  </si>
  <si>
    <t>4-7549-1</t>
  </si>
  <si>
    <t>24</t>
  </si>
  <si>
    <t>58</t>
  </si>
  <si>
    <t>0-3759</t>
  </si>
  <si>
    <t>0-3771</t>
  </si>
  <si>
    <t xml:space="preserve"> 12</t>
  </si>
  <si>
    <t>0-5052</t>
  </si>
  <si>
    <t>15</t>
  </si>
  <si>
    <t>8-2630</t>
  </si>
  <si>
    <t>0-5020-1</t>
  </si>
  <si>
    <t>4-8458-1</t>
  </si>
  <si>
    <t>21</t>
  </si>
  <si>
    <t>8-2230</t>
  </si>
  <si>
    <t>0-5477-1</t>
  </si>
  <si>
    <t>22</t>
  </si>
  <si>
    <t>0-5151-1</t>
  </si>
  <si>
    <t>0-3729-1</t>
  </si>
  <si>
    <t>0-5615</t>
  </si>
  <si>
    <t xml:space="preserve"> 14</t>
  </si>
  <si>
    <t>75</t>
  </si>
  <si>
    <t>0-5441-1</t>
  </si>
  <si>
    <t>4-7196-1</t>
  </si>
  <si>
    <t>0-5899-1</t>
  </si>
  <si>
    <t>41</t>
  </si>
  <si>
    <t>0-5827-1</t>
  </si>
  <si>
    <t>8-2250</t>
  </si>
  <si>
    <t>0-6558-1</t>
  </si>
  <si>
    <t>0-3753-1</t>
  </si>
  <si>
    <t>57</t>
  </si>
  <si>
    <t>0-3771-1</t>
  </si>
  <si>
    <t>4-7016</t>
  </si>
  <si>
    <t>0-3750-1</t>
  </si>
  <si>
    <t>0-6115-1</t>
  </si>
  <si>
    <t>70</t>
  </si>
  <si>
    <t>0-6189-1</t>
  </si>
  <si>
    <t>78,8</t>
  </si>
  <si>
    <t>4-7697-1</t>
  </si>
  <si>
    <t>39</t>
  </si>
  <si>
    <t>0-3745-1</t>
  </si>
  <si>
    <t>4-7223-1</t>
  </si>
  <si>
    <t>60</t>
  </si>
  <si>
    <t>0-3797-1</t>
  </si>
  <si>
    <t>4-7029-1</t>
  </si>
  <si>
    <t>4-8362-1</t>
  </si>
  <si>
    <t>4-8459-1</t>
  </si>
  <si>
    <t>46,5</t>
  </si>
  <si>
    <t>4-7061-1</t>
  </si>
  <si>
    <t>4-7176-1</t>
  </si>
  <si>
    <t>4-8289-1</t>
  </si>
  <si>
    <t>51</t>
  </si>
  <si>
    <t>0-3560</t>
  </si>
  <si>
    <t>8,5</t>
  </si>
  <si>
    <t>0-3561</t>
  </si>
  <si>
    <t>0-3562</t>
  </si>
  <si>
    <t>9,5</t>
  </si>
  <si>
    <t>0-3563</t>
  </si>
  <si>
    <t>0-3564</t>
  </si>
  <si>
    <t>10,5</t>
  </si>
  <si>
    <t>0-3565</t>
  </si>
  <si>
    <t>11</t>
  </si>
  <si>
    <t>0-3730</t>
  </si>
  <si>
    <t>25</t>
  </si>
  <si>
    <t>0-3737</t>
  </si>
  <si>
    <t>5</t>
  </si>
  <si>
    <t>0-3739</t>
  </si>
  <si>
    <t>17</t>
  </si>
  <si>
    <t>0-4236</t>
  </si>
  <si>
    <t xml:space="preserve"> 16</t>
  </si>
  <si>
    <t>0-5202</t>
  </si>
  <si>
    <t>0-5249</t>
  </si>
  <si>
    <t>13</t>
  </si>
  <si>
    <t>0-5454-1</t>
  </si>
  <si>
    <t>6</t>
  </si>
  <si>
    <t>0-5454</t>
  </si>
  <si>
    <t>0-5579-1</t>
  </si>
  <si>
    <t>0-5579</t>
  </si>
  <si>
    <t>0-5799</t>
  </si>
  <si>
    <t>0-6249-1</t>
  </si>
  <si>
    <t xml:space="preserve"> 20</t>
  </si>
  <si>
    <t>0-6249</t>
  </si>
  <si>
    <t>0-6323-1</t>
  </si>
  <si>
    <t>0-6323</t>
  </si>
  <si>
    <t>8-3235</t>
  </si>
  <si>
    <t>4-7057</t>
  </si>
  <si>
    <t xml:space="preserve"> 25,2</t>
  </si>
  <si>
    <t>4-7110</t>
  </si>
  <si>
    <t>4-7114</t>
  </si>
  <si>
    <t>8</t>
  </si>
  <si>
    <t>4-7232</t>
  </si>
  <si>
    <t>4</t>
  </si>
  <si>
    <t>4-7397</t>
  </si>
  <si>
    <t>4-7471</t>
  </si>
  <si>
    <t>4-7560</t>
  </si>
  <si>
    <t>4-7787</t>
  </si>
  <si>
    <t>4-7859</t>
  </si>
  <si>
    <t>4-7862</t>
  </si>
  <si>
    <t>4-8101</t>
  </si>
  <si>
    <t>31</t>
  </si>
  <si>
    <t>8-2935</t>
  </si>
  <si>
    <t>4-8170-1</t>
  </si>
  <si>
    <t>4-8170</t>
  </si>
  <si>
    <t>4-8288</t>
  </si>
  <si>
    <t>0-5329-1</t>
  </si>
  <si>
    <t>0-5191-1</t>
  </si>
  <si>
    <t>4-7608-1</t>
  </si>
  <si>
    <t>0-5254-1</t>
  </si>
  <si>
    <t>0-5379-1</t>
  </si>
  <si>
    <t>4-7423-1</t>
  </si>
  <si>
    <t>4-7438-1</t>
  </si>
  <si>
    <t>4-7509-1</t>
  </si>
  <si>
    <t>79,8</t>
  </si>
  <si>
    <t>0-3725-1</t>
  </si>
  <si>
    <t>0-3726-1</t>
  </si>
  <si>
    <t>0-3727-1</t>
  </si>
  <si>
    <t>19</t>
  </si>
  <si>
    <t>0-3732-1</t>
  </si>
  <si>
    <t>0-3733-1</t>
  </si>
  <si>
    <t>0-3747-1</t>
  </si>
  <si>
    <t>0-3755-1</t>
  </si>
  <si>
    <t>0-3774-1</t>
  </si>
  <si>
    <t>0-3778-1</t>
  </si>
  <si>
    <t>0-3779-1</t>
  </si>
  <si>
    <t>0-3781-1</t>
  </si>
  <si>
    <t>0-3788-1</t>
  </si>
  <si>
    <t>0-4228-1</t>
  </si>
  <si>
    <t>0-5023-1</t>
  </si>
  <si>
    <t>46</t>
  </si>
  <si>
    <t>0-5307-1</t>
  </si>
  <si>
    <t>65</t>
  </si>
  <si>
    <t>0-5328-1</t>
  </si>
  <si>
    <t>0-5332-1</t>
  </si>
  <si>
    <t>4-7184-1</t>
  </si>
  <si>
    <t>4-7367-1</t>
  </si>
  <si>
    <t>8-2220</t>
  </si>
  <si>
    <t>4-7387-1</t>
  </si>
  <si>
    <t>4-7391-1</t>
  </si>
  <si>
    <t>78,5</t>
  </si>
  <si>
    <t>4-7494-1</t>
  </si>
  <si>
    <t>4-7513-1</t>
  </si>
  <si>
    <t>4-7613-1</t>
  </si>
  <si>
    <t>4-7844-1</t>
  </si>
  <si>
    <t>4-7927-1</t>
  </si>
  <si>
    <t>68</t>
  </si>
  <si>
    <t>4-7957-1</t>
  </si>
  <si>
    <t>4-8016-1</t>
  </si>
  <si>
    <t>4-8608-1</t>
  </si>
  <si>
    <t>4-8762-1</t>
  </si>
  <si>
    <t>4-8381-1</t>
  </si>
  <si>
    <t>4-7169-1</t>
  </si>
  <si>
    <t>25,2</t>
  </si>
  <si>
    <t>4-7761-1</t>
  </si>
  <si>
    <t>4-7791-1</t>
  </si>
  <si>
    <t>4-7525-1</t>
  </si>
  <si>
    <t>4-7561-1</t>
  </si>
  <si>
    <t>4-8379-1</t>
  </si>
  <si>
    <t>4-7487-1</t>
  </si>
  <si>
    <t>8-2835</t>
  </si>
  <si>
    <t>4-7454-1</t>
  </si>
  <si>
    <t>28</t>
  </si>
  <si>
    <t>4-8128-1</t>
  </si>
  <si>
    <t>8-2840</t>
  </si>
  <si>
    <t>4-8483-1</t>
  </si>
  <si>
    <t>105</t>
  </si>
  <si>
    <t>4-7342-1</t>
  </si>
  <si>
    <t>80</t>
  </si>
  <si>
    <t>4-7564-1</t>
  </si>
  <si>
    <t>4-7598-1</t>
  </si>
  <si>
    <t>58,5</t>
  </si>
  <si>
    <t>4-7882-1</t>
  </si>
  <si>
    <t>0-5022-1</t>
  </si>
  <si>
    <t>0-4894-1</t>
  </si>
  <si>
    <t>4-7701-1</t>
  </si>
  <si>
    <t>4-7312-1</t>
  </si>
  <si>
    <t>42</t>
  </si>
  <si>
    <t>4-7526-1</t>
  </si>
  <si>
    <t>4-8320-1</t>
  </si>
  <si>
    <t>39,5</t>
  </si>
  <si>
    <t>4-7351-1</t>
  </si>
  <si>
    <t>4-7215-1</t>
  </si>
  <si>
    <t>4-7410-1</t>
  </si>
  <si>
    <t>4-7352-1</t>
  </si>
  <si>
    <t>25,5</t>
  </si>
  <si>
    <t>4-8489</t>
  </si>
  <si>
    <t>150</t>
  </si>
  <si>
    <t>4-8001-1</t>
  </si>
  <si>
    <t>107</t>
  </si>
  <si>
    <t>4-7733-1</t>
  </si>
  <si>
    <t>4-7609-1</t>
  </si>
  <si>
    <t>4-7039-1</t>
  </si>
  <si>
    <t>4-7035-1</t>
  </si>
  <si>
    <t>4-7419-1</t>
  </si>
  <si>
    <t>4-7377-1</t>
  </si>
  <si>
    <t>0-4989-1</t>
  </si>
  <si>
    <t>0-5025-1</t>
  </si>
  <si>
    <t>4-7235-1</t>
  </si>
  <si>
    <t>8-2860</t>
  </si>
  <si>
    <t>4-7418-1</t>
  </si>
  <si>
    <t>4-7004-1</t>
  </si>
  <si>
    <t>4-8092-1</t>
  </si>
  <si>
    <t>39,2</t>
  </si>
  <si>
    <t>4-7974-1</t>
  </si>
  <si>
    <t>4-8479-1</t>
  </si>
  <si>
    <t>4-7869-1</t>
  </si>
  <si>
    <t>90</t>
  </si>
  <si>
    <t>4-7530-1</t>
  </si>
  <si>
    <t>0-5488-1</t>
  </si>
  <si>
    <t>69</t>
  </si>
  <si>
    <t>0-4243-1</t>
  </si>
  <si>
    <t>66</t>
  </si>
  <si>
    <t>4-8106-1</t>
  </si>
  <si>
    <t>0-6070-1</t>
  </si>
  <si>
    <t>4-7582-1</t>
  </si>
  <si>
    <t>4-7242-1</t>
  </si>
  <si>
    <t>4-7348-1</t>
  </si>
  <si>
    <t>4-8232-1</t>
  </si>
  <si>
    <t>4-8449-1</t>
  </si>
  <si>
    <t>4-7411-1</t>
  </si>
  <si>
    <t>37</t>
  </si>
  <si>
    <t>4-7349-1</t>
  </si>
  <si>
    <t>4-8098-1</t>
  </si>
  <si>
    <t>0-6280-1</t>
  </si>
  <si>
    <t>4-7485-1</t>
  </si>
  <si>
    <t>4-7793-1</t>
  </si>
  <si>
    <t>0-4242-1</t>
  </si>
  <si>
    <t>0-5001-1</t>
  </si>
  <si>
    <t>4-7683-1</t>
  </si>
  <si>
    <t>64</t>
  </si>
  <si>
    <t>0-4241-1</t>
  </si>
  <si>
    <t>4-7007-1</t>
  </si>
  <si>
    <t>56</t>
  </si>
  <si>
    <t>4-7227-1</t>
  </si>
  <si>
    <t>4-7100-1</t>
  </si>
  <si>
    <t>0-4235-1</t>
  </si>
  <si>
    <t>0-5204-1</t>
  </si>
  <si>
    <t>8-2240</t>
  </si>
  <si>
    <t>4-8621-1</t>
  </si>
  <si>
    <t>4-8007-1</t>
  </si>
  <si>
    <t>4-8142-1</t>
  </si>
  <si>
    <t>4-7341-1</t>
  </si>
  <si>
    <t>0-6207</t>
  </si>
  <si>
    <t>68,9</t>
  </si>
  <si>
    <t>4-7288-1</t>
  </si>
  <si>
    <t>59</t>
  </si>
  <si>
    <t>4-7597-1</t>
  </si>
  <si>
    <t>0-6051-1</t>
  </si>
  <si>
    <t>0-5740-1</t>
  </si>
  <si>
    <t>4-8051-1</t>
  </si>
  <si>
    <t>0-5442-1</t>
  </si>
  <si>
    <t>4-7294-1</t>
  </si>
  <si>
    <t>4-7824-1</t>
  </si>
  <si>
    <t>0-5524-1</t>
  </si>
  <si>
    <t>4-8153-1</t>
  </si>
  <si>
    <t>0-4966</t>
  </si>
  <si>
    <t>0-4966-1</t>
  </si>
  <si>
    <t>4-7783-1</t>
  </si>
  <si>
    <t>4-7867-1</t>
  </si>
  <si>
    <t>4-7109-1</t>
  </si>
  <si>
    <t>48,5</t>
  </si>
  <si>
    <t>0-4231-1</t>
  </si>
  <si>
    <t>0-5180-1</t>
  </si>
  <si>
    <t>0-5000-1</t>
  </si>
  <si>
    <t>4-7082-1</t>
  </si>
  <si>
    <t>0-4227-1</t>
  </si>
  <si>
    <t>0-4225-1</t>
  </si>
  <si>
    <t>8-1930</t>
  </si>
  <si>
    <t>4-8373-1</t>
  </si>
  <si>
    <t>4-8090-1</t>
  </si>
  <si>
    <t>0-5181-1</t>
  </si>
  <si>
    <t>0-5528-1</t>
  </si>
  <si>
    <t>4-7547-1</t>
  </si>
  <si>
    <t>4-7089-1</t>
  </si>
  <si>
    <t>4-7070-1</t>
  </si>
  <si>
    <t>4-7137-1</t>
  </si>
  <si>
    <t>60,5</t>
  </si>
  <si>
    <t>0-6210-1</t>
  </si>
  <si>
    <t>43</t>
  </si>
  <si>
    <t>4-7153-1</t>
  </si>
  <si>
    <t>0-5790-1</t>
  </si>
  <si>
    <t>69,5</t>
  </si>
  <si>
    <t>0-5736-1</t>
  </si>
  <si>
    <t>4-7350-1</t>
  </si>
  <si>
    <t>0-5825-1</t>
  </si>
  <si>
    <t>0-5240-1</t>
  </si>
  <si>
    <t>0-5128-1</t>
  </si>
  <si>
    <t>0-6127-1</t>
  </si>
  <si>
    <t>0-5190-1</t>
  </si>
  <si>
    <t>4-7122-1</t>
  </si>
  <si>
    <t>4-7224-1</t>
  </si>
  <si>
    <t>0-5778-1</t>
  </si>
  <si>
    <t>4-7540-1</t>
  </si>
  <si>
    <t>0-5423-1</t>
  </si>
  <si>
    <t>4-7648-1</t>
  </si>
  <si>
    <t>4-7594-1</t>
  </si>
  <si>
    <t>4-7486-1</t>
  </si>
  <si>
    <t>4-7393-1</t>
  </si>
  <si>
    <t>4-7586-1</t>
  </si>
  <si>
    <t>4-7050-1</t>
  </si>
  <si>
    <t>78</t>
  </si>
  <si>
    <t>0-3792-1</t>
  </si>
  <si>
    <t>76</t>
  </si>
  <si>
    <t>0-3791-1</t>
  </si>
  <si>
    <t>73,5</t>
  </si>
  <si>
    <t>4-7365-1</t>
  </si>
  <si>
    <t>73</t>
  </si>
  <si>
    <t>0-3790-1</t>
  </si>
  <si>
    <t>4-7364-1</t>
  </si>
  <si>
    <t>63</t>
  </si>
  <si>
    <t>0-5216-1</t>
  </si>
  <si>
    <t>0-3786-1</t>
  </si>
  <si>
    <t>53</t>
  </si>
  <si>
    <t>0-5152-1</t>
  </si>
  <si>
    <t>4-7259-1</t>
  </si>
  <si>
    <t>0-3785-1</t>
  </si>
  <si>
    <t>49,5</t>
  </si>
  <si>
    <t>0-3783-1</t>
  </si>
  <si>
    <t>4-7160-1</t>
  </si>
  <si>
    <t>47</t>
  </si>
  <si>
    <t>0-3780-1</t>
  </si>
  <si>
    <t>0-5103-1</t>
  </si>
  <si>
    <t>41,5</t>
  </si>
  <si>
    <t>0-4220-1</t>
  </si>
  <si>
    <t>0-3777-1</t>
  </si>
  <si>
    <t>0-3776-1</t>
  </si>
  <si>
    <t>0-3772-1</t>
  </si>
  <si>
    <t>4-8033-1</t>
  </si>
  <si>
    <t>26,5</t>
  </si>
  <si>
    <t>4-8086-1</t>
  </si>
  <si>
    <t>0-3770-1</t>
  </si>
  <si>
    <t>4-7432-1</t>
  </si>
  <si>
    <t>0-3782-1</t>
  </si>
  <si>
    <t>4-7084-1</t>
  </si>
  <si>
    <t>4-7498-1</t>
  </si>
  <si>
    <t>0-5136</t>
  </si>
  <si>
    <t>96</t>
  </si>
  <si>
    <t>0-5136-1</t>
  </si>
  <si>
    <t>0-3760</t>
  </si>
  <si>
    <t>95</t>
  </si>
  <si>
    <t>0-3760-1</t>
  </si>
  <si>
    <t>4-7555</t>
  </si>
  <si>
    <t>91</t>
  </si>
  <si>
    <t>4-7555-1</t>
  </si>
  <si>
    <t>0-5178</t>
  </si>
  <si>
    <t>0-5178-1</t>
  </si>
  <si>
    <t>4-7201</t>
  </si>
  <si>
    <t>85,7</t>
  </si>
  <si>
    <t>0-3758</t>
  </si>
  <si>
    <t>82</t>
  </si>
  <si>
    <t>0-3758-1</t>
  </si>
  <si>
    <t>0-5177</t>
  </si>
  <si>
    <t>0-5177-1</t>
  </si>
  <si>
    <t>4-7457</t>
  </si>
  <si>
    <t>4-7457-1</t>
  </si>
  <si>
    <t>0-3757</t>
  </si>
  <si>
    <t>0-3757-1</t>
  </si>
  <si>
    <t>0-5408</t>
  </si>
  <si>
    <t>0-5408-1</t>
  </si>
  <si>
    <t>0-3756-1</t>
  </si>
  <si>
    <t>67,5</t>
  </si>
  <si>
    <t>0-3754-1</t>
  </si>
  <si>
    <t>4-7966-1</t>
  </si>
  <si>
    <t>0-3752-1</t>
  </si>
  <si>
    <t>4-7441-1</t>
  </si>
  <si>
    <t>0-3751-1</t>
  </si>
  <si>
    <t>0-4258-1</t>
  </si>
  <si>
    <t>0-5468-1</t>
  </si>
  <si>
    <t>49</t>
  </si>
  <si>
    <t>0-3749-1</t>
  </si>
  <si>
    <t>0-4259-1</t>
  </si>
  <si>
    <t>0-3744-1</t>
  </si>
  <si>
    <t>0-3742-1</t>
  </si>
  <si>
    <t>31,5</t>
  </si>
  <si>
    <t>4-7596-1</t>
  </si>
  <si>
    <t>29,8</t>
  </si>
  <si>
    <t>4-7983-1</t>
  </si>
  <si>
    <t>4-7230-1</t>
  </si>
  <si>
    <t>24,5</t>
  </si>
  <si>
    <t>4-7812-1</t>
  </si>
  <si>
    <t>4-7950</t>
  </si>
  <si>
    <t>110</t>
  </si>
  <si>
    <t>4-7950-1</t>
  </si>
  <si>
    <t>0-3762</t>
  </si>
  <si>
    <t>102</t>
  </si>
  <si>
    <t>0-3762-1</t>
  </si>
  <si>
    <t>0-3736-1</t>
  </si>
  <si>
    <t>54</t>
  </si>
  <si>
    <t>4-7129-1</t>
  </si>
  <si>
    <t>4-7199-1</t>
  </si>
  <si>
    <t>0-3735-1</t>
  </si>
  <si>
    <t>4-7270-1</t>
  </si>
  <si>
    <t>0-3731-1</t>
  </si>
  <si>
    <t>4-7274-1</t>
  </si>
  <si>
    <t>0-3728-1</t>
  </si>
  <si>
    <t>4-7589-1</t>
  </si>
  <si>
    <t>0-3624-1</t>
  </si>
  <si>
    <t>4-8004-1</t>
  </si>
  <si>
    <t>4-7731-1</t>
  </si>
  <si>
    <t>4-7820-1</t>
  </si>
  <si>
    <t>4-7935-1</t>
  </si>
  <si>
    <t>4-8052-1</t>
  </si>
  <si>
    <t>4-8448-1</t>
  </si>
  <si>
    <t>0-6151-1</t>
  </si>
  <si>
    <t>0-6456-1</t>
  </si>
  <si>
    <t>4-7264-1</t>
  </si>
  <si>
    <t>72</t>
  </si>
  <si>
    <t>4-7289-1</t>
  </si>
  <si>
    <t>4-7291-1</t>
  </si>
  <si>
    <t>4-7392-1</t>
  </si>
  <si>
    <t>43,5</t>
  </si>
  <si>
    <t>4-7447-1</t>
  </si>
  <si>
    <t>85</t>
  </si>
  <si>
    <t>4-7603-1</t>
  </si>
  <si>
    <t>4-7615-1</t>
  </si>
  <si>
    <t>4-7634-1</t>
  </si>
  <si>
    <t>4-7676-1</t>
  </si>
  <si>
    <t>4-7713-1</t>
  </si>
  <si>
    <t>4-8066-1</t>
  </si>
  <si>
    <t>4-8540-1</t>
  </si>
  <si>
    <t>4-7177-1</t>
  </si>
  <si>
    <t>0-3864-1</t>
  </si>
  <si>
    <t>0-4457-1</t>
  </si>
  <si>
    <t>0-4965-1</t>
  </si>
  <si>
    <t>0-4599-1</t>
  </si>
  <si>
    <t>4-7002</t>
  </si>
  <si>
    <t>4-7003</t>
  </si>
  <si>
    <t>4-7016-1</t>
  </si>
  <si>
    <t>4-7862-1</t>
  </si>
  <si>
    <t>0-5191A</t>
  </si>
  <si>
    <t>4-7044-1</t>
  </si>
  <si>
    <t>0-5096-1</t>
  </si>
  <si>
    <t>4-8489-1</t>
  </si>
  <si>
    <t>+0,1-1</t>
  </si>
  <si>
    <t>4-7109</t>
  </si>
  <si>
    <t>48,6</t>
  </si>
  <si>
    <t>4-7617</t>
  </si>
  <si>
    <t>0-3735</t>
  </si>
  <si>
    <t>0-3737-1</t>
  </si>
  <si>
    <t>0-3741</t>
  </si>
  <si>
    <t>0-3743</t>
  </si>
  <si>
    <t>0-3746</t>
  </si>
  <si>
    <t>0-3795</t>
  </si>
  <si>
    <t>0-4226</t>
  </si>
  <si>
    <t>0-4227</t>
  </si>
  <si>
    <t>0-4228</t>
  </si>
  <si>
    <t>0-4229</t>
  </si>
  <si>
    <t>0-4230</t>
  </si>
  <si>
    <t>0-4231</t>
  </si>
  <si>
    <t>0-4232</t>
  </si>
  <si>
    <t>0-4252</t>
  </si>
  <si>
    <t>0-4894</t>
  </si>
  <si>
    <t>0-4998</t>
  </si>
  <si>
    <t>0-5014</t>
  </si>
  <si>
    <t>0-5020</t>
  </si>
  <si>
    <t>0-5044</t>
  </si>
  <si>
    <t>0-5180</t>
  </si>
  <si>
    <t>0-5192</t>
  </si>
  <si>
    <t>0-5213</t>
  </si>
  <si>
    <t>0-5223</t>
  </si>
  <si>
    <t>0-5255</t>
  </si>
  <si>
    <t>0-5280</t>
  </si>
  <si>
    <t>0-5307</t>
  </si>
  <si>
    <t>0-5332</t>
  </si>
  <si>
    <t>0-5456</t>
  </si>
  <si>
    <t>0-5477</t>
  </si>
  <si>
    <t>0-5557</t>
  </si>
  <si>
    <t>0-5734</t>
  </si>
  <si>
    <t>0-5740</t>
  </si>
  <si>
    <t>0-5812</t>
  </si>
  <si>
    <t>12,5</t>
  </si>
  <si>
    <t>0-5940</t>
  </si>
  <si>
    <t>0-6009</t>
  </si>
  <si>
    <t>0-6189</t>
  </si>
  <si>
    <t>0-6258</t>
  </si>
  <si>
    <t>4-7004</t>
  </si>
  <si>
    <t>4-7039</t>
  </si>
  <si>
    <t>4-7061</t>
  </si>
  <si>
    <t>4-7082</t>
  </si>
  <si>
    <t>4-7219</t>
  </si>
  <si>
    <t>4-7270</t>
  </si>
  <si>
    <t>4-7283</t>
  </si>
  <si>
    <t>4-7349</t>
  </si>
  <si>
    <t>4-7367</t>
  </si>
  <si>
    <t>4-7419</t>
  </si>
  <si>
    <t>4-7509</t>
  </si>
  <si>
    <t>4-7549</t>
  </si>
  <si>
    <t>4-7561</t>
  </si>
  <si>
    <t>4-7634</t>
  </si>
  <si>
    <t>4-7761</t>
  </si>
  <si>
    <t>4-7783</t>
  </si>
  <si>
    <t>4-7844</t>
  </si>
  <si>
    <t>4-8070</t>
  </si>
  <si>
    <t>4-8105</t>
  </si>
  <si>
    <t>4-8105-1</t>
  </si>
  <si>
    <t>4-8289</t>
  </si>
  <si>
    <t>4-8459</t>
  </si>
  <si>
    <t>4-8591</t>
  </si>
  <si>
    <t>4-8379</t>
  </si>
  <si>
    <t>4-7487</t>
  </si>
  <si>
    <t>0-3836-1</t>
  </si>
  <si>
    <t>4-7449</t>
  </si>
  <si>
    <t>4-7450</t>
  </si>
  <si>
    <t>4-8044</t>
  </si>
  <si>
    <t>4-8549-1</t>
  </si>
  <si>
    <t>4-8043</t>
  </si>
  <si>
    <t>0-5249-1</t>
  </si>
  <si>
    <t>0-5204</t>
  </si>
  <si>
    <t>0-5869-1</t>
  </si>
  <si>
    <t>0-5869</t>
  </si>
  <si>
    <t>4-8493</t>
  </si>
  <si>
    <t>4-8056</t>
  </si>
  <si>
    <t>4-7847</t>
  </si>
  <si>
    <t>4-7839</t>
  </si>
  <si>
    <t>4-7460</t>
  </si>
  <si>
    <t>4-7389</t>
  </si>
  <si>
    <t>4-8642</t>
  </si>
  <si>
    <t>51,5</t>
  </si>
  <si>
    <t>0-6128</t>
  </si>
  <si>
    <t>4-8493-1</t>
  </si>
  <si>
    <t>4-8056-1</t>
  </si>
  <si>
    <t>4-7847-1</t>
  </si>
  <si>
    <t>4-7839-1</t>
  </si>
  <si>
    <t>4-7460-1</t>
  </si>
  <si>
    <t>4-7389-1</t>
  </si>
  <si>
    <t>4-8642-1</t>
  </si>
  <si>
    <t>0-6128-1</t>
  </si>
  <si>
    <t>0-4245-1</t>
  </si>
  <si>
    <t>4-8621</t>
  </si>
  <si>
    <t>4-8540</t>
  </si>
  <si>
    <t>4-8549</t>
  </si>
  <si>
    <t>4-8608</t>
  </si>
  <si>
    <t>4-8448</t>
  </si>
  <si>
    <t>4-8449</t>
  </si>
  <si>
    <t>4-8458</t>
  </si>
  <si>
    <t>4-8479</t>
  </si>
  <si>
    <t>4-8483</t>
  </si>
  <si>
    <t>4-8373</t>
  </si>
  <si>
    <t>4-8232</t>
  </si>
  <si>
    <t>4-8320</t>
  </si>
  <si>
    <t>4-8321</t>
  </si>
  <si>
    <t>19,8</t>
  </si>
  <si>
    <t>4-8362</t>
  </si>
  <si>
    <t>4-8214</t>
  </si>
  <si>
    <t>4-8116</t>
  </si>
  <si>
    <t>4-8136</t>
  </si>
  <si>
    <t>4-8142</t>
  </si>
  <si>
    <t>4-8153</t>
  </si>
  <si>
    <t>4-8106</t>
  </si>
  <si>
    <t>4-7966</t>
  </si>
  <si>
    <t>4-8090</t>
  </si>
  <si>
    <t>4-8092</t>
  </si>
  <si>
    <t>4-8098</t>
  </si>
  <si>
    <t>4-8051</t>
  </si>
  <si>
    <t>4-8052</t>
  </si>
  <si>
    <t>4-8066</t>
  </si>
  <si>
    <t>4-8001</t>
  </si>
  <si>
    <t>4-8004</t>
  </si>
  <si>
    <t>4-8007</t>
  </si>
  <si>
    <t>4-8016</t>
  </si>
  <si>
    <t>4-7974</t>
  </si>
  <si>
    <t>4-7983</t>
  </si>
  <si>
    <t>4-7986</t>
  </si>
  <si>
    <t>4-7957</t>
  </si>
  <si>
    <t>4-7867</t>
  </si>
  <si>
    <t>4-7935</t>
  </si>
  <si>
    <t>4-7927</t>
  </si>
  <si>
    <t>4-7869</t>
  </si>
  <si>
    <t>4-7882</t>
  </si>
  <si>
    <t>4-7812</t>
  </si>
  <si>
    <t>4-7820</t>
  </si>
  <si>
    <t>4-7824</t>
  </si>
  <si>
    <t>4-7694</t>
  </si>
  <si>
    <t>4-7687</t>
  </si>
  <si>
    <t>4-7701</t>
  </si>
  <si>
    <t>4-7713</t>
  </si>
  <si>
    <t>4-7731</t>
  </si>
  <si>
    <t>4-7793</t>
  </si>
  <si>
    <t>4-7621</t>
  </si>
  <si>
    <t>14,4</t>
  </si>
  <si>
    <t>4-7648</t>
  </si>
  <si>
    <t>4-7676</t>
  </si>
  <si>
    <t>4-7683</t>
  </si>
  <si>
    <t>4-7564</t>
  </si>
  <si>
    <t>4-7582</t>
  </si>
  <si>
    <t>4-7586</t>
  </si>
  <si>
    <t>4-7589</t>
  </si>
  <si>
    <t>4-7594</t>
  </si>
  <si>
    <t>4-7596</t>
  </si>
  <si>
    <t>4-7597</t>
  </si>
  <si>
    <t>4-7598</t>
  </si>
  <si>
    <t>4-7603</t>
  </si>
  <si>
    <t>4-7608</t>
  </si>
  <si>
    <t>4-7613</t>
  </si>
  <si>
    <t>4-7615</t>
  </si>
  <si>
    <t>12,4</t>
  </si>
  <si>
    <t>4-7498</t>
  </si>
  <si>
    <t>4-7513</t>
  </si>
  <si>
    <t>4-7526</t>
  </si>
  <si>
    <t>4-7530</t>
  </si>
  <si>
    <t>4-7540</t>
  </si>
  <si>
    <t>4-7485</t>
  </si>
  <si>
    <t>4-7486</t>
  </si>
  <si>
    <t>4-7494</t>
  </si>
  <si>
    <t>4-7447</t>
  </si>
  <si>
    <t>4-7392</t>
  </si>
  <si>
    <t>4-7393</t>
  </si>
  <si>
    <t>4-7410</t>
  </si>
  <si>
    <t>4-7411</t>
  </si>
  <si>
    <t>4-7418</t>
  </si>
  <si>
    <t>4-7423</t>
  </si>
  <si>
    <t>4-7438</t>
  </si>
  <si>
    <t>4-7391</t>
  </si>
  <si>
    <t>0-6280</t>
  </si>
  <si>
    <t>0-6281</t>
  </si>
  <si>
    <t>4-7341</t>
  </si>
  <si>
    <t>4-7342</t>
  </si>
  <si>
    <t>4-7348</t>
  </si>
  <si>
    <t>4-7350</t>
  </si>
  <si>
    <t>4-7351</t>
  </si>
  <si>
    <t>4-7352</t>
  </si>
  <si>
    <t>4-7288</t>
  </si>
  <si>
    <t>4-7289</t>
  </si>
  <si>
    <t>4-7291</t>
  </si>
  <si>
    <t>4-7294</t>
  </si>
  <si>
    <t>4-7337</t>
  </si>
  <si>
    <t>4-7312</t>
  </si>
  <si>
    <t>4-7215</t>
  </si>
  <si>
    <t>4-7223</t>
  </si>
  <si>
    <t>4-7224</t>
  </si>
  <si>
    <t>4-7227</t>
  </si>
  <si>
    <t>4-7230</t>
  </si>
  <si>
    <t>4-7242</t>
  </si>
  <si>
    <t>4-7248</t>
  </si>
  <si>
    <t>4-7264</t>
  </si>
  <si>
    <t>4-7274</t>
  </si>
  <si>
    <t>4-7186</t>
  </si>
  <si>
    <t>4-7196</t>
  </si>
  <si>
    <t>4-7199</t>
  </si>
  <si>
    <t>0-6456</t>
  </si>
  <si>
    <t>0-6558</t>
  </si>
  <si>
    <t>4-7137</t>
  </si>
  <si>
    <t>4-7153</t>
  </si>
  <si>
    <t>4-7176</t>
  </si>
  <si>
    <t>4-7177</t>
  </si>
  <si>
    <t>4-7184</t>
  </si>
  <si>
    <t>4-7070</t>
  </si>
  <si>
    <t>4-7084</t>
  </si>
  <si>
    <t>4-7100</t>
  </si>
  <si>
    <t>4-7122</t>
  </si>
  <si>
    <t>4-7129</t>
  </si>
  <si>
    <t>4-7007</t>
  </si>
  <si>
    <t>4-7017</t>
  </si>
  <si>
    <t>4-7029</t>
  </si>
  <si>
    <t>0-6210</t>
  </si>
  <si>
    <t>0-6127</t>
  </si>
  <si>
    <t>0-6151</t>
  </si>
  <si>
    <t>0-5825</t>
  </si>
  <si>
    <t>0-5827</t>
  </si>
  <si>
    <t>0-5899</t>
  </si>
  <si>
    <t>0-6051</t>
  </si>
  <si>
    <t>0-6070</t>
  </si>
  <si>
    <t>0-6115</t>
  </si>
  <si>
    <t>0-5468</t>
  </si>
  <si>
    <t>0-5488</t>
  </si>
  <si>
    <t>0-5524</t>
  </si>
  <si>
    <t>0-5594</t>
  </si>
  <si>
    <t>0-5736</t>
  </si>
  <si>
    <t>0-5778</t>
  </si>
  <si>
    <t>0-5790</t>
  </si>
  <si>
    <t>0-5423</t>
  </si>
  <si>
    <t>0-5441</t>
  </si>
  <si>
    <t>0-5442</t>
  </si>
  <si>
    <t>0-5379</t>
  </si>
  <si>
    <t>0-5329</t>
  </si>
  <si>
    <t>0-5328</t>
  </si>
  <si>
    <t>0-5240</t>
  </si>
  <si>
    <t>0-5254</t>
  </si>
  <si>
    <t>0-5202A</t>
  </si>
  <si>
    <t>14,5</t>
  </si>
  <si>
    <t>0-5190</t>
  </si>
  <si>
    <t>0-5191</t>
  </si>
  <si>
    <t>0-5181</t>
  </si>
  <si>
    <t>0-5151</t>
  </si>
  <si>
    <t>0-5173</t>
  </si>
  <si>
    <t>0-5022</t>
  </si>
  <si>
    <t>0-5023</t>
  </si>
  <si>
    <t>0-5128</t>
  </si>
  <si>
    <t>0-5000</t>
  </si>
  <si>
    <t>0-5001</t>
  </si>
  <si>
    <t>0-4237</t>
  </si>
  <si>
    <t>0-4238</t>
  </si>
  <si>
    <t>0-4241</t>
  </si>
  <si>
    <t>0-4242</t>
  </si>
  <si>
    <t>0-4243</t>
  </si>
  <si>
    <t>0-4245</t>
  </si>
  <si>
    <t>0-4258</t>
  </si>
  <si>
    <t>0-4259</t>
  </si>
  <si>
    <t>0-4235</t>
  </si>
  <si>
    <t>0-4225</t>
  </si>
  <si>
    <t>0-3781</t>
  </si>
  <si>
    <t>0-3748</t>
  </si>
  <si>
    <t>0-3749</t>
  </si>
  <si>
    <t>0-3750</t>
  </si>
  <si>
    <t>0-3751</t>
  </si>
  <si>
    <t>0-3752</t>
  </si>
  <si>
    <t>0-3753</t>
  </si>
  <si>
    <t>0-3754</t>
  </si>
  <si>
    <t>0-3755</t>
  </si>
  <si>
    <t>0-3756</t>
  </si>
  <si>
    <t>0-3747</t>
  </si>
  <si>
    <t>0-3742</t>
  </si>
  <si>
    <t>0-3744</t>
  </si>
  <si>
    <t>0-3745</t>
  </si>
  <si>
    <t>0-3736</t>
  </si>
  <si>
    <t>0-3734</t>
  </si>
  <si>
    <t>0-3733</t>
  </si>
  <si>
    <t>0-3728</t>
  </si>
  <si>
    <t>0-3729</t>
  </si>
  <si>
    <t>0-3731</t>
  </si>
  <si>
    <t>0-3732</t>
  </si>
  <si>
    <t>0-3727</t>
  </si>
  <si>
    <t>0-3726</t>
  </si>
  <si>
    <t>0-3624</t>
  </si>
  <si>
    <t>0-3725</t>
  </si>
  <si>
    <t>LISTE DES BAGUES EN ACIER USINEE</t>
  </si>
  <si>
    <r>
      <t xml:space="preserve">Indice : </t>
    </r>
    <r>
      <rPr>
        <sz val="11"/>
        <color theme="1"/>
        <rFont val="Calibri"/>
        <family val="2"/>
        <scheme val="minor"/>
      </rPr>
      <t>V8</t>
    </r>
  </si>
  <si>
    <t>Référence X3</t>
  </si>
  <si>
    <t>Date &amp; Indice Plan</t>
  </si>
  <si>
    <t>Prix de vente
27/11/17
(TND)</t>
  </si>
  <si>
    <t>Consommation moyenne</t>
  </si>
  <si>
    <t>4-7873</t>
  </si>
  <si>
    <t>17,5</t>
  </si>
  <si>
    <t>**</t>
  </si>
  <si>
    <t>Suivant Plan</t>
  </si>
  <si>
    <t>*</t>
  </si>
  <si>
    <t>4-7378</t>
  </si>
  <si>
    <t>4-7562</t>
  </si>
  <si>
    <t>A</t>
  </si>
  <si>
    <t>0-5307A-1</t>
  </si>
  <si>
    <t>Matiere plaine</t>
  </si>
  <si>
    <t>0-5928A-1</t>
  </si>
  <si>
    <t>4-7062-1</t>
  </si>
  <si>
    <t>C</t>
  </si>
  <si>
    <t>4-8119-1</t>
  </si>
  <si>
    <t>56,2</t>
  </si>
  <si>
    <t>4-8136-1</t>
  </si>
  <si>
    <t>4-7921</t>
  </si>
  <si>
    <t>4-7012</t>
  </si>
  <si>
    <t>4-8638-1</t>
  </si>
  <si>
    <t>4-8688</t>
  </si>
  <si>
    <t>-</t>
  </si>
  <si>
    <t>4-7686</t>
  </si>
  <si>
    <t>B</t>
  </si>
  <si>
    <t>0-5802-1</t>
  </si>
  <si>
    <t>0-3796-1</t>
  </si>
  <si>
    <t>4-8661</t>
  </si>
  <si>
    <t>D</t>
  </si>
  <si>
    <t>4-7766A</t>
  </si>
  <si>
    <t>4-8209</t>
  </si>
  <si>
    <t>E</t>
  </si>
  <si>
    <t>0-3763-1</t>
  </si>
  <si>
    <t>0-3720-1</t>
  </si>
  <si>
    <t>S300PB D28</t>
  </si>
  <si>
    <t>S300PB D13</t>
  </si>
  <si>
    <t>0-3724-1</t>
  </si>
  <si>
    <t>0-5175-1</t>
  </si>
  <si>
    <t>à determiner</t>
  </si>
  <si>
    <t>4-8321-1</t>
  </si>
  <si>
    <t>4-7621-1</t>
  </si>
  <si>
    <t>0-5215-1</t>
  </si>
  <si>
    <t>LISTE DES BAGUES EN ALUMENIUM</t>
  </si>
  <si>
    <t>Epaisseur Outil (mm)</t>
  </si>
  <si>
    <t>Longueur Usinage (mm)</t>
  </si>
  <si>
    <t>PRIX  BARRE (TND)</t>
  </si>
  <si>
    <t>Longueur de la barre [mm]</t>
  </si>
  <si>
    <t>PRIX MP (TND)</t>
  </si>
  <si>
    <t>Coût de fabirication  (TND)</t>
  </si>
  <si>
    <t>Prix de vente
10/01/18
(TND)</t>
  </si>
  <si>
    <t>8-2763-AL</t>
  </si>
  <si>
    <t>4-7135</t>
  </si>
  <si>
    <t>Aluminium</t>
  </si>
  <si>
    <t>4-7329A</t>
  </si>
  <si>
    <t>4-7828</t>
  </si>
  <si>
    <t>4-7836</t>
  </si>
  <si>
    <t>4-7971</t>
  </si>
  <si>
    <t>4-7988</t>
  </si>
  <si>
    <t>4-7989</t>
  </si>
  <si>
    <t>4-8109</t>
  </si>
  <si>
    <t>4-8405</t>
  </si>
  <si>
    <t>4-8407</t>
  </si>
  <si>
    <t>SIA AMORT</t>
  </si>
  <si>
    <t>RAS</t>
  </si>
  <si>
    <t>PF</t>
  </si>
  <si>
    <t>https://forum.excel-pratique.com/viewtopic.php?f=2&amp;t=118140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</si>
</sst>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
    <numFmt numFmtId="166" formatCode="0.0"/>
    <numFmt numFmtId="167" formatCode="dd/mm/yy;@"/>
  </numFmts>
  <fonts count="21" x14ac:knownFonts="1">
    <font>
      <sz val="11"/>
      <color theme="1"/>
      <name val="Calibri"/>
      <family val="2"/>
      <scheme val="minor"/>
    </font>
    <font>
      <sz val="10"/>
      <name val="Arial"/>
      <family val="2"/>
    </font>
    <font>
      <sz val="10"/>
      <color indexed="8"/>
      <name val="Arial"/>
      <family val="2"/>
    </font>
    <font>
      <sz val="10"/>
      <color indexed="8"/>
      <name val="ARIAL"/>
      <charset val="1"/>
    </font>
    <font>
      <sz val="11"/>
      <color theme="1"/>
      <name val="Calibri"/>
      <family val="2"/>
      <scheme val="minor"/>
    </font>
    <font>
      <sz val="11"/>
      <color rgb="FF9C0006"/>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36"/>
      <color theme="1"/>
      <name val="Calibri"/>
      <family val="2"/>
      <scheme val="minor"/>
    </font>
    <font>
      <sz val="11"/>
      <name val="Calibri"/>
      <family val="2"/>
      <scheme val="minor"/>
    </font>
    <font>
      <b/>
      <sz val="10"/>
      <color theme="1"/>
      <name val="Calibri"/>
      <family val="2"/>
      <scheme val="minor"/>
    </font>
    <font>
      <b/>
      <sz val="11"/>
      <name val="Calibri"/>
      <family val="2"/>
      <scheme val="minor"/>
    </font>
    <font>
      <sz val="11"/>
      <color theme="1"/>
      <name val="Calibri"/>
      <family val="2"/>
    </font>
    <font>
      <sz val="10"/>
      <color theme="1"/>
      <name val="Calibri"/>
      <family val="2"/>
      <scheme val="minor"/>
    </font>
    <font>
      <b/>
      <sz val="9"/>
      <color indexed="81"/>
      <name val="Tahoma"/>
      <family val="2"/>
    </font>
    <font>
      <sz val="9"/>
      <color indexed="81"/>
      <name val="Tahoma"/>
      <family val="2"/>
    </font>
    <font>
      <sz val="8"/>
      <color theme="1"/>
      <name val="Calibri"/>
      <family val="2"/>
      <scheme val="minor"/>
    </font>
    <font>
      <b/>
      <sz val="28"/>
      <color theme="1"/>
      <name val="Calibri"/>
      <family val="2"/>
      <scheme val="minor"/>
    </font>
    <font>
      <b/>
      <sz val="8"/>
      <color theme="1"/>
      <name val="Calibri"/>
      <family val="2"/>
      <scheme val="minor"/>
    </font>
    <font>
      <u/>
      <sz val="11"/>
      <color theme="10"/>
      <name val="Calibri"/>
      <family val="2"/>
      <scheme val="minor"/>
    </font>
  </fonts>
  <fills count="10">
    <fill>
      <patternFill patternType="none"/>
    </fill>
    <fill>
      <patternFill patternType="gray125"/>
    </fill>
    <fill>
      <patternFill patternType="solid">
        <fgColor rgb="FFFFC7CE"/>
      </patternFill>
    </fill>
    <fill>
      <patternFill patternType="solid">
        <fgColor rgb="FFFFFF00"/>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8">
    <xf numFmtId="0" fontId="0" fillId="0" borderId="0"/>
    <xf numFmtId="0" fontId="3" fillId="0" borderId="0">
      <alignment vertical="top"/>
    </xf>
    <xf numFmtId="0" fontId="1" fillId="0" borderId="0"/>
    <xf numFmtId="0" fontId="2" fillId="0" borderId="0">
      <alignment vertical="top"/>
    </xf>
    <xf numFmtId="9" fontId="1" fillId="0" borderId="0" applyFont="0" applyFill="0" applyBorder="0" applyAlignment="0" applyProtection="0"/>
    <xf numFmtId="9" fontId="4" fillId="0" borderId="0" applyFont="0" applyFill="0" applyBorder="0" applyAlignment="0" applyProtection="0"/>
    <xf numFmtId="0" fontId="5" fillId="2" borderId="0" applyNumberFormat="0" applyBorder="0" applyAlignment="0" applyProtection="0"/>
    <xf numFmtId="0" fontId="20" fillId="0" borderId="0" applyNumberFormat="0" applyFill="0" applyBorder="0" applyAlignment="0" applyProtection="0"/>
  </cellStyleXfs>
  <cellXfs count="159">
    <xf numFmtId="0" fontId="0" fillId="0" borderId="0" xfId="0"/>
    <xf numFmtId="49" fontId="0" fillId="0" borderId="1" xfId="0" applyNumberFormat="1" applyFill="1" applyBorder="1" applyAlignment="1">
      <alignment horizontal="center"/>
    </xf>
    <xf numFmtId="49" fontId="0" fillId="0" borderId="0" xfId="0" applyNumberFormat="1" applyAlignment="1">
      <alignment horizontal="center"/>
    </xf>
    <xf numFmtId="0" fontId="0" fillId="0" borderId="0" xfId="0" applyAlignment="1">
      <alignment horizontal="center"/>
    </xf>
    <xf numFmtId="0" fontId="0" fillId="3" borderId="0" xfId="0" applyFill="1" applyAlignment="1">
      <alignment horizontal="center"/>
    </xf>
    <xf numFmtId="0" fontId="0" fillId="0" borderId="0" xfId="0" applyAlignment="1">
      <alignment horizontal="center" wrapText="1"/>
    </xf>
    <xf numFmtId="9" fontId="0" fillId="0" borderId="0" xfId="5" applyFont="1" applyAlignment="1">
      <alignment horizontal="center" wrapText="1"/>
    </xf>
    <xf numFmtId="0" fontId="7" fillId="0" borderId="7" xfId="0" applyFont="1" applyBorder="1" applyAlignment="1">
      <alignment vertical="center" wrapText="1"/>
    </xf>
    <xf numFmtId="0" fontId="7" fillId="0" borderId="9" xfId="0" applyFont="1" applyBorder="1" applyAlignment="1">
      <alignment vertical="center" wrapText="1"/>
    </xf>
    <xf numFmtId="0" fontId="0" fillId="0" borderId="8" xfId="0" applyBorder="1" applyAlignment="1">
      <alignment vertical="center" wrapText="1"/>
    </xf>
    <xf numFmtId="0" fontId="8" fillId="0" borderId="0" xfId="0" applyFont="1" applyAlignment="1">
      <alignment horizontal="center" wrapText="1"/>
    </xf>
    <xf numFmtId="0" fontId="8" fillId="0" borderId="0" xfId="0" applyFont="1" applyAlignment="1">
      <alignment horizontal="center"/>
    </xf>
    <xf numFmtId="0" fontId="10" fillId="0" borderId="0" xfId="0" applyFont="1" applyFill="1" applyAlignment="1">
      <alignment horizontal="center" wrapText="1"/>
    </xf>
    <xf numFmtId="0" fontId="10" fillId="0" borderId="0" xfId="0" applyFont="1" applyAlignment="1">
      <alignment horizontal="center" wrapText="1"/>
    </xf>
    <xf numFmtId="0" fontId="10" fillId="0" borderId="0" xfId="0" applyFont="1" applyAlignment="1">
      <alignment horizontal="center"/>
    </xf>
    <xf numFmtId="0" fontId="7"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9" fontId="7" fillId="4" borderId="1" xfId="5" applyFont="1" applyFill="1" applyBorder="1" applyAlignment="1">
      <alignment horizontal="center" vertical="center" wrapText="1"/>
    </xf>
    <xf numFmtId="0" fontId="12" fillId="4" borderId="1" xfId="0" applyFont="1" applyFill="1" applyBorder="1" applyAlignment="1">
      <alignment horizontal="center" vertical="center" wrapText="1"/>
    </xf>
    <xf numFmtId="0" fontId="0" fillId="0" borderId="0" xfId="0" applyAlignment="1">
      <alignment horizontal="center" vertical="center"/>
    </xf>
    <xf numFmtId="0" fontId="0" fillId="0" borderId="1" xfId="0" applyNumberFormat="1" applyFill="1" applyBorder="1" applyAlignment="1">
      <alignment horizontal="center"/>
    </xf>
    <xf numFmtId="0" fontId="0" fillId="3" borderId="1" xfId="0" applyNumberFormat="1" applyFill="1" applyBorder="1" applyAlignment="1">
      <alignment horizontal="center"/>
    </xf>
    <xf numFmtId="164" fontId="0" fillId="3" borderId="1" xfId="0" applyNumberFormat="1" applyFill="1" applyBorder="1" applyAlignment="1">
      <alignment horizontal="center"/>
    </xf>
    <xf numFmtId="164" fontId="0" fillId="0" borderId="1" xfId="0" applyNumberFormat="1" applyFill="1" applyBorder="1" applyAlignment="1">
      <alignment horizontal="center"/>
    </xf>
    <xf numFmtId="14" fontId="0" fillId="0" borderId="1" xfId="0" applyNumberFormat="1" applyFill="1" applyBorder="1" applyAlignment="1">
      <alignment horizontal="center"/>
    </xf>
    <xf numFmtId="1" fontId="0" fillId="0" borderId="1" xfId="0" applyNumberFormat="1" applyFill="1" applyBorder="1" applyAlignment="1">
      <alignment horizontal="center"/>
    </xf>
    <xf numFmtId="1" fontId="0" fillId="0" borderId="1" xfId="0" applyNumberFormat="1" applyFill="1" applyBorder="1" applyAlignment="1">
      <alignment horizontal="center" wrapText="1"/>
    </xf>
    <xf numFmtId="164" fontId="0" fillId="0" borderId="1" xfId="0" applyNumberFormat="1" applyFill="1" applyBorder="1" applyAlignment="1">
      <alignment horizontal="center" wrapText="1"/>
    </xf>
    <xf numFmtId="164" fontId="10" fillId="0" borderId="1" xfId="0" applyNumberFormat="1" applyFont="1" applyFill="1" applyBorder="1" applyAlignment="1">
      <alignment horizontal="center"/>
    </xf>
    <xf numFmtId="9" fontId="0" fillId="0" borderId="1" xfId="5" applyFont="1" applyFill="1" applyBorder="1" applyAlignment="1">
      <alignment horizontal="center" wrapText="1"/>
    </xf>
    <xf numFmtId="164" fontId="10" fillId="5" borderId="1" xfId="0" applyNumberFormat="1" applyFont="1" applyFill="1" applyBorder="1" applyAlignment="1">
      <alignment horizontal="center" wrapText="1"/>
    </xf>
    <xf numFmtId="49" fontId="0" fillId="0" borderId="1" xfId="0" applyNumberFormat="1" applyFont="1" applyFill="1" applyBorder="1" applyAlignment="1">
      <alignment horizontal="center"/>
    </xf>
    <xf numFmtId="0" fontId="0" fillId="0" borderId="1" xfId="0" applyNumberForma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164" fontId="0" fillId="0" borderId="1" xfId="0" applyNumberFormat="1" applyBorder="1" applyAlignment="1">
      <alignment horizontal="center" wrapText="1"/>
    </xf>
    <xf numFmtId="164" fontId="10" fillId="0" borderId="1" xfId="0" applyNumberFormat="1" applyFont="1" applyBorder="1" applyAlignment="1">
      <alignment horizontal="center"/>
    </xf>
    <xf numFmtId="9" fontId="0" fillId="0" borderId="1" xfId="5" applyFont="1" applyBorder="1" applyAlignment="1">
      <alignment horizontal="center" wrapText="1"/>
    </xf>
    <xf numFmtId="0" fontId="10" fillId="0" borderId="0" xfId="0" applyFont="1"/>
    <xf numFmtId="164" fontId="0" fillId="0" borderId="0" xfId="0" applyNumberFormat="1"/>
    <xf numFmtId="20" fontId="0" fillId="0" borderId="0" xfId="0" applyNumberFormat="1"/>
    <xf numFmtId="0" fontId="0" fillId="0" borderId="0" xfId="0" applyFill="1"/>
    <xf numFmtId="49" fontId="6" fillId="0" borderId="1" xfId="0" applyNumberFormat="1" applyFont="1" applyFill="1" applyBorder="1" applyAlignment="1">
      <alignment horizontal="center"/>
    </xf>
    <xf numFmtId="49" fontId="13" fillId="0" borderId="1" xfId="0" applyNumberFormat="1" applyFont="1" applyFill="1" applyBorder="1" applyAlignment="1">
      <alignment horizontal="center" vertical="center" wrapText="1"/>
    </xf>
    <xf numFmtId="9" fontId="0" fillId="0" borderId="0" xfId="5" applyFont="1"/>
    <xf numFmtId="9" fontId="0" fillId="0" borderId="1" xfId="5" applyNumberFormat="1" applyFont="1" applyBorder="1" applyAlignment="1">
      <alignment horizontal="center" wrapText="1"/>
    </xf>
    <xf numFmtId="0" fontId="14" fillId="0" borderId="0" xfId="0" applyFont="1"/>
    <xf numFmtId="165" fontId="0" fillId="0" borderId="1" xfId="5" applyNumberFormat="1" applyFont="1" applyFill="1" applyBorder="1" applyAlignment="1">
      <alignment horizontal="center" wrapText="1"/>
    </xf>
    <xf numFmtId="0" fontId="0" fillId="3" borderId="0" xfId="0" applyFill="1"/>
    <xf numFmtId="49" fontId="0" fillId="0" borderId="10" xfId="0" applyNumberFormat="1" applyFill="1" applyBorder="1" applyAlignment="1">
      <alignment horizontal="center"/>
    </xf>
    <xf numFmtId="0" fontId="0" fillId="0" borderId="10" xfId="0" applyNumberFormat="1" applyFill="1" applyBorder="1" applyAlignment="1">
      <alignment horizontal="center"/>
    </xf>
    <xf numFmtId="166" fontId="0" fillId="0" borderId="1" xfId="0" applyNumberFormat="1" applyBorder="1" applyAlignment="1">
      <alignment horizontal="center"/>
    </xf>
    <xf numFmtId="0" fontId="10" fillId="6" borderId="0" xfId="0" applyFont="1" applyFill="1" applyAlignment="1">
      <alignment horizontal="center" wrapText="1"/>
    </xf>
    <xf numFmtId="0" fontId="17" fillId="0" borderId="0" xfId="0" applyFont="1"/>
    <xf numFmtId="0" fontId="7" fillId="3" borderId="9" xfId="0" applyFont="1" applyFill="1" applyBorder="1" applyAlignment="1">
      <alignment vertical="center" wrapText="1"/>
    </xf>
    <xf numFmtId="0" fontId="7" fillId="3" borderId="1" xfId="0" applyFont="1" applyFill="1" applyBorder="1" applyAlignment="1">
      <alignment horizontal="center" vertical="center"/>
    </xf>
    <xf numFmtId="0" fontId="19" fillId="4" borderId="1" xfId="0" applyFont="1" applyFill="1" applyBorder="1" applyAlignment="1">
      <alignment horizontal="center" vertical="center" wrapText="1"/>
    </xf>
    <xf numFmtId="0" fontId="0" fillId="0" borderId="1" xfId="0" applyNumberFormat="1" applyFill="1" applyBorder="1" applyAlignment="1">
      <alignment horizontal="center" vertical="center"/>
    </xf>
    <xf numFmtId="49" fontId="0" fillId="3" borderId="1" xfId="0" applyNumberFormat="1" applyFont="1" applyFill="1" applyBorder="1" applyAlignment="1">
      <alignment horizontal="left" vertical="center"/>
    </xf>
    <xf numFmtId="166" fontId="0" fillId="0" borderId="1" xfId="0" applyNumberFormat="1" applyBorder="1" applyAlignment="1">
      <alignment horizontal="center" vertical="center"/>
    </xf>
    <xf numFmtId="0" fontId="0" fillId="0" borderId="1" xfId="0" applyNumberFormat="1" applyBorder="1" applyAlignment="1">
      <alignment horizontal="center" vertical="center"/>
    </xf>
    <xf numFmtId="164" fontId="0" fillId="3" borderId="1" xfId="0" applyNumberFormat="1" applyFill="1" applyBorder="1" applyAlignment="1">
      <alignment horizontal="center" vertical="center"/>
    </xf>
    <xf numFmtId="0" fontId="17" fillId="0" borderId="1" xfId="0" applyNumberFormat="1" applyFont="1" applyBorder="1" applyAlignment="1">
      <alignment horizontal="left"/>
    </xf>
    <xf numFmtId="167" fontId="0" fillId="0" borderId="1" xfId="0" applyNumberFormat="1" applyBorder="1" applyAlignment="1">
      <alignment horizontal="center" vertical="center"/>
    </xf>
    <xf numFmtId="49" fontId="0" fillId="3" borderId="1" xfId="0" applyNumberFormat="1" applyFill="1" applyBorder="1" applyAlignment="1">
      <alignment horizontal="left" vertical="center"/>
    </xf>
    <xf numFmtId="0" fontId="0" fillId="0" borderId="0" xfId="0" applyBorder="1"/>
    <xf numFmtId="1" fontId="0" fillId="0" borderId="1" xfId="0" applyNumberFormat="1" applyBorder="1" applyAlignment="1">
      <alignment horizontal="center" vertical="center"/>
    </xf>
    <xf numFmtId="0" fontId="0" fillId="0" borderId="0" xfId="0" applyFill="1" applyBorder="1"/>
    <xf numFmtId="164" fontId="17" fillId="0" borderId="1" xfId="0" applyNumberFormat="1" applyFont="1" applyBorder="1" applyAlignment="1">
      <alignment horizontal="left"/>
    </xf>
    <xf numFmtId="167" fontId="0" fillId="7" borderId="1" xfId="0" applyNumberFormat="1" applyFill="1" applyBorder="1" applyAlignment="1">
      <alignment horizontal="center" vertical="center"/>
    </xf>
    <xf numFmtId="0" fontId="0" fillId="7" borderId="1" xfId="0" applyNumberFormat="1" applyFill="1" applyBorder="1" applyAlignment="1">
      <alignment horizontal="center" vertical="center"/>
    </xf>
    <xf numFmtId="0" fontId="0" fillId="0" borderId="1" xfId="0" applyBorder="1" applyAlignment="1">
      <alignment horizontal="center" vertical="center"/>
    </xf>
    <xf numFmtId="0" fontId="0" fillId="3" borderId="1" xfId="0" applyFill="1" applyBorder="1" applyAlignment="1">
      <alignment horizontal="center" vertical="center"/>
    </xf>
    <xf numFmtId="49" fontId="0" fillId="3" borderId="1" xfId="0" applyNumberFormat="1" applyFill="1" applyBorder="1" applyAlignment="1">
      <alignment vertical="center"/>
    </xf>
    <xf numFmtId="0" fontId="0" fillId="7" borderId="1" xfId="0" applyFill="1" applyBorder="1" applyAlignment="1">
      <alignment horizontal="center" vertical="center"/>
    </xf>
    <xf numFmtId="0" fontId="17" fillId="0" borderId="1" xfId="0" applyFont="1" applyBorder="1" applyAlignment="1">
      <alignment horizontal="left"/>
    </xf>
    <xf numFmtId="0" fontId="10" fillId="0" borderId="1" xfId="6" applyNumberFormat="1" applyFont="1" applyFill="1" applyBorder="1" applyAlignment="1">
      <alignment horizontal="center" vertical="center"/>
    </xf>
    <xf numFmtId="49" fontId="0" fillId="3" borderId="1" xfId="0" applyNumberFormat="1" applyFill="1" applyBorder="1" applyAlignment="1"/>
    <xf numFmtId="49" fontId="10" fillId="0" borderId="1" xfId="6" applyNumberFormat="1" applyFont="1" applyFill="1" applyBorder="1" applyAlignment="1">
      <alignment horizontal="center" vertical="center"/>
    </xf>
    <xf numFmtId="0" fontId="0" fillId="0" borderId="1" xfId="0" applyFill="1" applyBorder="1" applyAlignment="1">
      <alignment horizontal="center" vertical="center"/>
    </xf>
    <xf numFmtId="0" fontId="17" fillId="0" borderId="1" xfId="0" applyFont="1" applyBorder="1"/>
    <xf numFmtId="167" fontId="0" fillId="0" borderId="1" xfId="0" applyNumberFormat="1" applyFill="1" applyBorder="1" applyAlignment="1">
      <alignment horizontal="center" vertical="center"/>
    </xf>
    <xf numFmtId="164" fontId="0" fillId="7" borderId="1" xfId="0" applyNumberFormat="1" applyFill="1" applyBorder="1" applyAlignment="1">
      <alignment horizontal="center" vertical="center"/>
    </xf>
    <xf numFmtId="164" fontId="0" fillId="0" borderId="0" xfId="0" applyNumberFormat="1" applyFill="1" applyBorder="1" applyAlignment="1">
      <alignment horizontal="center"/>
    </xf>
    <xf numFmtId="0" fontId="0" fillId="0" borderId="0" xfId="0" applyNumberFormat="1" applyFill="1" applyBorder="1" applyAlignment="1">
      <alignment horizontal="center"/>
    </xf>
    <xf numFmtId="164" fontId="0" fillId="0" borderId="0" xfId="0" applyNumberFormat="1" applyBorder="1"/>
    <xf numFmtId="0" fontId="0" fillId="0" borderId="10" xfId="0" applyNumberFormat="1" applyFill="1" applyBorder="1" applyAlignment="1">
      <alignment horizontal="center" vertical="center"/>
    </xf>
    <xf numFmtId="49" fontId="0" fillId="3" borderId="1" xfId="0" applyNumberFormat="1" applyFont="1" applyFill="1" applyBorder="1" applyAlignment="1"/>
    <xf numFmtId="166" fontId="0" fillId="0" borderId="1" xfId="0" applyNumberFormat="1" applyFill="1" applyBorder="1" applyAlignment="1">
      <alignment horizontal="center"/>
    </xf>
    <xf numFmtId="49" fontId="0" fillId="0" borderId="0" xfId="0" applyNumberFormat="1"/>
    <xf numFmtId="0" fontId="0" fillId="3" borderId="0" xfId="0" applyFill="1" applyAlignment="1">
      <alignment horizontal="center" wrapText="1"/>
    </xf>
    <xf numFmtId="0" fontId="0" fillId="3" borderId="8" xfId="0" applyFill="1" applyBorder="1" applyAlignment="1">
      <alignment vertical="center" wrapText="1"/>
    </xf>
    <xf numFmtId="0" fontId="8" fillId="8" borderId="0" xfId="0" applyFont="1" applyFill="1" applyAlignment="1">
      <alignment horizontal="center"/>
    </xf>
    <xf numFmtId="9" fontId="0" fillId="3" borderId="0" xfId="0" applyNumberFormat="1" applyFill="1" applyAlignment="1">
      <alignment horizontal="center" wrapText="1"/>
    </xf>
    <xf numFmtId="49" fontId="0" fillId="3" borderId="1" xfId="0" applyNumberFormat="1" applyFill="1" applyBorder="1" applyAlignment="1">
      <alignment horizontal="center"/>
    </xf>
    <xf numFmtId="1" fontId="6" fillId="0" borderId="1" xfId="0" applyNumberFormat="1" applyFont="1" applyBorder="1" applyAlignment="1">
      <alignment horizontal="center"/>
    </xf>
    <xf numFmtId="164" fontId="0" fillId="3" borderId="1" xfId="5" applyNumberFormat="1" applyFont="1" applyFill="1" applyBorder="1" applyAlignment="1">
      <alignment horizontal="center" wrapText="1"/>
    </xf>
    <xf numFmtId="0" fontId="0" fillId="5" borderId="1" xfId="0" applyNumberFormat="1" applyFill="1" applyBorder="1" applyAlignment="1">
      <alignment horizontal="center"/>
    </xf>
    <xf numFmtId="49" fontId="0" fillId="0" borderId="1" xfId="0" applyNumberFormat="1" applyFill="1" applyBorder="1" applyAlignment="1">
      <alignment horizontal="center" vertical="center"/>
    </xf>
    <xf numFmtId="164" fontId="0" fillId="0" borderId="1" xfId="0" applyNumberFormat="1" applyBorder="1" applyAlignment="1">
      <alignment horizontal="center" vertical="center"/>
    </xf>
    <xf numFmtId="164" fontId="0" fillId="9" borderId="1" xfId="0" applyNumberFormat="1" applyFill="1" applyBorder="1" applyAlignment="1">
      <alignment horizontal="center"/>
    </xf>
    <xf numFmtId="49" fontId="0" fillId="9" borderId="1" xfId="0" applyNumberFormat="1" applyFill="1" applyBorder="1" applyAlignment="1">
      <alignment horizontal="center"/>
    </xf>
    <xf numFmtId="0" fontId="0" fillId="9" borderId="1" xfId="0" applyNumberFormat="1" applyFill="1" applyBorder="1" applyAlignment="1">
      <alignment horizontal="center"/>
    </xf>
    <xf numFmtId="0" fontId="20" fillId="0" borderId="0" xfId="7"/>
    <xf numFmtId="0" fontId="0" fillId="9" borderId="1" xfId="0" applyFill="1" applyBorder="1" applyAlignment="1">
      <alignment horizontal="center" vertical="center"/>
    </xf>
    <xf numFmtId="49" fontId="0" fillId="0" borderId="2" xfId="0" applyNumberFormat="1" applyBorder="1" applyAlignment="1">
      <alignment horizontal="center"/>
    </xf>
    <xf numFmtId="49" fontId="0" fillId="0" borderId="3" xfId="0" applyNumberFormat="1" applyBorder="1" applyAlignment="1">
      <alignment horizontal="center"/>
    </xf>
    <xf numFmtId="49" fontId="0" fillId="0" borderId="5" xfId="0" applyNumberFormat="1" applyBorder="1" applyAlignment="1">
      <alignment horizontal="center"/>
    </xf>
    <xf numFmtId="49" fontId="0" fillId="0" borderId="6" xfId="0" applyNumberFormat="1" applyBorder="1" applyAlignment="1">
      <alignment horizontal="center"/>
    </xf>
    <xf numFmtId="49" fontId="0" fillId="0" borderId="7" xfId="0" applyNumberFormat="1" applyBorder="1" applyAlignment="1">
      <alignment horizontal="center"/>
    </xf>
    <xf numFmtId="49" fontId="0" fillId="0" borderId="8" xfId="0" applyNumberFormat="1" applyBorder="1" applyAlignment="1">
      <alignment horizontal="center"/>
    </xf>
    <xf numFmtId="0" fontId="9" fillId="3" borderId="2" xfId="0" applyFont="1" applyFill="1" applyBorder="1" applyAlignment="1">
      <alignment horizontal="center" vertical="center"/>
    </xf>
    <xf numFmtId="0" fontId="9" fillId="3" borderId="4" xfId="0" applyFont="1" applyFill="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9" fillId="3" borderId="5" xfId="0" applyFont="1" applyFill="1" applyBorder="1" applyAlignment="1">
      <alignment horizontal="center" vertical="center"/>
    </xf>
    <xf numFmtId="0" fontId="9" fillId="3" borderId="0" xfId="0" applyFont="1" applyFill="1" applyBorder="1" applyAlignment="1">
      <alignment horizontal="center" vertical="center"/>
    </xf>
    <xf numFmtId="0" fontId="9" fillId="0" borderId="0" xfId="0" applyFont="1" applyBorder="1" applyAlignment="1">
      <alignment horizontal="center" vertical="center"/>
    </xf>
    <xf numFmtId="0" fontId="9" fillId="0" borderId="6" xfId="0" applyFont="1" applyBorder="1" applyAlignment="1">
      <alignment horizontal="center" vertical="center"/>
    </xf>
    <xf numFmtId="0" fontId="9" fillId="3" borderId="7" xfId="0" applyFont="1" applyFill="1" applyBorder="1" applyAlignment="1">
      <alignment horizontal="center" vertical="center"/>
    </xf>
    <xf numFmtId="0" fontId="9" fillId="3" borderId="9" xfId="0" applyFont="1" applyFill="1" applyBorder="1" applyAlignment="1">
      <alignment horizontal="center" vertical="center"/>
    </xf>
    <xf numFmtId="0" fontId="9" fillId="0" borderId="9" xfId="0" applyFont="1" applyBorder="1" applyAlignment="1">
      <alignment horizontal="center" vertical="center"/>
    </xf>
    <xf numFmtId="0" fontId="9" fillId="0" borderId="8" xfId="0" applyFont="1"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left" wrapText="1"/>
    </xf>
    <xf numFmtId="0" fontId="0" fillId="0" borderId="0" xfId="0" applyBorder="1" applyAlignment="1">
      <alignment horizontal="left" wrapText="1"/>
    </xf>
    <xf numFmtId="0" fontId="0" fillId="0" borderId="6" xfId="0" applyBorder="1" applyAlignment="1">
      <alignment horizontal="left" wrapText="1"/>
    </xf>
    <xf numFmtId="0" fontId="7" fillId="4" borderId="1"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18" fillId="0" borderId="2" xfId="0" applyFont="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wrapText="1"/>
    </xf>
    <xf numFmtId="0" fontId="0" fillId="0" borderId="14" xfId="0" applyBorder="1" applyAlignment="1">
      <alignment horizontal="left" wrapText="1"/>
    </xf>
    <xf numFmtId="49" fontId="0" fillId="0" borderId="2" xfId="0" applyNumberFormat="1" applyBorder="1" applyAlignment="1">
      <alignment horizontal="center" vertical="center"/>
    </xf>
    <xf numFmtId="49" fontId="0" fillId="0" borderId="3" xfId="0" applyNumberFormat="1" applyBorder="1" applyAlignment="1">
      <alignment horizontal="center" vertical="center"/>
    </xf>
    <xf numFmtId="49" fontId="0" fillId="0" borderId="5" xfId="0" applyNumberFormat="1" applyBorder="1" applyAlignment="1">
      <alignment horizontal="center" vertical="center"/>
    </xf>
    <xf numFmtId="49" fontId="0" fillId="0" borderId="6" xfId="0" applyNumberFormat="1" applyBorder="1" applyAlignment="1">
      <alignment horizontal="center"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7" xfId="0" applyFont="1" applyBorder="1" applyAlignment="1">
      <alignment horizontal="center" vertical="center"/>
    </xf>
  </cellXfs>
  <cellStyles count="8">
    <cellStyle name="Insatisfaisant" xfId="6" builtinId="27"/>
    <cellStyle name="Lien hypertexte" xfId="7" builtinId="8"/>
    <cellStyle name="Normal" xfId="0" builtinId="0"/>
    <cellStyle name="Normal 2" xfId="2"/>
    <cellStyle name="Normal 2 2" xfId="3"/>
    <cellStyle name="Normal 3" xfId="1"/>
    <cellStyle name="Pourcentage" xfId="5"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7</xdr:col>
      <xdr:colOff>571500</xdr:colOff>
      <xdr:row>2</xdr:row>
      <xdr:rowOff>161925</xdr:rowOff>
    </xdr:from>
    <xdr:to>
      <xdr:col>9</xdr:col>
      <xdr:colOff>228600</xdr:colOff>
      <xdr:row>4</xdr:row>
      <xdr:rowOff>152399</xdr:rowOff>
    </xdr:to>
    <xdr:sp macro="[0]!Completer" textlink="">
      <xdr:nvSpPr>
        <xdr:cNvPr id="2" name="ZoneTexte 1"/>
        <xdr:cNvSpPr txBox="1"/>
      </xdr:nvSpPr>
      <xdr:spPr>
        <a:xfrm>
          <a:off x="8124825" y="542925"/>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Compléter</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intra.renault.fr/DOCUME~1/a179580/LOCALS~1/Temp/DropOL/Classeur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MATOU~1/AppData/Local/Temp/notes2E7E48/DOCUME~1/KBELHA~1/LOCALS~1/Temp/notesFCBCEE/HCPP_DDIV_V2_3_Amortisseur%20%20-%20V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uy%20Blancher/Downloads/Liste%20prix%20bagues%20V9%20jaune14-08%20(3)%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Administrateur/Local%20Settings/Temporary%20Internet%20Files/Content.Outlook/4G7RPM5K/Liste%20prix%20bagues%20V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de"/>
      <sheetName val="Help"/>
      <sheetName val="Feuille_transfert_SAVI_Excel"/>
      <sheetName val="AideSavi"/>
      <sheetName val="Import_TAG-N"/>
      <sheetName val="#REF"/>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E"/>
      <sheetName val="DONNEES"/>
      <sheetName val="Aide"/>
      <sheetName val="Help"/>
      <sheetName val="Import_TAG-N"/>
      <sheetName val="Fiche_SAVI_Excel"/>
      <sheetName val="AideSavi"/>
      <sheetName val="Langues"/>
      <sheetName val="Dial_lang"/>
      <sheetName val="rap"/>
      <sheetName val="HCPP"/>
      <sheetName val="Dial_TNC"/>
      <sheetName val="Dial_tri"/>
    </sheetNames>
    <sheetDataSet>
      <sheetData sheetId="0" refreshError="1"/>
      <sheetData sheetId="1" refreshError="1"/>
      <sheetData sheetId="2"/>
      <sheetData sheetId="3" refreshError="1"/>
      <sheetData sheetId="4" refreshError="1"/>
      <sheetData sheetId="5" refreshError="1"/>
      <sheetData sheetId="6" refreshError="1"/>
      <sheetData sheetId="7">
        <row r="1">
          <cell r="C1">
            <v>1</v>
          </cell>
        </row>
        <row r="8">
          <cell r="C8" t="str">
            <v>Français</v>
          </cell>
          <cell r="D8" t="str">
            <v>Anglais</v>
          </cell>
          <cell r="E8" t="str">
            <v>Espagnol</v>
          </cell>
          <cell r="F8" t="str">
            <v>Allemand</v>
          </cell>
          <cell r="G8" t="str">
            <v>Roumain</v>
          </cell>
        </row>
        <row r="9">
          <cell r="C9" t="str">
            <v xml:space="preserve">Liste des caractéristiques </v>
          </cell>
          <cell r="D9" t="str">
            <v>List of characteristics</v>
          </cell>
          <cell r="E9" t="str">
            <v xml:space="preserve">Lista de características </v>
          </cell>
          <cell r="F9" t="str">
            <v>Liste der Merkmale</v>
          </cell>
          <cell r="G9" t="str">
            <v>Lista de caracteristici</v>
          </cell>
        </row>
        <row r="10">
          <cell r="C10" t="str">
            <v>Ident. / N° Point</v>
          </cell>
          <cell r="D10" t="str">
            <v>Ident. / Point N°</v>
          </cell>
          <cell r="E10" t="str">
            <v>Ident. / Punto N°</v>
          </cell>
          <cell r="F10" t="str">
            <v>Ident. / Punkt Nr.</v>
          </cell>
          <cell r="G10" t="str">
            <v>Ident. / Punct N°</v>
          </cell>
        </row>
        <row r="11">
          <cell r="C11" t="str">
            <v>Ident FSP</v>
          </cell>
          <cell r="D11" t="str">
            <v>Ident DURF</v>
          </cell>
          <cell r="E11" t="str">
            <v>Ident FSP</v>
          </cell>
          <cell r="F11" t="str">
            <v>Ident FSP</v>
          </cell>
          <cell r="G11" t="str">
            <v>Ident FSP</v>
          </cell>
        </row>
        <row r="12">
          <cell r="C12" t="str">
            <v>CM</v>
          </cell>
          <cell r="D12" t="str">
            <v>CM</v>
          </cell>
          <cell r="E12" t="str">
            <v>CM</v>
          </cell>
          <cell r="F12" t="str">
            <v>CM</v>
          </cell>
          <cell r="G12" t="str">
            <v>CM</v>
          </cell>
        </row>
        <row r="13">
          <cell r="C13" t="str">
            <v>Chaîne de Cotes</v>
          </cell>
          <cell r="D13" t="str">
            <v>Chain of dim.</v>
          </cell>
          <cell r="E13" t="str">
            <v>Cadena de Cotas</v>
          </cell>
          <cell r="F13" t="str">
            <v>Maβkette</v>
          </cell>
          <cell r="G13" t="str">
            <v>Lant de Cote</v>
          </cell>
        </row>
        <row r="14">
          <cell r="C14" t="str">
            <v>Description</v>
          </cell>
          <cell r="D14" t="str">
            <v>Description</v>
          </cell>
          <cell r="E14" t="str">
            <v>Designación</v>
          </cell>
          <cell r="F14" t="str">
            <v>Bezeichnung</v>
          </cell>
          <cell r="G14" t="str">
            <v>Denumire</v>
          </cell>
        </row>
        <row r="15">
          <cell r="C15" t="str">
            <v>Axe</v>
          </cell>
          <cell r="D15" t="str">
            <v>Axis</v>
          </cell>
          <cell r="E15" t="str">
            <v>Eje</v>
          </cell>
          <cell r="F15" t="str">
            <v>Achse</v>
          </cell>
          <cell r="G15" t="str">
            <v>Axa</v>
          </cell>
        </row>
        <row r="16">
          <cell r="C16" t="str">
            <v>Nominal</v>
          </cell>
          <cell r="D16" t="str">
            <v>Nominal</v>
          </cell>
          <cell r="E16" t="str">
            <v>Nominal</v>
          </cell>
          <cell r="F16" t="str">
            <v>Nennwert</v>
          </cell>
          <cell r="G16" t="str">
            <v>Nominal</v>
          </cell>
        </row>
        <row r="17">
          <cell r="C17" t="str">
            <v>Tolérance</v>
          </cell>
          <cell r="D17" t="str">
            <v>Tolerance</v>
          </cell>
          <cell r="E17" t="str">
            <v>Tolerancia</v>
          </cell>
          <cell r="F17" t="str">
            <v>Toleranz</v>
          </cell>
          <cell r="G17" t="str">
            <v>Toleranta</v>
          </cell>
        </row>
        <row r="18">
          <cell r="C18" t="str">
            <v>LimiteInf</v>
          </cell>
          <cell r="D18" t="str">
            <v>Lower limit</v>
          </cell>
          <cell r="E18" t="str">
            <v>Limite inferior</v>
          </cell>
          <cell r="F18" t="str">
            <v>Untere Grenze</v>
          </cell>
          <cell r="G18" t="str">
            <v>inf</v>
          </cell>
        </row>
        <row r="19">
          <cell r="C19" t="str">
            <v>LimiteSup</v>
          </cell>
          <cell r="D19" t="str">
            <v>Upper limit</v>
          </cell>
          <cell r="E19" t="str">
            <v>Limite superior</v>
          </cell>
          <cell r="F19" t="str">
            <v>Obere Grenze</v>
          </cell>
          <cell r="G19" t="str">
            <v>sup</v>
          </cell>
        </row>
        <row r="20">
          <cell r="C20" t="str">
            <v>Classe</v>
          </cell>
          <cell r="D20" t="str">
            <v>Class</v>
          </cell>
          <cell r="E20" t="str">
            <v>Clase</v>
          </cell>
          <cell r="F20" t="str">
            <v>Klasse</v>
          </cell>
          <cell r="G20" t="str">
            <v>Clasa</v>
          </cell>
        </row>
        <row r="21">
          <cell r="C21" t="str">
            <v>Faisabilité prévisionnelle</v>
          </cell>
          <cell r="D21" t="str">
            <v>Projected feasibility</v>
          </cell>
          <cell r="E21" t="str">
            <v>Factibilidad proyectada</v>
          </cell>
          <cell r="F21" t="str">
            <v>voraussichtliche Machbarkeit</v>
          </cell>
          <cell r="G21" t="str">
            <v>Fezabilitate previzionala</v>
          </cell>
        </row>
        <row r="22">
          <cell r="C22" t="str">
            <v>TNC prév.en %</v>
          </cell>
          <cell r="D22" t="str">
            <v>Projected NCR(%)</v>
          </cell>
          <cell r="E22" t="str">
            <v>TNC prev. en %</v>
          </cell>
          <cell r="F22" t="str">
            <v>TNC Wert (%)</v>
          </cell>
          <cell r="G22" t="str">
            <v>TNC prev.in %</v>
          </cell>
        </row>
        <row r="23">
          <cell r="C23" t="str">
            <v>Dispersion</v>
          </cell>
          <cell r="D23" t="str">
            <v>Dispersion</v>
          </cell>
          <cell r="E23" t="str">
            <v>Dispersión</v>
          </cell>
          <cell r="F23" t="str">
            <v>Streuung</v>
          </cell>
          <cell r="G23" t="str">
            <v>Dispersie</v>
          </cell>
        </row>
        <row r="24">
          <cell r="C24" t="str">
            <v>Inf</v>
          </cell>
          <cell r="D24" t="str">
            <v>Lower limit</v>
          </cell>
          <cell r="E24" t="str">
            <v>inf</v>
          </cell>
          <cell r="F24" t="str">
            <v>Untere Grenze</v>
          </cell>
          <cell r="G24" t="str">
            <v>inf</v>
          </cell>
        </row>
        <row r="25">
          <cell r="C25" t="str">
            <v>Sup</v>
          </cell>
          <cell r="D25" t="str">
            <v>Upper limit</v>
          </cell>
          <cell r="E25" t="str">
            <v>sup</v>
          </cell>
          <cell r="F25" t="str">
            <v>Obere Grenze</v>
          </cell>
          <cell r="G25" t="str">
            <v>sup</v>
          </cell>
        </row>
        <row r="26">
          <cell r="C26" t="str">
            <v>Cap = IT/Dp</v>
          </cell>
          <cell r="D26" t="str">
            <v>Cap = TR/Dp</v>
          </cell>
          <cell r="E26" t="str">
            <v>Cap = IT/Dp</v>
          </cell>
          <cell r="F26" t="str">
            <v>Cap = TI/Dp</v>
          </cell>
          <cell r="G26" t="str">
            <v>IT/D previzional</v>
          </cell>
        </row>
        <row r="27">
          <cell r="C27" t="str">
            <v>Faisabilité attribut</v>
          </cell>
          <cell r="D27" t="str">
            <v>Attribut feasibility</v>
          </cell>
          <cell r="E27" t="str">
            <v>Clase de factibilidad (atributo)</v>
          </cell>
          <cell r="F27" t="str">
            <v>Attribut-machbarkeit</v>
          </cell>
          <cell r="G27" t="str">
            <v>Fezabilitate atribut</v>
          </cell>
        </row>
        <row r="28">
          <cell r="C28" t="str">
            <v>Plan d'actions</v>
          </cell>
          <cell r="D28" t="str">
            <v>Action plan</v>
          </cell>
          <cell r="E28" t="str">
            <v>Plan de acción</v>
          </cell>
          <cell r="F28" t="str">
            <v>Maβnahmen</v>
          </cell>
          <cell r="G28" t="str">
            <v>Plan de actiuni</v>
          </cell>
        </row>
        <row r="29">
          <cell r="C29" t="str">
            <v>Indication pour le contrôle</v>
          </cell>
          <cell r="D29" t="str">
            <v>Information for measure</v>
          </cell>
          <cell r="E29" t="str">
            <v>Indicación de control</v>
          </cell>
          <cell r="F29" t="str">
            <v>Hinweis für die Prüfung</v>
          </cell>
          <cell r="G29" t="str">
            <v>Indicatie pentru control</v>
          </cell>
        </row>
        <row r="30">
          <cell r="C30" t="str">
            <v>Position du point de contrôle dans le trièdre véhicule</v>
          </cell>
          <cell r="D30" t="str">
            <v>Checking point position</v>
          </cell>
          <cell r="E30" t="str">
            <v>Posición del punto de control en las coordenados del vehículo</v>
          </cell>
          <cell r="F30" t="str">
            <v>Position des Prüfpunktes in dem Fahrzeugskoordinatensystem.</v>
          </cell>
          <cell r="G30" t="str">
            <v>Pozitia punctului de control in triedrul vehicul</v>
          </cell>
        </row>
        <row r="31">
          <cell r="C31" t="str">
            <v>X</v>
          </cell>
          <cell r="D31" t="str">
            <v>X</v>
          </cell>
          <cell r="E31" t="str">
            <v>X</v>
          </cell>
          <cell r="F31" t="str">
            <v>X</v>
          </cell>
          <cell r="G31" t="str">
            <v>X</v>
          </cell>
        </row>
        <row r="32">
          <cell r="C32" t="str">
            <v>Y</v>
          </cell>
          <cell r="D32" t="str">
            <v>Y</v>
          </cell>
          <cell r="E32" t="str">
            <v>Y</v>
          </cell>
          <cell r="F32" t="str">
            <v>Y</v>
          </cell>
          <cell r="G32" t="str">
            <v>Y</v>
          </cell>
        </row>
        <row r="33">
          <cell r="C33" t="str">
            <v>Z</v>
          </cell>
          <cell r="D33" t="str">
            <v>Z</v>
          </cell>
          <cell r="E33" t="str">
            <v>Z</v>
          </cell>
          <cell r="F33" t="str">
            <v>Z</v>
          </cell>
          <cell r="G33" t="str">
            <v>Z</v>
          </cell>
        </row>
        <row r="34">
          <cell r="C34" t="str">
            <v>Désignation Plan</v>
          </cell>
          <cell r="D34" t="str">
            <v>Designation</v>
          </cell>
          <cell r="E34" t="str">
            <v>Designación Plano</v>
          </cell>
          <cell r="F34" t="str">
            <v>Bezeichnung</v>
          </cell>
          <cell r="G34" t="str">
            <v>Denumire plan</v>
          </cell>
        </row>
        <row r="35">
          <cell r="C35" t="str">
            <v>Référence</v>
          </cell>
          <cell r="D35" t="str">
            <v>Part reference</v>
          </cell>
          <cell r="E35" t="str">
            <v>Referencia</v>
          </cell>
          <cell r="F35" t="str">
            <v>Referenz</v>
          </cell>
          <cell r="G35" t="str">
            <v>Referinta</v>
          </cell>
        </row>
        <row r="36">
          <cell r="C36" t="str">
            <v>Indice</v>
          </cell>
          <cell r="D36" t="str">
            <v>Index</v>
          </cell>
          <cell r="E36" t="str">
            <v>Indice</v>
          </cell>
          <cell r="F36" t="str">
            <v>Index</v>
          </cell>
          <cell r="G36" t="str">
            <v>Indice</v>
          </cell>
        </row>
        <row r="37">
          <cell r="C37" t="str">
            <v>Fournisseur</v>
          </cell>
          <cell r="D37" t="str">
            <v>Supplier</v>
          </cell>
          <cell r="E37" t="str">
            <v>Proveedor</v>
          </cell>
          <cell r="F37" t="str">
            <v>Lieferant</v>
          </cell>
          <cell r="G37" t="str">
            <v>Furnizor</v>
          </cell>
        </row>
        <row r="38">
          <cell r="C38" t="str">
            <v>Pilote four</v>
          </cell>
          <cell r="D38" t="str">
            <v>Team Leader</v>
          </cell>
          <cell r="E38" t="str">
            <v>Proveedor piloto</v>
          </cell>
          <cell r="F38" t="str">
            <v>Projektleiter</v>
          </cell>
          <cell r="G38" t="str">
            <v>Pilot furnizor</v>
          </cell>
        </row>
        <row r="39">
          <cell r="C39" t="str">
            <v>Projet</v>
          </cell>
          <cell r="D39" t="str">
            <v>Project</v>
          </cell>
          <cell r="E39" t="str">
            <v>Proyecto</v>
          </cell>
          <cell r="F39" t="str">
            <v>Projekt</v>
          </cell>
          <cell r="G39" t="str">
            <v>Proiect</v>
          </cell>
        </row>
        <row r="40">
          <cell r="C40" t="str">
            <v>Pilote GFE</v>
          </cell>
          <cell r="D40" t="str">
            <v>GFE manager</v>
          </cell>
          <cell r="E40" t="str">
            <v>Piloto GFE</v>
          </cell>
          <cell r="F40" t="str">
            <v>GFE-Leiter</v>
          </cell>
          <cell r="G40" t="str">
            <v>Pilot GFE</v>
          </cell>
        </row>
        <row r="41">
          <cell r="C41" t="str">
            <v>Service</v>
          </cell>
          <cell r="D41" t="str">
            <v>Department</v>
          </cell>
          <cell r="E41" t="str">
            <v>Servicio</v>
          </cell>
          <cell r="F41" t="str">
            <v>Abteilung</v>
          </cell>
          <cell r="G41" t="str">
            <v>Serviciu</v>
          </cell>
        </row>
        <row r="42">
          <cell r="C42" t="str">
            <v>Date maj</v>
          </cell>
          <cell r="D42" t="str">
            <v>Updated</v>
          </cell>
          <cell r="E42" t="str">
            <v>Fecha de revisión (puesta al día)</v>
          </cell>
          <cell r="F42" t="str">
            <v>Aktualisiert</v>
          </cell>
          <cell r="G42" t="str">
            <v>Data maj</v>
          </cell>
        </row>
        <row r="43">
          <cell r="C43" t="str">
            <v>OBJECTIF entre le vert et l'orange</v>
          </cell>
          <cell r="D43" t="str">
            <v>From green to orange</v>
          </cell>
          <cell r="E43" t="str">
            <v>OBJETIVO entre verde y naranja</v>
          </cell>
          <cell r="F43" t="str">
            <v>Ziel zwischen grün und orange</v>
          </cell>
          <cell r="G43" t="str">
            <v>OBIECTIV intre verde si portocaliu</v>
          </cell>
        </row>
        <row r="44">
          <cell r="C44" t="str">
            <v>OBJECTIF entre l'orange et le rouge</v>
          </cell>
          <cell r="D44" t="str">
            <v>From orange to red</v>
          </cell>
          <cell r="E44" t="str">
            <v>OBJETIVO entre naranja y rojo</v>
          </cell>
          <cell r="F44" t="str">
            <v>Ziel zwischen orange und rot</v>
          </cell>
          <cell r="G44" t="str">
            <v>OBIECTIV intre portocaliu si rosu</v>
          </cell>
        </row>
        <row r="45">
          <cell r="C45" t="str">
            <v>Objectif</v>
          </cell>
          <cell r="D45" t="str">
            <v>Target</v>
          </cell>
          <cell r="E45" t="str">
            <v>Objetivo</v>
          </cell>
          <cell r="F45" t="str">
            <v>Ziel</v>
          </cell>
          <cell r="G45" t="str">
            <v>Obiectiv</v>
          </cell>
        </row>
        <row r="46">
          <cell r="C46" t="str">
            <v>TNC Alerte</v>
          </cell>
          <cell r="D46" t="str">
            <v>Warning NCR</v>
          </cell>
          <cell r="E46" t="str">
            <v>TNC Alerta</v>
          </cell>
          <cell r="F46" t="str">
            <v>Alarm NCR</v>
          </cell>
          <cell r="G46" t="str">
            <v>TNC Alerta</v>
          </cell>
        </row>
        <row r="47">
          <cell r="C47" t="str">
            <v>IT/D Alerte</v>
          </cell>
          <cell r="D47" t="str">
            <v>Warning TR/D</v>
          </cell>
          <cell r="E47" t="str">
            <v>IT / D Alerta</v>
          </cell>
          <cell r="F47" t="str">
            <v>Alarm TI/D</v>
          </cell>
          <cell r="G47" t="str">
            <v>IT/D Alerta</v>
          </cell>
        </row>
        <row r="48">
          <cell r="C48" t="str">
            <v>TNC Stop</v>
          </cell>
          <cell r="D48" t="str">
            <v>Stop NCR</v>
          </cell>
          <cell r="E48" t="str">
            <v>TNC Stop</v>
          </cell>
          <cell r="F48" t="str">
            <v>Stop NCR</v>
          </cell>
          <cell r="G48" t="str">
            <v>TNC Stop</v>
          </cell>
        </row>
        <row r="49">
          <cell r="C49" t="str">
            <v>IT/D Stop</v>
          </cell>
          <cell r="D49" t="str">
            <v>Stop TR/D</v>
          </cell>
          <cell r="E49" t="str">
            <v>IT / D Stop</v>
          </cell>
          <cell r="F49" t="str">
            <v>Stop TI/D</v>
          </cell>
          <cell r="G49" t="str">
            <v>IT/D Stop</v>
          </cell>
        </row>
        <row r="50">
          <cell r="C50" t="str">
            <v>SIGLE SR / S</v>
          </cell>
          <cell r="D50" t="str">
            <v>SR / S symbol</v>
          </cell>
          <cell r="E50" t="str">
            <v>SIGLA SR / S</v>
          </cell>
          <cell r="F50" t="str">
            <v>SR / S Symbol</v>
          </cell>
          <cell r="G50" t="str">
            <v>SIGLA SR / S</v>
          </cell>
        </row>
        <row r="51">
          <cell r="C51" t="str">
            <v>SIGLE R</v>
          </cell>
          <cell r="D51" t="str">
            <v>R symbol</v>
          </cell>
          <cell r="E51" t="str">
            <v>SIGLA R</v>
          </cell>
          <cell r="F51" t="str">
            <v>R Symbol</v>
          </cell>
          <cell r="G51" t="str">
            <v>SIGLA R</v>
          </cell>
        </row>
        <row r="52">
          <cell r="C52" t="str">
            <v>CLASSE 1</v>
          </cell>
          <cell r="D52" t="str">
            <v>CLASS 1</v>
          </cell>
          <cell r="E52" t="str">
            <v>CLASE 1</v>
          </cell>
          <cell r="F52" t="str">
            <v>KLASSE 1</v>
          </cell>
          <cell r="G52" t="str">
            <v>CLASA 1</v>
          </cell>
        </row>
        <row r="53">
          <cell r="C53" t="str">
            <v>CLASSE 2</v>
          </cell>
          <cell r="D53" t="str">
            <v>CLASS 2</v>
          </cell>
          <cell r="E53" t="str">
            <v>CLASE 2</v>
          </cell>
          <cell r="F53" t="str">
            <v>KLASSE 2</v>
          </cell>
          <cell r="G53" t="str">
            <v>CLASA 2</v>
          </cell>
        </row>
        <row r="54">
          <cell r="C54" t="str">
            <v>CLASSE 3</v>
          </cell>
          <cell r="D54" t="str">
            <v>CLASS 3</v>
          </cell>
          <cell r="E54" t="str">
            <v>CLASE 3</v>
          </cell>
          <cell r="F54" t="str">
            <v>KLASSE 3</v>
          </cell>
          <cell r="G54" t="str">
            <v>CLASA 3</v>
          </cell>
        </row>
        <row r="55">
          <cell r="C55" t="str">
            <v>Caractéristiques siglées   =</v>
          </cell>
          <cell r="D55" t="str">
            <v>Safety and Regulations characteristics   =</v>
          </cell>
          <cell r="E55" t="str">
            <v>Características sigladas =</v>
          </cell>
          <cell r="F55" t="str">
            <v>Sicherheit / Vorschriften-Merkmale</v>
          </cell>
          <cell r="G55" t="str">
            <v>Caracteristici siglate   =</v>
          </cell>
        </row>
        <row r="56">
          <cell r="C56" t="str">
            <v>Caractéristiques classées   =</v>
          </cell>
          <cell r="D56" t="str">
            <v>Classified characteristics =</v>
          </cell>
          <cell r="E56" t="str">
            <v>Características clasificadas =</v>
          </cell>
          <cell r="F56" t="str">
            <v>Eingestufte Merkmale</v>
          </cell>
          <cell r="G56" t="str">
            <v>Caracteristici clasate   =</v>
          </cell>
        </row>
        <row r="57">
          <cell r="C57" t="str">
            <v>Synthèse graphique - caractéristiques fonctionnelles</v>
          </cell>
          <cell r="D57" t="str">
            <v>Graphical synthesis - functional characteristics</v>
          </cell>
          <cell r="E57" t="str">
            <v>Síntesis gráfica - Características functionales</v>
          </cell>
          <cell r="F57" t="str">
            <v>Grafische Übersicht - funktionale Merkmale</v>
          </cell>
          <cell r="G57" t="str">
            <v>Sinteza grafica</v>
          </cell>
        </row>
        <row r="58">
          <cell r="C58" t="str">
            <v>Faisabilité</v>
          </cell>
          <cell r="D58" t="str">
            <v>Decreasing</v>
          </cell>
          <cell r="E58" t="str">
            <v>Factibilidad</v>
          </cell>
          <cell r="F58" t="str">
            <v>abnehmende</v>
          </cell>
          <cell r="G58" t="str">
            <v>Fezabilitate</v>
          </cell>
        </row>
        <row r="59">
          <cell r="C59" t="str">
            <v>décroissante</v>
          </cell>
          <cell r="D59" t="str">
            <v>feasibility</v>
          </cell>
          <cell r="E59" t="str">
            <v>Decreciente</v>
          </cell>
          <cell r="F59" t="str">
            <v>Machbarkeit</v>
          </cell>
          <cell r="G59" t="str">
            <v>descrescatoare</v>
          </cell>
        </row>
        <row r="60">
          <cell r="C60" t="str">
            <v>Gravité</v>
          </cell>
          <cell r="D60" t="str">
            <v>Increasing</v>
          </cell>
          <cell r="E60" t="str">
            <v>Gravedad</v>
          </cell>
          <cell r="F60" t="str">
            <v>steigende</v>
          </cell>
          <cell r="G60" t="str">
            <v>Gravitate</v>
          </cell>
        </row>
        <row r="61">
          <cell r="C61" t="str">
            <v>croissante</v>
          </cell>
          <cell r="D61" t="str">
            <v>gravity</v>
          </cell>
          <cell r="E61" t="str">
            <v>Creciente</v>
          </cell>
          <cell r="F61" t="str">
            <v>Schwere</v>
          </cell>
          <cell r="G61" t="str">
            <v>crescatoare</v>
          </cell>
        </row>
        <row r="62">
          <cell r="C62" t="str">
            <v>TRI</v>
          </cell>
          <cell r="D62" t="str">
            <v>SORTING</v>
          </cell>
          <cell r="E62" t="str">
            <v>SELECCIÓN</v>
          </cell>
          <cell r="F62" t="str">
            <v>SORTIERUNG</v>
          </cell>
          <cell r="G62" t="str">
            <v>TRIERE</v>
          </cell>
        </row>
        <row r="63">
          <cell r="C63" t="str">
            <v>TNC par classe</v>
          </cell>
          <cell r="D63" t="str">
            <v>NCR per class</v>
          </cell>
          <cell r="E63" t="str">
            <v>TNC por clase</v>
          </cell>
          <cell r="F63" t="str">
            <v>TNC Wert pro Klasse</v>
          </cell>
          <cell r="G63" t="str">
            <v>TNC pe clasa</v>
          </cell>
        </row>
        <row r="64">
          <cell r="C64" t="str">
            <v>Rapport de contrôle</v>
          </cell>
          <cell r="D64" t="str">
            <v>Inspection Report</v>
          </cell>
          <cell r="E64" t="str">
            <v>Informe de control</v>
          </cell>
          <cell r="F64" t="str">
            <v>Prüfbericht</v>
          </cell>
          <cell r="G64" t="str">
            <v>Raport de control</v>
          </cell>
        </row>
        <row r="65">
          <cell r="C65" t="str">
            <v>Criticité</v>
          </cell>
          <cell r="D65" t="str">
            <v>Criticality</v>
          </cell>
          <cell r="E65" t="str">
            <v>Criticidad</v>
          </cell>
          <cell r="F65" t="str">
            <v>Kritizität</v>
          </cell>
          <cell r="G65" t="str">
            <v>Criticitate</v>
          </cell>
        </row>
        <row r="66">
          <cell r="C66" t="str">
            <v>Aide</v>
          </cell>
          <cell r="D66" t="str">
            <v>Help</v>
          </cell>
          <cell r="E66" t="str">
            <v>Ayuda</v>
          </cell>
          <cell r="F66" t="str">
            <v>Hilfe</v>
          </cell>
          <cell r="G66" t="str">
            <v>Ajutor</v>
          </cell>
        </row>
        <row r="67">
          <cell r="C67" t="str">
            <v>Numéro du point de contrôle de la caractéristique (exemple 1,2,3,...)</v>
          </cell>
          <cell r="D67" t="str">
            <v>Reference of the control point for the corresponding chain of dimension</v>
          </cell>
          <cell r="E67" t="str">
            <v>Número del punto de control de la característica (ejemplo 1,2,3)</v>
          </cell>
          <cell r="F67" t="str">
            <v>Prüfpunktnummer des Merkmals (Zum Beispiel 1, 2, 3…)</v>
          </cell>
          <cell r="G67" t="str">
            <v>Numarul punctului de control al caracteristicii ( exemplu 1,2,3,......)</v>
          </cell>
        </row>
        <row r="68">
          <cell r="C68" t="str">
            <v>FSP : Fonctions de Services Perturbées :Indiquer dans cette colonne la référence à la FSPexemple 2.1  ; 3.2</v>
          </cell>
          <cell r="D68" t="str">
            <v>Disturbed User Related Function (FSP). Use this column to refer to the corresponding row in the FSP table. Example : 2.1; 3.2</v>
          </cell>
          <cell r="E68" t="str">
            <v xml:space="preserve"> FSP: Funciones Perturbadas de Servicios:_x000D_Indicar en esta columna la referencia al FSP_x000D_Ejemplo 2.1; 3.2</v>
          </cell>
          <cell r="F68" t="str">
            <v>Gestörte Kundenfunktion (FSP) : die FSP-Nummer in diese Spalte eingeben. Zum Beispiel : 2.1; 3.2</v>
          </cell>
          <cell r="G68" t="str">
            <v>FSP : Functiuni de Serviciu Perturbate:Indicati in aceasta coloana referinta FSP exemplu 2.1 ;3.2</v>
          </cell>
        </row>
        <row r="69">
          <cell r="C69" t="str">
            <v>Cote Majeure: mettre une croix afin d'identifier les cotes majeures du processus géométrie véhicule.</v>
          </cell>
          <cell r="D69" t="str">
            <v>Major characteristics : The cells is ticked off in view to identify major dimensions for the vehicle geometry process.</v>
          </cell>
          <cell r="E69" t="str">
            <v>Cota mayor: poner una cruz a fin de identificar las cotas mayores del proceso de geometría del vehículo.</v>
          </cell>
          <cell r="F69" t="str">
            <v>Bedeutendes Maβ : kreuzen Sie an, um die für das Geometrie-Prozeβ des Fahrzeuges bedeutenden Maβe zu identifizieren.</v>
          </cell>
          <cell r="G69" t="str">
            <v>Cota Majora : Puneti o cruce daca caracteristica este identificata ca majora in proiect</v>
          </cell>
        </row>
        <row r="70">
          <cell r="C70" t="str">
            <v>Indiquer la référence de la chaîne de cotes dans laquelle intervient la caractéristique.</v>
          </cell>
          <cell r="D70" t="str">
            <v>Indicate the reference to the chains of dimensions in which the characteristics takes part.</v>
          </cell>
          <cell r="E70" t="str">
            <v>Indicar la referencia de cadena de cotas en la cual interviene la característica.</v>
          </cell>
          <cell r="F70" t="str">
            <v>Geben Sie die Referenz der Maβkette ein, in der das Merkmal eingreift.</v>
          </cell>
          <cell r="G70" t="str">
            <v>Indicati referinta lantului de cote in care intervine caracteristica</v>
          </cell>
        </row>
        <row r="71">
          <cell r="C71" t="str">
            <v>axe  X , Y ou  Z  selon le référentiel véhicule ou VG (vraie grandeur)</v>
          </cell>
          <cell r="D71" t="str">
            <v>Axis X, Y, or Z in the vehicle datum or VG (true value)</v>
          </cell>
          <cell r="E71" t="str">
            <v>Eje X, Y, o Z según la base de datos del vehículo o VG</v>
          </cell>
          <cell r="F71" t="str">
            <v>X-, Y- oder Z- Achse laut des Koordinatensystems des Fahrzeuges oder VG.</v>
          </cell>
          <cell r="G71" t="str">
            <v>Axa X,Y,Z conform referentialului vehicul</v>
          </cell>
        </row>
        <row r="72">
          <cell r="C72" t="str">
            <v>Tolérance portée au plan</v>
          </cell>
          <cell r="D72" t="str">
            <v>Tolerance of the characteristic on the drawing</v>
          </cell>
          <cell r="E72" t="str">
            <v>Tolerancia llevada al plano</v>
          </cell>
          <cell r="F72" t="str">
            <v>auf Zeichnung geschriebene Toleranz</v>
          </cell>
          <cell r="G72" t="str">
            <v>Toleranta inscrisa pe plan</v>
          </cell>
        </row>
        <row r="73">
          <cell r="C73" t="str">
            <v>Classe de gravité :1, 2, 3Sigles sécurité / réglementation :SR, S, R</v>
          </cell>
          <cell r="D73" t="str">
            <v>Gravity class :1, 2, 3Safety or regulation :SR, S, R</v>
          </cell>
          <cell r="E73" t="str">
            <v xml:space="preserve">Clase de gravedad:_x000D_1, 2, 3_x000D_Siglas reglamentación / seguridad:_x000D_SR, R </v>
          </cell>
          <cell r="F73" t="str">
            <v>Schwere-Klasse (1, 2 oder 3)Sicherheit / Vorschriften-Symbol (SR, S, R)</v>
          </cell>
          <cell r="G73" t="str">
            <v>Clasa de gravitate :1, 2, 3Sigla Reglementare Securitate :SR, S, R</v>
          </cell>
        </row>
        <row r="74">
          <cell r="C74" t="str">
            <v>TNC : Taux de Non Conformité prévisionnel exprimé en pourcentage</v>
          </cell>
          <cell r="D74" t="str">
            <v>NCR :projected Nonconformity Rate (in percentage)</v>
          </cell>
          <cell r="E74" t="str">
            <v>TNC: índice previsto de no Conformidad expresado en porcentaje</v>
          </cell>
          <cell r="F74" t="str">
            <v>TNC : voraussichtliche Nichtkonformitätsrate (in Prozentsatz ausgedrückt).</v>
          </cell>
          <cell r="G74" t="str">
            <v xml:space="preserve">TNC: Procentaj de neconformitate previzional exprimat in procente </v>
          </cell>
        </row>
        <row r="75">
          <cell r="C75" t="str">
            <v>Dispersion Inf : renseigner la borne inférieure de l'intervalle de dispersion.Loi normale : Dinf = moyenne - 3* ecart-typeLoi de Rayleigh : Dinf = rG calculé selon la norme NF E60-181(si dispersion centrée rG = 0)Loi de défaut de forme : Dinf = 0</v>
          </cell>
          <cell r="D75" t="str">
            <v>Lower dispersion limit : give the lower limit of the dispersion interval.Normal distribution : lower dispersion limit = projected centering - 3 * standard deviationRayleigh distribution : lower dispersion limit = rG calculated according to NF E60-181 french standard.(if dispersion centered rG =0)Form deviation distribution : lower dispersion limit = 0</v>
          </cell>
          <cell r="E75" t="str">
            <v>Dispersión Inf: Dar el limite inferior del intervalo de dispersión.Ley normal : Dinf =  media - 3* desviación tipoLey de Rayleigh : Dinf = rG calculado según la norma NF E60-181(Si la dispersión es centrada, rG =0)Ley de defecto de forma : Dinf = 0</v>
          </cell>
          <cell r="F75" t="str">
            <v>Untere Streuungsgrenze : die untere Grenze des Streuungsintervall eingeben.Normalverteilung : untere Streuungsgrenze = voraussichtlicher Mittelwert - 3 * StandardabweichungRayleigh-Verteilung : untere Streuungsgrenze = rG laut der NF E60-181 Norm kalkuliert.(wenn die Streuung zentriert ist, rG = 0)Formfehler-Verteilung : untere Streuungsgrenze = 0</v>
          </cell>
          <cell r="G75" t="str">
            <v>Dispersie Inf:Centraj previzional -3*ecarturi tip</v>
          </cell>
        </row>
        <row r="76">
          <cell r="C76" t="str">
            <v>Dispersion Sup : renseigner la borne supérieure de l'intervalle de dispersion.Loi normale : Dsup = moyenne + 3* ecart-typeLoi de Rayleigh : Dsup = rG + 5,55 sd  calculée selon la norme NF E60-181 (si dispersion centrée Dsup = 5,55 sd)Loi de défaut de forme : Dsup doit être calculée selon la norme NF E60-181</v>
          </cell>
          <cell r="D76" t="str">
            <v>Upper dispersion limit : give the upper limit of the dispersion interval.Normal distribution : Upper dispersion limit = projected centering + 3 * standard deviationRayleigh distribution : Upper dispersion limit  = rG + 5,55 sd calculated according to NF E60-181 french standard.(if dispersion centered, upper dispersion limit = 5,55 sd)Form deviation distribution : Upper dispersion limit calculated according to NF E60-181 standard.</v>
          </cell>
          <cell r="E76" t="str">
            <v>Dispersión sup: Dar el limite superior del intervalo de dispersión.Ley normal : Dsup = media + 3* desviación tipoLey de Rayleigh : Dsup = rG + 5,55 sd calculada según la norma NF E60-181(Si la dispersión es centrada, Dsup = 5,55 sd)Ley de defecto de forma : Dsup = calculada según la norma NF E60-181</v>
          </cell>
          <cell r="F76" t="str">
            <v>Obere Streuungsgrenze : die obere Grenze des Steuungsintervalls eingeben.Normalverteilung : obere Streuungsgrenze = voraussichtlicher Mittelwert + 3 * StandardabweichungRayleigh-Verteilung : obere Streuungsgrenze = rG + 5,55 sd laut der NF E60-181 Norm kalkuliert.(wenn die Streuung zentriert ist, obere Streuungsgrenze = 5,55 sd)Formfehler-Verteilung : obere Streuungsgrenze = laut der NF E60-181 Norm kalkuliert.</v>
          </cell>
          <cell r="G76" t="str">
            <v>Dispersie Sup:Centraj previzional +3*ecarturi tip</v>
          </cell>
        </row>
        <row r="77">
          <cell r="C77" t="str">
            <v>Cap = Coefficient d'aptitude du processus selon norme NF E60-181L'indicateur équivalent dans le référentiel QS-9000 est le PpIT : Intervalle de toléranceDp : Dispersion de production prévisionnelle (= Dsup - Dinf)Loi normale, Dp = 6*écart-type.Loi de Rayleigh, Dp = 5,55 sd,  calculée selon NF E60-181</v>
          </cell>
          <cell r="D77" t="str">
            <v>Cap = process capability coefficient according to french standard NF E60-181.Pp is the equivalent capability index in QS-9000 standard.TR :Tolerance RangeDp : Projected Production Dispersion (=Upper dispersion limit - lower dispersion limit).Normal distribution : Dp = 6 * standard deviationRayleigh distribution : Dp = 5,55 sd calculated according to NF E60-181</v>
          </cell>
          <cell r="E77" t="str">
            <v xml:space="preserve"> Cap = Coeficiente de capacidad de proceso según la norma NF E60 -181.El indicador equivalente en la norma QS-9000 es el Pp.IT : Intervalo de toleranciaDp : Dispersión de producción prevista (= Dsup - Dinf )Ley normal : Dp =6* desviación tipoLey de Rayleigh : Dp = 5,55 sd   calculado según la norma NF E60-181</v>
          </cell>
          <cell r="F77" t="str">
            <v>Cap = Prozeβfähigkeitsindex laut der NF E60-181 Norm.Es entspricht dem Pp-Index in der QS-9000 Norm.TI : ToleranzintervallDp: voraussichtliche Produktionstreuung (= obere Streuungsgrenze - untere Streuungsgrenze)Normalverteilung, Dp = 6 * StandardabweichungRayleigh-Verteilung, Dp = 5,55 Sd   laut NF E60-181 Norm kalkuliert</v>
          </cell>
          <cell r="G77" t="str">
            <v>IT : Interval de tolerantaD : Dispersie previzionala (=6* ecart tip )</v>
          </cell>
        </row>
        <row r="78">
          <cell r="C78" t="str">
            <v>Faisabilité en attribut A : Apte sans aucune difficultéB : ApteC : Apte avec réserveD : IncertitudeE : Inapte</v>
          </cell>
          <cell r="D78" t="str">
            <v>Attribut feasabilityA : Capable without any problemB : CapableC : Capable with reservationsD : Uncertain capabilityE : Not capable</v>
          </cell>
          <cell r="E78" t="str">
            <v xml:space="preserve"> Factibilidad en atributo _x000D_A: Apto sin ninguna dificultad_x000D_B: Apto_x000D_C: Apto con reserva_x000D_D: Incertidumbre_x000D_E: No apto</v>
          </cell>
          <cell r="F78" t="str">
            <v>AttributmachbarkeitA : Fähig ohne SchwierigkeitB: Fähig mit niedriger EinstellungC : Fähig unter VorbehaltenD : Unsichere Fähigkeit.E : Unfähig.</v>
          </cell>
          <cell r="G78" t="str">
            <v>Fezabilitate prin atribut A : Apt fara nici o dificultateB : AptC : Apt cu rezerveD : IncertE : Inapt</v>
          </cell>
        </row>
        <row r="79">
          <cell r="C79" t="str">
            <v>Criticité : croisement entre la colonne gravité et une des colonnes faisabilité prévisionnelle : le résultat est Rouge , Orange ou Vert</v>
          </cell>
          <cell r="D79" t="str">
            <v>Criticality : Crossing between the gravity column and the completed "Feasability" column.The result is either Green, Orange or Red.</v>
          </cell>
          <cell r="E79" t="str">
            <v>Criticidad: cruzamiento entre la columna gravedad y una de las columnas factibilidad preventiva: el resultado es Rojo, anaranjado o verde</v>
          </cell>
          <cell r="F79" t="str">
            <v>Kritizität : Kreuzung zwischen die Schwere-Spalte und einer der Machbarkeit-Spalten. Das Ergebnis ist grün, orange oder rot.</v>
          </cell>
          <cell r="G79" t="str">
            <v>Criticitate : incrucisare intre coloana gravitate si una dintre coloanele fezabilitate previzionala:rezultaul este Rosu, Rortocaliu sau  Verde</v>
          </cell>
        </row>
        <row r="80">
          <cell r="C80" t="str">
            <v>La faisabilité représente l'aptitude du process à respecter la spécification.Si vous avez des mesures, d'un process équivalent, issues d'une longue période de fabrication : utiliser les colonnes TNC, dispersions ou IT /Dp.En cas de chaîne de cote : documenter les colonnes dispersion inf et dispersion sup. Sinon documenter la colonne attribut pour avoir une approximation de la faisabilité.</v>
          </cell>
          <cell r="D80" t="str">
            <v xml:space="preserve">Feasability represents the ability of the process to comply with the specifications.If you have measurements from an equivalent process from a long period of manufacturing : use the "projected NCR" column or "dispersions" or TR/Dp.For a chain of dimensions, document upper and lower limits of dispersion.Otherwise use the "Attribut feasability" column to express the feasability. </v>
          </cell>
          <cell r="E80" t="str">
            <v>La factibilidad representa la aptitud del proceso a respetar la especificación._x000D_Si usted tiene medidas, de un proceso equivalente, nacidas de un largo período de fabricación: utilizar la columna TNC o dispersiones oIT/Dp.En caso de cadena de cotas :cumplimentar las columnas_x000D_Dinf  y Dsup.Si no cumplimentar la columna atributo para tener una aproximación de factibilidad.</v>
          </cell>
          <cell r="F80" t="str">
            <v>Die Machbarkeit stellt die Prozeβfähigkeit dar, die Spezifikation einzuhalten.Wenn Meβergebnisse von ähnlichen Fertigungsprozeβen nach einer langfristigen Fertigung vorhanden sind, füllen Sie die TNC-Spalte, die Streuung-Spalten oder die TI/Dp - Spalte aus.Wenn Streuungsstandards vorhanden sind, füllen Sie die TI/Dp - Spalte aus.Sonst ergänzen Sie die Attribut-Spalte, um die Machbarkeit zu bewerten.</v>
          </cell>
          <cell r="G80" t="str">
            <v>Fezabilitatea reprezinta aptitudinea procesului de a respecta specificatia.Daca aveti masuratori pe un proces echivalent ca iesire a unei perioade lungi de fabricatie :utilizati coloana TNC.Daca aveti standarde de dispersie :documentati coloana IT/D.Daca aveti un lant de cote :documentati coloanele dispersie inf si dispersie sup.Daca nu documentati coloana atribut pentru a avea o aproximare a fezabilitatii</v>
          </cell>
        </row>
        <row r="81">
          <cell r="C81" t="str">
            <v>Plan d'action : Identifier l'action à réaliser pour sortir du ROUGE</v>
          </cell>
          <cell r="D81" t="str">
            <v>Action plan :  the action to be done to get out of the Red area must be identified.</v>
          </cell>
          <cell r="E81" t="str">
            <v>Plan de acción: identificar la acción que hay que realizar para salir del ROJO</v>
          </cell>
          <cell r="F81" t="str">
            <v>Maβnahmenplan : identifizieren Sie die Maβnahmen durchzuführen, um das rote Gebiet zu verlassen.</v>
          </cell>
          <cell r="G81" t="str">
            <v>Plan de Actiune:Identificati actiunea care trebuie realizata pentru a iesi din rosu</v>
          </cell>
        </row>
        <row r="82">
          <cell r="C82" t="str">
            <v>Pour les caractéristiques géométriques, il est nécessaire de documenter la position du point de contrôle dans le trièdre véhicule (X,Y,Z). Cette documentation est utilisée ensuite lors de l'édition de la fiche de synthèse</v>
          </cell>
          <cell r="D82" t="str">
            <v>For geometrical characteristics, the position of the checking point in the vehicle datum must be filled in.This information is used when editing the inspection report.</v>
          </cell>
          <cell r="E82" t="str">
            <v>Para las características geométricas, es necesario documentar la posición del punto de control en las coordenadas vehículo (X, Z). Esta documentación es utilizada despues durante la edición de la ficha de síntesis</v>
          </cell>
          <cell r="F82" t="str">
            <v xml:space="preserve">Für geometrische Merkmale ist es nötig, die Position des Prüfpunktes im Fahrzeugskoordinaten auszufüllen. Diese Information dient zur Edition des Synthesesblattes. </v>
          </cell>
          <cell r="G82" t="str">
            <v>Pentru caracteristicile geometrice este necesara documentarea pozitiei punctului de control in triedrul vehicul (X,Y,Z).Aceasta documentare va fi utilizata apoi cu ocazia editarii fisei de sinteza</v>
          </cell>
        </row>
        <row r="83">
          <cell r="C83" t="str">
            <v>RAPPORT DE CONTRÔLE</v>
          </cell>
          <cell r="D83" t="str">
            <v>INSPECTION REPORT</v>
          </cell>
          <cell r="E83" t="str">
            <v>INFORME DE CONTROL</v>
          </cell>
          <cell r="F83" t="str">
            <v>PRÜFBERICHT</v>
          </cell>
          <cell r="G83" t="str">
            <v>RAPORT DE CONTROL</v>
          </cell>
        </row>
        <row r="84">
          <cell r="C84" t="str">
            <v>TRI</v>
          </cell>
          <cell r="D84" t="str">
            <v>SORTING</v>
          </cell>
          <cell r="E84" t="str">
            <v>SELECCIÓN</v>
          </cell>
          <cell r="F84" t="str">
            <v>SORTIERUNG</v>
          </cell>
          <cell r="G84" t="str">
            <v>TRIERE</v>
          </cell>
        </row>
        <row r="85">
          <cell r="C85" t="str">
            <v>TNC</v>
          </cell>
          <cell r="D85" t="str">
            <v>NCR</v>
          </cell>
          <cell r="E85" t="str">
            <v>TNC</v>
          </cell>
          <cell r="F85" t="str">
            <v>TNC</v>
          </cell>
          <cell r="G85" t="str">
            <v>TNC</v>
          </cell>
        </row>
        <row r="86">
          <cell r="C86" t="str">
            <v>LANGUE</v>
          </cell>
          <cell r="D86" t="str">
            <v>LANGUAGE</v>
          </cell>
          <cell r="E86" t="str">
            <v>IDIOMA</v>
          </cell>
          <cell r="F86" t="str">
            <v>SPRACHE</v>
          </cell>
          <cell r="G86" t="str">
            <v>LIMBA</v>
          </cell>
        </row>
        <row r="87">
          <cell r="C87" t="str">
            <v>CRITICITÉ</v>
          </cell>
          <cell r="D87" t="str">
            <v>CRITICALITY</v>
          </cell>
          <cell r="E87" t="str">
            <v>Criticidad</v>
          </cell>
          <cell r="F87" t="str">
            <v>KRITIZITÄT</v>
          </cell>
          <cell r="G87" t="str">
            <v>CRITICITATE</v>
          </cell>
        </row>
        <row r="88">
          <cell r="C88" t="str">
            <v>Création fichierFICHE SYNTHÈSE</v>
          </cell>
          <cell r="D88" t="str">
            <v>Creation fileSYNTHESIS FILE</v>
          </cell>
          <cell r="E88" t="str">
            <v xml:space="preserve">Creación fichero_x000D_FICHA DE SÍNTESIS </v>
          </cell>
          <cell r="F88" t="str">
            <v>SYNTHESESBLATTDatei schaffen</v>
          </cell>
          <cell r="G88" t="str">
            <v>Creare fisierFISA DE SINTEZA</v>
          </cell>
        </row>
        <row r="89">
          <cell r="C89" t="str">
            <v>SYNTHESE DES EXIGENCES ET DU RAPPORT DE CONTROLE  DES PIECES POUR PROTOTYPE PRODUIT PROCESSUS - CARACTERISTIQUES FONCTIONNELLES</v>
          </cell>
          <cell r="D89" t="str">
            <v>SUMMARY OF REQUIREMENTS AND INSPECTION REPORTFOR PRODUCT / PROCESS PROTOTYPE PARTS - FUNCTIONNAL CHARACTERISTICS</v>
          </cell>
          <cell r="E89" t="str">
            <v>SÍNTESIS DE LAS EXIGENCIAS Y DEL INFORME DE CONTROL DE LAS PIEZAS PARA PROTOTIPO PRODUCTO PROCESO - CARACTERISTICAS FUNCIONAL</v>
          </cell>
          <cell r="F89" t="str">
            <v>SYNTHESE DER ANFORDERUNGEN UND DES TEILPRÜFBERICHTES FÜR PRODUKT/PROZESS- PROTOTYPEN - FUNKTIONALE MERKMALE</v>
          </cell>
          <cell r="G89" t="str">
            <v>SINTEZA EXIGENTELOR SI A RAPORTULUI DE CONTROL AL PIESELOR PROTOTIP PRODUS PROCES</v>
          </cell>
        </row>
        <row r="90">
          <cell r="C90" t="str">
            <v>Fournisseur</v>
          </cell>
          <cell r="D90" t="str">
            <v>Supplier</v>
          </cell>
          <cell r="E90" t="str">
            <v>Proveedor</v>
          </cell>
          <cell r="F90" t="str">
            <v>Lieferant</v>
          </cell>
          <cell r="G90" t="str">
            <v>Furnizor</v>
          </cell>
        </row>
        <row r="91">
          <cell r="C91" t="str">
            <v>Date contrôle</v>
          </cell>
          <cell r="D91" t="str">
            <v>Date of control</v>
          </cell>
          <cell r="E91" t="str">
            <v>Fecha de control</v>
          </cell>
          <cell r="F91" t="str">
            <v>Prüfdatum</v>
          </cell>
          <cell r="G91" t="str">
            <v>Data controlului</v>
          </cell>
        </row>
        <row r="92">
          <cell r="C92" t="str">
            <v>CSR(oui/non)</v>
          </cell>
          <cell r="D92" t="str">
            <v>SR(yes/no)</v>
          </cell>
          <cell r="E92" t="str">
            <v>CSR(si/no)</v>
          </cell>
          <cell r="F92" t="str">
            <v>SR(ja/nein)</v>
          </cell>
          <cell r="G92" t="str">
            <v>CSR(da/nu)</v>
          </cell>
        </row>
        <row r="93">
          <cell r="C93" t="str">
            <v>Référence</v>
          </cell>
          <cell r="D93" t="str">
            <v>Reference</v>
          </cell>
          <cell r="E93" t="str">
            <v>Referencia</v>
          </cell>
          <cell r="F93" t="str">
            <v>Referenz</v>
          </cell>
          <cell r="G93" t="str">
            <v>Referinta</v>
          </cell>
        </row>
        <row r="94">
          <cell r="C94" t="str">
            <v>Indice</v>
          </cell>
          <cell r="D94" t="str">
            <v>Indice</v>
          </cell>
          <cell r="E94" t="str">
            <v>Indice</v>
          </cell>
          <cell r="F94" t="str">
            <v>Index</v>
          </cell>
          <cell r="G94" t="str">
            <v>Indice</v>
          </cell>
        </row>
        <row r="95">
          <cell r="C95" t="str">
            <v>Désignation</v>
          </cell>
          <cell r="D95" t="str">
            <v>Designation</v>
          </cell>
          <cell r="E95" t="str">
            <v>Designación</v>
          </cell>
          <cell r="F95" t="str">
            <v>Bezeichnung</v>
          </cell>
          <cell r="G95" t="str">
            <v>Denumire</v>
          </cell>
        </row>
        <row r="96">
          <cell r="C96" t="str">
            <v>Projet</v>
          </cell>
          <cell r="D96" t="str">
            <v>Project</v>
          </cell>
          <cell r="E96" t="str">
            <v>Proyecto</v>
          </cell>
          <cell r="F96" t="str">
            <v>Projekt</v>
          </cell>
          <cell r="G96" t="str">
            <v>Proiect</v>
          </cell>
        </row>
        <row r="97">
          <cell r="C97" t="str">
            <v>Type Véh.</v>
          </cell>
          <cell r="D97" t="str">
            <v>Kind of veh</v>
          </cell>
          <cell r="E97" t="str">
            <v>Tipo vehículo</v>
          </cell>
          <cell r="F97" t="str">
            <v>Fahrzeugstyp</v>
          </cell>
          <cell r="G97" t="str">
            <v>Tip vehicul</v>
          </cell>
        </row>
        <row r="98">
          <cell r="C98" t="str">
            <v>Vague</v>
          </cell>
          <cell r="D98" t="str">
            <v>Wave</v>
          </cell>
          <cell r="E98" t="str">
            <v>Ola</v>
          </cell>
          <cell r="F98" t="str">
            <v>Welle</v>
          </cell>
          <cell r="G98" t="str">
            <v>Vag</v>
          </cell>
        </row>
        <row r="99">
          <cell r="C99" t="str">
            <v>S/Vague</v>
          </cell>
          <cell r="D99" t="str">
            <v>Subwave</v>
          </cell>
          <cell r="E99" t="str">
            <v>Sub- Ola</v>
          </cell>
          <cell r="F99" t="str">
            <v>Unter-welle</v>
          </cell>
          <cell r="G99" t="str">
            <v>S/Vag</v>
          </cell>
        </row>
        <row r="100">
          <cell r="C100" t="str">
            <v>N° pièce ou véhicule contrôlé</v>
          </cell>
          <cell r="D100" t="str">
            <v>Controled part or vehicle n°</v>
          </cell>
          <cell r="E100" t="str">
            <v>N ° pieza o vehículo controlado</v>
          </cell>
          <cell r="F100" t="str">
            <v>Stücknummer oder Fahrzeugsnummer</v>
          </cell>
          <cell r="G100" t="str">
            <v>N° piesa sau vehicul controlat</v>
          </cell>
        </row>
        <row r="101">
          <cell r="C101" t="str">
            <v>Indice de MAP</v>
          </cell>
          <cell r="D101" t="str">
            <v>Development wave</v>
          </cell>
          <cell r="E101" t="str">
            <v>Indice de puesta a punto</v>
          </cell>
          <cell r="F101" t="str">
            <v>Einstellungsindex</v>
          </cell>
          <cell r="G101" t="str">
            <v>Indice de MAP</v>
          </cell>
        </row>
        <row r="102">
          <cell r="C102" t="str">
            <v>Valable pour les pièces suivantes:</v>
          </cell>
          <cell r="D102" t="str">
            <v>Applies to following parts:</v>
          </cell>
          <cell r="E102" t="str">
            <v>Válido para las piezas siguientes:</v>
          </cell>
          <cell r="F102" t="str">
            <v>Für folgende Stücke gültig</v>
          </cell>
          <cell r="G102" t="str">
            <v>Valabil pentru piesele urmatoare:</v>
          </cell>
        </row>
        <row r="103">
          <cell r="C103" t="str">
            <v>N° Lot</v>
          </cell>
          <cell r="D103" t="str">
            <v>Batch number</v>
          </cell>
          <cell r="E103" t="str">
            <v>N° lote</v>
          </cell>
          <cell r="F103" t="str">
            <v>Teilgruppenummer</v>
          </cell>
          <cell r="G103" t="str">
            <v>N° Lot</v>
          </cell>
        </row>
        <row r="104">
          <cell r="C104" t="str">
            <v>Représentativité du process</v>
          </cell>
          <cell r="D104" t="str">
            <v>Representativeness of process</v>
          </cell>
          <cell r="E104" t="str">
            <v>Calidad representativa del proceso</v>
          </cell>
          <cell r="F104" t="str">
            <v>repräsentativ Charakter des Fertigungsprozess</v>
          </cell>
          <cell r="G104" t="str">
            <v>Reprezentativitatea procesului</v>
          </cell>
        </row>
        <row r="105">
          <cell r="C105" t="str">
            <v>Outillage définitif (oui/non)</v>
          </cell>
          <cell r="D105" t="str">
            <v>Final tool(yes/no)</v>
          </cell>
          <cell r="E105" t="str">
            <v xml:space="preserve">Utiles definitivos _x000D_(si/no) </v>
          </cell>
          <cell r="F105" t="str">
            <v>Serienfertigungsmittel(ja/nein)</v>
          </cell>
          <cell r="G105" t="str">
            <v>Utilaj definitiv(da/nu)</v>
          </cell>
        </row>
        <row r="106">
          <cell r="C106" t="str">
            <v>matière définitive (oui/non)</v>
          </cell>
          <cell r="D106" t="str">
            <v>final material(yes/no)</v>
          </cell>
          <cell r="E106" t="str">
            <v>Material definitivo(si/no)</v>
          </cell>
          <cell r="F106" t="str">
            <v>Serienmaterial(ja/nein)</v>
          </cell>
          <cell r="G106" t="str">
            <v>Material definitiv(da/nu)</v>
          </cell>
        </row>
        <row r="107">
          <cell r="C107" t="str">
            <v>Méthode définitive (oui/non)</v>
          </cell>
          <cell r="D107" t="str">
            <v>final method(yes/no)</v>
          </cell>
          <cell r="E107" t="str">
            <v>Metodo definitivo(si/no)</v>
          </cell>
          <cell r="F107" t="str">
            <v>Serienmethode(ja/nein)</v>
          </cell>
          <cell r="G107" t="str">
            <v>Metoda defititiva(da/nu)</v>
          </cell>
        </row>
        <row r="108">
          <cell r="C108" t="str">
            <v>Process définitif (oui/non)</v>
          </cell>
          <cell r="D108" t="str">
            <v>Final process(yes/no)</v>
          </cell>
          <cell r="E108" t="str">
            <v>Proceso definitivo(si/no)</v>
          </cell>
          <cell r="F108" t="str">
            <v>Serienprozess(ja/nein)</v>
          </cell>
          <cell r="G108" t="str">
            <v>Proces definitiv(da/nu)</v>
          </cell>
        </row>
        <row r="109">
          <cell r="C109" t="str">
            <v>Milieu définitif (oui/non)</v>
          </cell>
          <cell r="D109" t="str">
            <v>final environment(yes/no)</v>
          </cell>
          <cell r="E109" t="str">
            <v xml:space="preserve"> Medio definitivo_x000D_(si/no)</v>
          </cell>
          <cell r="F109" t="str">
            <v>Serienfertigungsumwelt(ja/nein)</v>
          </cell>
          <cell r="G109" t="str">
            <v>Mijloc definitiv(da/nu)</v>
          </cell>
        </row>
        <row r="110">
          <cell r="C110" t="str">
            <v>Main d'oeuvre définitif (oui/non)</v>
          </cell>
          <cell r="D110" t="str">
            <v>Final manpower(yes/no)</v>
          </cell>
          <cell r="E110" t="str">
            <v xml:space="preserve"> Mano de obra definitiva_x000D_(si/no) </v>
          </cell>
          <cell r="F110" t="str">
            <v>Serienmitarbeiter(ja/nein)</v>
          </cell>
          <cell r="G110" t="str">
            <v>Mana de lucru definitiva(da/nu)</v>
          </cell>
        </row>
        <row r="111">
          <cell r="C111" t="str">
            <v>Mesure définitif(oui/non)</v>
          </cell>
          <cell r="D111" t="str">
            <v>final measurement(yes/no)</v>
          </cell>
          <cell r="E111" t="str">
            <v xml:space="preserve"> Medida definitiva_x000D_(si/no)</v>
          </cell>
          <cell r="F111" t="str">
            <v>Serienmeβmittel(ja/nein)</v>
          </cell>
          <cell r="G111" t="str">
            <v>Masuratoare definitiva(da/nu)</v>
          </cell>
        </row>
        <row r="112">
          <cell r="C112" t="str">
            <v>Maintenance définitif(oui/non)</v>
          </cell>
          <cell r="D112" t="str">
            <v>Final maintenance(yes/no)</v>
          </cell>
          <cell r="E112" t="str">
            <v>Mantenimiento definitivo(si/no)</v>
          </cell>
          <cell r="F112" t="str">
            <v>Serienwartung(ja/nein)</v>
          </cell>
          <cell r="G112" t="str">
            <v>Mentenanta definitiva(da/nu)</v>
          </cell>
        </row>
        <row r="113">
          <cell r="C113" t="str">
            <v>Lister les écarts significatifs de représentativité entre les processus de fabrication et le processus de la pièce livrée</v>
          </cell>
          <cell r="D113" t="str">
            <v>List significant lacks of representativeness between current process and mass production process</v>
          </cell>
          <cell r="E113" t="str">
            <v>Poner en una lista las desviaciones significativas de calidad entre los procesos de fabricación y el proceso de la pieza entregada</v>
          </cell>
          <cell r="F113" t="str">
            <v>Listen Sie die bedeutenden Abweichungen zwischen die Serienfertigungsbedingungen und die Fertigungsbedingungen des gelieferten Teiles.</v>
          </cell>
          <cell r="G113" t="str">
            <v>Listati ecarturile semnificative de reprezentativitate intre procesele de fabricatie si procesele piesei livrate</v>
          </cell>
        </row>
        <row r="114">
          <cell r="C114" t="str">
            <v>1D</v>
          </cell>
          <cell r="D114" t="str">
            <v>1D</v>
          </cell>
          <cell r="E114" t="str">
            <v>1D</v>
          </cell>
          <cell r="F114" t="str">
            <v>1D</v>
          </cell>
          <cell r="G114" t="str">
            <v>1D</v>
          </cell>
        </row>
        <row r="115">
          <cell r="C115" t="str">
            <v>3D</v>
          </cell>
          <cell r="D115" t="str">
            <v>3D</v>
          </cell>
          <cell r="E115" t="str">
            <v>3D</v>
          </cell>
          <cell r="F115" t="str">
            <v>3D</v>
          </cell>
          <cell r="G115" t="str">
            <v>3D</v>
          </cell>
        </row>
        <row r="116">
          <cell r="C116" t="str">
            <v>Joindre le résultat du CMC</v>
          </cell>
          <cell r="D116" t="str">
            <v>Please attach CMC results</v>
          </cell>
          <cell r="E116" t="str">
            <v>Adjuntar el resultado del CMC</v>
          </cell>
          <cell r="F116" t="str">
            <v>Legen Sie CMC Ergebnisse bei.</v>
          </cell>
          <cell r="G116" t="str">
            <v>Adaugati resulatul CMC</v>
          </cell>
        </row>
        <row r="117">
          <cell r="C117" t="str">
            <v>moyen de contrôle</v>
          </cell>
          <cell r="D117" t="str">
            <v>Control mean</v>
          </cell>
          <cell r="E117" t="str">
            <v>medio de control</v>
          </cell>
          <cell r="F117" t="str">
            <v>Prüfmittel</v>
          </cell>
          <cell r="G117" t="str">
            <v>mijloc de control</v>
          </cell>
        </row>
        <row r="118">
          <cell r="C118" t="str">
            <v>oui</v>
          </cell>
          <cell r="D118" t="str">
            <v>yes</v>
          </cell>
          <cell r="E118" t="str">
            <v>si</v>
          </cell>
          <cell r="F118" t="str">
            <v>ja</v>
          </cell>
          <cell r="G118" t="str">
            <v>da</v>
          </cell>
        </row>
        <row r="119">
          <cell r="C119" t="str">
            <v>non</v>
          </cell>
          <cell r="D119" t="str">
            <v>no</v>
          </cell>
          <cell r="E119" t="str">
            <v>no</v>
          </cell>
          <cell r="F119" t="str">
            <v>nein</v>
          </cell>
          <cell r="G119" t="str">
            <v>nu</v>
          </cell>
        </row>
        <row r="120">
          <cell r="C120" t="str">
            <v xml:space="preserve">Type de contrôle </v>
          </cell>
          <cell r="D120" t="str">
            <v>Type of control</v>
          </cell>
          <cell r="E120" t="str">
            <v>Tipo de control</v>
          </cell>
          <cell r="F120" t="str">
            <v>Prüfungtyp</v>
          </cell>
          <cell r="G120" t="str">
            <v>Tip de control</v>
          </cell>
        </row>
        <row r="121">
          <cell r="C121" t="str">
            <v xml:space="preserve"> (pour la géométrie : calculé suivant les norme Cnomo E41.36.110N / E41.36.115N) </v>
          </cell>
          <cell r="D121" t="str">
            <v xml:space="preserve"> (for geometrical characteristics, has to be calculated according to Cnomo E41.36.110N / E41.36.115N standards) </v>
          </cell>
          <cell r="E121" t="str">
            <v xml:space="preserve"> (Para la geometría: calculado según norma Cnomo E41.36.110N / E41.36.115N) </v>
          </cell>
          <cell r="F121" t="str">
            <v xml:space="preserve">(für Geometry gemäβ den CNOMO Normen E41.36.110N / E41.36.115N gerechnet) </v>
          </cell>
          <cell r="G121" t="str">
            <v>(pentru geometrie:a se calcula dupa normele Cnomo E41.36.110N/E41.36.115N)</v>
          </cell>
        </row>
        <row r="122">
          <cell r="C122" t="str">
            <v>réceptionné</v>
          </cell>
          <cell r="D122" t="str">
            <v>accepted</v>
          </cell>
          <cell r="E122" t="str">
            <v>recibido</v>
          </cell>
          <cell r="F122" t="str">
            <v>angenommen</v>
          </cell>
          <cell r="G122" t="str">
            <v>receptionat</v>
          </cell>
        </row>
        <row r="123">
          <cell r="C123" t="str">
            <v>Référentiel  de contrôle utilisé(si différent de celui demandé à savoir référentiel véhicule)</v>
          </cell>
          <cell r="D123" t="str">
            <v>Control datum in use(if different from the required one (vehicle datum))</v>
          </cell>
          <cell r="E123" t="str">
            <v xml:space="preserve"> Base de datos utilizada_x000D_( Si es diferente de la requerida - datos del vehículo) </v>
          </cell>
          <cell r="F123" t="str">
            <v>angewendete Prüfreferenz (wenn anders als die angeforderte Fahrzeugsreferenz)</v>
          </cell>
          <cell r="G123" t="str">
            <v>Referiential de control utilizat(daca este diferit de cel cerut si anume referential vehicul)</v>
          </cell>
        </row>
        <row r="124">
          <cell r="C124" t="str">
            <v>Edition des écarts</v>
          </cell>
          <cell r="D124" t="str">
            <v>Edition of differences</v>
          </cell>
          <cell r="E124" t="str">
            <v>Edición de las desviaciones</v>
          </cell>
          <cell r="F124" t="str">
            <v>Edition der Abweichungen</v>
          </cell>
          <cell r="G124" t="str">
            <v>Editare ecarturi</v>
          </cell>
        </row>
        <row r="125">
          <cell r="C125" t="str">
            <v>Sens Trièdre</v>
          </cell>
          <cell r="D125" t="str">
            <v>Sens Trièdre</v>
          </cell>
          <cell r="E125" t="str">
            <v>Sentido del triedro</v>
          </cell>
          <cell r="F125" t="str">
            <v>Richtung des Dreikantes</v>
          </cell>
          <cell r="G125" t="str">
            <v>Sens Triedru</v>
          </cell>
        </row>
        <row r="126">
          <cell r="C126" t="str">
            <v xml:space="preserve"> Volume</v>
          </cell>
          <cell r="D126" t="str">
            <v xml:space="preserve"> Volume</v>
          </cell>
          <cell r="E126" t="str">
            <v xml:space="preserve"> Volumen</v>
          </cell>
          <cell r="F126" t="str">
            <v>Volumen</v>
          </cell>
          <cell r="G126" t="str">
            <v>Volum</v>
          </cell>
        </row>
        <row r="127">
          <cell r="C127" t="str">
            <v>Observations :</v>
          </cell>
          <cell r="D127" t="str">
            <v>Remarks :</v>
          </cell>
          <cell r="E127" t="str">
            <v>Observaciones:</v>
          </cell>
          <cell r="F127" t="str">
            <v>Bemerkungen :</v>
          </cell>
          <cell r="G127" t="str">
            <v>Observatii :</v>
          </cell>
        </row>
        <row r="128">
          <cell r="C128" t="str">
            <v>Nom du pilote GFE</v>
          </cell>
          <cell r="D128" t="str">
            <v>Name of GFE manager</v>
          </cell>
          <cell r="E128" t="str">
            <v>Apellido del piloto GFE</v>
          </cell>
          <cell r="F128" t="str">
            <v>Name des GFE-Leiters</v>
          </cell>
          <cell r="G128" t="str">
            <v>Numele pilotului GFE</v>
          </cell>
        </row>
        <row r="129">
          <cell r="C129" t="str">
            <v>Nom et coordonnées du responsable Qualité fournisseur</v>
          </cell>
          <cell r="D129" t="str">
            <v>Name and address of supplier's quality manager</v>
          </cell>
          <cell r="E129" t="str">
            <v>Apellido y señas del responsable Calidad proveedor</v>
          </cell>
          <cell r="F129" t="str">
            <v>Name und Adresse des Qualitätsleiters beim Lieferant.</v>
          </cell>
          <cell r="G129" t="str">
            <v>Numele si coordonatele responsabilului Calitate furnizor</v>
          </cell>
        </row>
        <row r="130">
          <cell r="C130" t="str">
            <v>Signature</v>
          </cell>
          <cell r="D130" t="str">
            <v>Signature</v>
          </cell>
          <cell r="E130" t="str">
            <v>Firma</v>
          </cell>
          <cell r="F130" t="str">
            <v>Unterschrift</v>
          </cell>
          <cell r="G130" t="str">
            <v>Semnatura</v>
          </cell>
        </row>
        <row r="131">
          <cell r="C131" t="str">
            <v>Liste des caractéristiques produit/process sélectionnées</v>
          </cell>
          <cell r="D131" t="str">
            <v>List of selected product / process characteristics</v>
          </cell>
          <cell r="E131" t="str">
            <v>Lista de características producto / proceso seleccionadas</v>
          </cell>
          <cell r="F131" t="str">
            <v>Liste der gewählten Produkt/Prozeβ - Merkmale</v>
          </cell>
          <cell r="G131" t="str">
            <v>Lista de caracteristici produs/proces selectionate</v>
          </cell>
        </row>
        <row r="132">
          <cell r="C132" t="str">
            <v>CM</v>
          </cell>
          <cell r="D132" t="str">
            <v>CM</v>
          </cell>
          <cell r="E132" t="str">
            <v>CM</v>
          </cell>
          <cell r="F132" t="str">
            <v>CM</v>
          </cell>
          <cell r="G132" t="str">
            <v>CM</v>
          </cell>
        </row>
        <row r="133">
          <cell r="C133" t="str">
            <v>N° point</v>
          </cell>
          <cell r="D133" t="str">
            <v>Point N°</v>
          </cell>
          <cell r="E133" t="str">
            <v>N° Punto</v>
          </cell>
          <cell r="F133" t="str">
            <v>Punkt Nr.</v>
          </cell>
          <cell r="G133" t="str">
            <v>N° Punct</v>
          </cell>
        </row>
        <row r="134">
          <cell r="C134" t="str">
            <v>THEORIQUE</v>
          </cell>
          <cell r="D134" t="str">
            <v>THEORETICAL</v>
          </cell>
          <cell r="E134" t="str">
            <v>TEÓRICO</v>
          </cell>
          <cell r="F134" t="str">
            <v>THEORETISCH</v>
          </cell>
          <cell r="G134" t="str">
            <v>TEORETIC</v>
          </cell>
        </row>
        <row r="135">
          <cell r="C135" t="str">
            <v>MESURE</v>
          </cell>
          <cell r="D135" t="str">
            <v>MEASUREMENT</v>
          </cell>
          <cell r="E135" t="str">
            <v>MEDIDA</v>
          </cell>
          <cell r="F135" t="str">
            <v>MESSERGEBNISSE</v>
          </cell>
          <cell r="G135" t="str">
            <v>MASURATOARE</v>
          </cell>
        </row>
        <row r="136">
          <cell r="C136" t="str">
            <v>CONCLUSION</v>
          </cell>
          <cell r="D136" t="str">
            <v>CONCLUSION</v>
          </cell>
          <cell r="E136" t="str">
            <v>CONCLUSIÓN</v>
          </cell>
          <cell r="F136" t="str">
            <v>ENTSCHEIDUNG</v>
          </cell>
          <cell r="G136" t="str">
            <v>CONCLUZIE</v>
          </cell>
        </row>
        <row r="137">
          <cell r="C137" t="str">
            <v>Désignation</v>
          </cell>
          <cell r="D137" t="str">
            <v>Designation</v>
          </cell>
          <cell r="E137" t="str">
            <v>Designación</v>
          </cell>
          <cell r="F137" t="str">
            <v>Bezeichnung</v>
          </cell>
          <cell r="G137" t="str">
            <v>Denumire</v>
          </cell>
        </row>
        <row r="138">
          <cell r="C138" t="str">
            <v>X</v>
          </cell>
          <cell r="D138" t="str">
            <v>X</v>
          </cell>
          <cell r="E138" t="str">
            <v>X</v>
          </cell>
          <cell r="F138" t="str">
            <v>X</v>
          </cell>
          <cell r="G138" t="str">
            <v>X</v>
          </cell>
        </row>
        <row r="139">
          <cell r="C139" t="str">
            <v>Y</v>
          </cell>
          <cell r="D139" t="str">
            <v>Y</v>
          </cell>
          <cell r="E139" t="str">
            <v>Y</v>
          </cell>
          <cell r="F139" t="str">
            <v>Y</v>
          </cell>
          <cell r="G139" t="str">
            <v>Y</v>
          </cell>
        </row>
        <row r="140">
          <cell r="C140" t="str">
            <v>Z</v>
          </cell>
          <cell r="D140" t="str">
            <v>Z</v>
          </cell>
          <cell r="E140" t="str">
            <v>Z</v>
          </cell>
          <cell r="F140" t="str">
            <v>Z</v>
          </cell>
          <cell r="G140" t="str">
            <v>Z</v>
          </cell>
        </row>
        <row r="141">
          <cell r="C141" t="str">
            <v>Classe</v>
          </cell>
          <cell r="D141" t="str">
            <v>Gravity class</v>
          </cell>
          <cell r="E141" t="str">
            <v>Clase de gravedad</v>
          </cell>
          <cell r="F141" t="str">
            <v>Klasse</v>
          </cell>
          <cell r="G141" t="str">
            <v>Clasa</v>
          </cell>
        </row>
        <row r="142">
          <cell r="C142" t="str">
            <v>Axe mesure</v>
          </cell>
          <cell r="D142" t="str">
            <v>Measur. Axis</v>
          </cell>
          <cell r="E142" t="str">
            <v>Eje de medida</v>
          </cell>
          <cell r="F142" t="str">
            <v>Meβachse</v>
          </cell>
          <cell r="G142" t="str">
            <v>Axa masuratoare</v>
          </cell>
        </row>
        <row r="143">
          <cell r="C143" t="str">
            <v>Tol.  Inf</v>
          </cell>
          <cell r="D143" t="str">
            <v>L. limit</v>
          </cell>
          <cell r="E143" t="str">
            <v>Tol. Inf</v>
          </cell>
          <cell r="F143" t="str">
            <v>U. Grenze</v>
          </cell>
          <cell r="G143" t="str">
            <v>Tol. Inf</v>
          </cell>
        </row>
        <row r="144">
          <cell r="C144" t="str">
            <v>Tol.  Sup</v>
          </cell>
          <cell r="D144" t="str">
            <v>U. limit</v>
          </cell>
          <cell r="E144" t="str">
            <v>Tol. Sup</v>
          </cell>
          <cell r="F144" t="str">
            <v>O. Grenze</v>
          </cell>
          <cell r="G144" t="str">
            <v>Tol. Sup</v>
          </cell>
        </row>
        <row r="145">
          <cell r="C145" t="str">
            <v>Ecart</v>
          </cell>
          <cell r="D145" t="str">
            <v>Difference</v>
          </cell>
          <cell r="E145" t="str">
            <v>Desviación</v>
          </cell>
          <cell r="F145" t="str">
            <v>Abweichung</v>
          </cell>
          <cell r="G145" t="str">
            <v>Ecart</v>
          </cell>
        </row>
        <row r="146">
          <cell r="C146" t="str">
            <v>OK</v>
          </cell>
          <cell r="D146" t="str">
            <v>OK</v>
          </cell>
          <cell r="E146" t="str">
            <v>OK</v>
          </cell>
          <cell r="F146" t="str">
            <v>i.O</v>
          </cell>
          <cell r="G146" t="str">
            <v>OK</v>
          </cell>
        </row>
        <row r="147">
          <cell r="C147" t="str">
            <v>NON OK</v>
          </cell>
          <cell r="D147" t="str">
            <v>NO OK</v>
          </cell>
          <cell r="E147" t="str">
            <v>NO OK</v>
          </cell>
          <cell r="F147" t="str">
            <v>n.i.O</v>
          </cell>
          <cell r="G147" t="str">
            <v>NU OK</v>
          </cell>
        </row>
        <row r="148">
          <cell r="C148" t="str">
            <v>Paramétrage des objectifs de TNC</v>
          </cell>
          <cell r="D148" t="str">
            <v>NCR target setting</v>
          </cell>
          <cell r="E148" t="str">
            <v>Definir parámetros de los objetivos de TNC</v>
          </cell>
          <cell r="F148" t="str">
            <v>Parameter-Einstellung der TNC-Werte</v>
          </cell>
          <cell r="G148" t="str">
            <v>Setarea parametrilor obiectivelor TNC</v>
          </cell>
        </row>
        <row r="149">
          <cell r="C149" t="str">
            <v>Valeurs par défaut</v>
          </cell>
          <cell r="D149" t="str">
            <v>Default values</v>
          </cell>
          <cell r="E149" t="str">
            <v>Valores por defecto</v>
          </cell>
          <cell r="F149" t="str">
            <v>Default-Werte</v>
          </cell>
          <cell r="G149" t="str">
            <v>Valori implicite</v>
          </cell>
        </row>
        <row r="150">
          <cell r="C150" t="str">
            <v>TNC ALERTE</v>
          </cell>
          <cell r="D150" t="str">
            <v>WARN. NCR</v>
          </cell>
          <cell r="E150" t="str">
            <v>TNC ALERTA</v>
          </cell>
          <cell r="F150" t="str">
            <v>ALARM TNC Wert</v>
          </cell>
          <cell r="G150" t="str">
            <v>TNC ALERTA</v>
          </cell>
        </row>
        <row r="151">
          <cell r="C151" t="str">
            <v>TNC STOP</v>
          </cell>
          <cell r="D151" t="str">
            <v>STOP NCR</v>
          </cell>
          <cell r="E151" t="str">
            <v>TNC STOP</v>
          </cell>
          <cell r="F151" t="str">
            <v>STOP TNC Wert</v>
          </cell>
          <cell r="G151" t="str">
            <v>TNC STOP</v>
          </cell>
        </row>
        <row r="152">
          <cell r="C152" t="str">
            <v>IT/Dp</v>
          </cell>
          <cell r="D152" t="str">
            <v>TR/Dp</v>
          </cell>
          <cell r="E152" t="str">
            <v>IT/Dp</v>
          </cell>
          <cell r="F152" t="str">
            <v>TI/Dp</v>
          </cell>
          <cell r="G152" t="str">
            <v>IT/D</v>
          </cell>
        </row>
        <row r="153">
          <cell r="C153" t="str">
            <v>Annuler</v>
          </cell>
          <cell r="D153" t="str">
            <v>Cancel</v>
          </cell>
          <cell r="E153" t="str">
            <v>Anular</v>
          </cell>
          <cell r="F153" t="str">
            <v>Abbrechen</v>
          </cell>
          <cell r="G153" t="str">
            <v>Anulati</v>
          </cell>
        </row>
        <row r="154">
          <cell r="C154" t="str">
            <v>Tri</v>
          </cell>
          <cell r="D154" t="str">
            <v>Sorting</v>
          </cell>
          <cell r="E154" t="str">
            <v>Selección</v>
          </cell>
          <cell r="F154" t="str">
            <v>Sortierung</v>
          </cell>
          <cell r="G154" t="str">
            <v>Triere</v>
          </cell>
        </row>
        <row r="155">
          <cell r="C155" t="str">
            <v>Numéro caractéristique</v>
          </cell>
          <cell r="D155" t="str">
            <v>Characteristic number</v>
          </cell>
          <cell r="E155" t="str">
            <v>Número característica</v>
          </cell>
          <cell r="F155" t="str">
            <v>Merkmalsnummer</v>
          </cell>
          <cell r="G155" t="str">
            <v>Numar caracteristica</v>
          </cell>
        </row>
        <row r="156">
          <cell r="C156" t="str">
            <v>Classe</v>
          </cell>
          <cell r="D156" t="str">
            <v>Class</v>
          </cell>
          <cell r="E156" t="str">
            <v>Clase</v>
          </cell>
          <cell r="F156" t="str">
            <v>Klasse</v>
          </cell>
          <cell r="G156" t="str">
            <v>Clasa</v>
          </cell>
        </row>
        <row r="157">
          <cell r="C157" t="str">
            <v>Désignation</v>
          </cell>
          <cell r="D157" t="str">
            <v>Designation</v>
          </cell>
          <cell r="E157" t="str">
            <v>Designación</v>
          </cell>
          <cell r="F157" t="str">
            <v>Bezeichnung</v>
          </cell>
          <cell r="G157" t="str">
            <v>Denumire</v>
          </cell>
        </row>
        <row r="158">
          <cell r="C158" t="str">
            <v>Criticité</v>
          </cell>
          <cell r="D158" t="str">
            <v>Criticality</v>
          </cell>
          <cell r="E158" t="str">
            <v>Criticidad</v>
          </cell>
          <cell r="F158" t="str">
            <v>Kritizität</v>
          </cell>
          <cell r="G158" t="str">
            <v>Criticitate</v>
          </cell>
        </row>
        <row r="159">
          <cell r="C159" t="str">
            <v>Paramétrage de la langue</v>
          </cell>
          <cell r="D159" t="str">
            <v>Setting of the language</v>
          </cell>
          <cell r="E159" t="str">
            <v>Definir parámetros del idioma</v>
          </cell>
          <cell r="F159" t="str">
            <v>Einstellung der Sprache</v>
          </cell>
          <cell r="G159" t="str">
            <v>Alegerea limbii</v>
          </cell>
        </row>
        <row r="160">
          <cell r="C160" t="str">
            <v xml:space="preserve">N° FSP et classe de gravité incohérents :Ligne : </v>
          </cell>
          <cell r="D160" t="str">
            <v xml:space="preserve">FSP N° and Gravity class are incoherent :Row : </v>
          </cell>
          <cell r="E160" t="str">
            <v xml:space="preserve"> N ° FSP y clase de gravedad incoherentes:_x000D__x000D_Línea: </v>
          </cell>
          <cell r="F160" t="str">
            <v>FSP Nr und Klasse stimmen nicht überein :Linie :</v>
          </cell>
          <cell r="G160" t="str">
            <v xml:space="preserve">N° FSP si clasa de gravitate incoerente:Linie : </v>
          </cell>
        </row>
        <row r="161">
          <cell r="C161" t="str">
            <v xml:space="preserve">Numéro de caractéristique : </v>
          </cell>
          <cell r="D161" t="str">
            <v xml:space="preserve">Characteristic number : </v>
          </cell>
          <cell r="E161" t="str">
            <v xml:space="preserve">Número de característica: </v>
          </cell>
          <cell r="F161" t="str">
            <v>Merkmalsnummer</v>
          </cell>
          <cell r="G161" t="str">
            <v xml:space="preserve">Numarul caracterisricii : </v>
          </cell>
        </row>
        <row r="162">
          <cell r="C162" t="str">
            <v xml:space="preserve"> déjà utilisé</v>
          </cell>
          <cell r="D162" t="str">
            <v xml:space="preserve"> already used</v>
          </cell>
          <cell r="E162" t="str">
            <v>Ya utilizado</v>
          </cell>
          <cell r="F162" t="str">
            <v>schon benutzt</v>
          </cell>
          <cell r="G162" t="str">
            <v xml:space="preserve"> deja utilizat</v>
          </cell>
        </row>
        <row r="163">
          <cell r="C163" t="str">
            <v xml:space="preserve">Mauvaise documentation de la classe de gravité :Désignation : </v>
          </cell>
          <cell r="D163" t="str">
            <v xml:space="preserve">Wrong documentation of the gravity class :Designation : </v>
          </cell>
          <cell r="E163" t="str">
            <v xml:space="preserve">Documentación erronea de la clase de gravedad:_x000D__x000D_Designación: </v>
          </cell>
          <cell r="F163" t="str">
            <v>Schlechte Eingabe der Klasse :Bezeichnung :</v>
          </cell>
          <cell r="G163" t="str">
            <v xml:space="preserve">Utilizare defectuoasa a clasei de gravitate :Denumire : </v>
          </cell>
        </row>
        <row r="164">
          <cell r="C164" t="str">
            <v xml:space="preserve">Gravité : </v>
          </cell>
          <cell r="D164" t="str">
            <v xml:space="preserve">Gravity : </v>
          </cell>
          <cell r="E164" t="str">
            <v xml:space="preserve">Gravedad: </v>
          </cell>
          <cell r="F164" t="str">
            <v>Schwere :</v>
          </cell>
          <cell r="G164" t="str">
            <v xml:space="preserve">Gravitate : </v>
          </cell>
        </row>
        <row r="165">
          <cell r="C165" t="str">
            <v xml:space="preserve">Ligne : </v>
          </cell>
          <cell r="D165" t="str">
            <v xml:space="preserve">Row : </v>
          </cell>
          <cell r="E165" t="str">
            <v xml:space="preserve">Línea: </v>
          </cell>
          <cell r="F165" t="str">
            <v>Linie :</v>
          </cell>
          <cell r="G165" t="str">
            <v xml:space="preserve">Linie : </v>
          </cell>
        </row>
        <row r="166">
          <cell r="C166" t="str">
            <v xml:space="preserve">Mauvaise documentation de la classe de faisabilité : Désignation : </v>
          </cell>
          <cell r="D166" t="str">
            <v xml:space="preserve">Wrong documentation of the feasibility class :Designation : </v>
          </cell>
          <cell r="E166" t="str">
            <v xml:space="preserve">Documentación erronea de la clase de factibilidad: _x000D__x000D_Designación: </v>
          </cell>
          <cell r="F166" t="str">
            <v>Schlechte Eingabe der Klasse :Bezeichnung :</v>
          </cell>
          <cell r="G166" t="str">
            <v xml:space="preserve">Utilizare defectuoasa a clasei de gravitate :Denumire : </v>
          </cell>
        </row>
        <row r="167">
          <cell r="C167" t="str">
            <v xml:space="preserve">Classe de faisabilité : </v>
          </cell>
          <cell r="D167" t="str">
            <v xml:space="preserve">Feasibility class : </v>
          </cell>
          <cell r="E167" t="str">
            <v xml:space="preserve">Clase de factibilidad: </v>
          </cell>
          <cell r="F167" t="str">
            <v>Attributmachbarkeit</v>
          </cell>
          <cell r="G167" t="str">
            <v xml:space="preserve">Clasa de fezabilitate : </v>
          </cell>
        </row>
        <row r="168">
          <cell r="C168" t="str">
            <v xml:space="preserve">Ligne : </v>
          </cell>
          <cell r="D168" t="str">
            <v xml:space="preserve">Row : </v>
          </cell>
          <cell r="E168" t="str">
            <v xml:space="preserve">Línea: </v>
          </cell>
          <cell r="F168" t="str">
            <v>Linie :</v>
          </cell>
          <cell r="G168" t="str">
            <v xml:space="preserve">Linie : </v>
          </cell>
        </row>
        <row r="169">
          <cell r="C169" t="str">
            <v>TNC prévisionnel non numérique.</v>
          </cell>
          <cell r="D169" t="str">
            <v>projected NCR not numeric</v>
          </cell>
          <cell r="E169" t="str">
            <v>TNC previsto no numérico.</v>
          </cell>
          <cell r="F169" t="str">
            <v>voraussichtliche TNC-Wert nicht in Zahlen ausgedrückt.</v>
          </cell>
          <cell r="G169" t="str">
            <v>TNC previzional ne numeric</v>
          </cell>
        </row>
        <row r="170">
          <cell r="C170" t="str">
            <v>IT/D prévisionnel non numérique</v>
          </cell>
          <cell r="D170" t="str">
            <v xml:space="preserve">projected TR/D not numeric </v>
          </cell>
          <cell r="E170" t="str">
            <v>IT / D previsto no numérico</v>
          </cell>
          <cell r="F170" t="str">
            <v>voraussichtliche TI/D nicht in Zahlen ausgedrückt</v>
          </cell>
          <cell r="G170" t="str">
            <v>IT/D previzional ne numeric</v>
          </cell>
        </row>
        <row r="171">
          <cell r="C171" t="str">
            <v xml:space="preserve">Pas de documentation de la faisabilité :Ligne : </v>
          </cell>
          <cell r="D171" t="str">
            <v xml:space="preserve">No documentation of the feasibilityRow : </v>
          </cell>
          <cell r="E171" t="str">
            <v xml:space="preserve"> Ninguna documentación de factibilidad:_x000D__x000D_Línea: </v>
          </cell>
          <cell r="F171" t="str">
            <v>Keine Machbarkeiteingabe :Linie :</v>
          </cell>
          <cell r="G171" t="str">
            <v xml:space="preserve">Nu este documentata fezabilitatea :Linia : </v>
          </cell>
        </row>
        <row r="172">
          <cell r="C172" t="str">
            <v>Vous ne devez documenter la faisabilité en attribut qu'en l'absence de mesure pour évaluer la dispersion de production.</v>
          </cell>
          <cell r="D172" t="str">
            <v>You can inform the feasibility in attribute only if you have no measure to estimate the dispersion</v>
          </cell>
          <cell r="E172" t="str">
            <v>Usted puede documentar la factibilidad en atributo sólo en ausencia de medida para estimar al TNC.</v>
          </cell>
          <cell r="F172" t="str">
            <v>Sie dürfen nur bei einer Abwesenheit von Messergebnissen zur Bewertung der Streuung die Machbarkeit mit Attribut eingeben.</v>
          </cell>
          <cell r="G172" t="str">
            <v>Nu puteti documenta fezabilitatea prin atribut decat in absenta masuratorilor de evaluare a TNC ului.</v>
          </cell>
        </row>
        <row r="173">
          <cell r="C173" t="str">
            <v>Entrer un nombre.</v>
          </cell>
          <cell r="D173" t="str">
            <v>Enter a number</v>
          </cell>
          <cell r="E173" t="str">
            <v>Entrar un número.</v>
          </cell>
          <cell r="F173" t="str">
            <v>Geben Sie eine Zahl ein</v>
          </cell>
          <cell r="G173" t="str">
            <v>Introduceti un numar</v>
          </cell>
        </row>
        <row r="174">
          <cell r="C174" t="str">
            <v>Aide</v>
          </cell>
          <cell r="D174" t="str">
            <v>Help</v>
          </cell>
          <cell r="E174" t="str">
            <v>Help</v>
          </cell>
          <cell r="F174" t="str">
            <v>Help</v>
          </cell>
          <cell r="G174" t="str">
            <v>Help</v>
          </cell>
        </row>
        <row r="175">
          <cell r="C175" t="str">
            <v>Rép Plan</v>
          </cell>
          <cell r="D175" t="str">
            <v>Draw. mark</v>
          </cell>
          <cell r="E175" t="str">
            <v>Marcado.Plano</v>
          </cell>
          <cell r="F175" t="str">
            <v>Zeich. Ident.</v>
          </cell>
        </row>
        <row r="176">
          <cell r="C176" t="str">
            <v>Loi Stat.</v>
          </cell>
          <cell r="D176" t="str">
            <v>Stat. Law</v>
          </cell>
          <cell r="E176" t="str">
            <v>Ley estadística</v>
          </cell>
          <cell r="F176" t="str">
            <v>Stat. Gesetz</v>
          </cell>
        </row>
        <row r="177">
          <cell r="C177" t="str">
            <v>1-Normale</v>
          </cell>
          <cell r="D177" t="str">
            <v>1-Normal</v>
          </cell>
          <cell r="E177" t="str">
            <v>1-Normal</v>
          </cell>
          <cell r="F177" t="str">
            <v>1-Normal</v>
          </cell>
          <cell r="G177">
            <v>1</v>
          </cell>
        </row>
        <row r="178">
          <cell r="C178" t="str">
            <v>2-Rayleigh</v>
          </cell>
          <cell r="D178" t="str">
            <v>2-Rayleigh</v>
          </cell>
          <cell r="E178" t="str">
            <v>2-Rayleigh</v>
          </cell>
          <cell r="F178" t="str">
            <v>2-Rayleigh</v>
          </cell>
          <cell r="G178">
            <v>2</v>
          </cell>
        </row>
        <row r="179">
          <cell r="C179" t="str">
            <v>Typecaract.</v>
          </cell>
          <cell r="D179" t="str">
            <v>Charact.Typ</v>
          </cell>
          <cell r="E179" t="str">
            <v>Tipocaract.</v>
          </cell>
          <cell r="F179" t="str">
            <v>Merkm.Typ</v>
          </cell>
        </row>
        <row r="180">
          <cell r="C180" t="str">
            <v>1-Fon.Rés</v>
          </cell>
          <cell r="D180" t="str">
            <v>1-Fun.Res</v>
          </cell>
          <cell r="E180" t="str">
            <v>1-Fun.Res</v>
          </cell>
          <cell r="F180" t="str">
            <v>1-Fun.Res</v>
          </cell>
        </row>
        <row r="181">
          <cell r="C181" t="str">
            <v>2-Fon.Fab</v>
          </cell>
          <cell r="D181" t="str">
            <v>2-Fun.Man</v>
          </cell>
          <cell r="E181" t="str">
            <v>2-Fun.Fab</v>
          </cell>
          <cell r="F181" t="str">
            <v>2-Fon.Fert</v>
          </cell>
        </row>
        <row r="182">
          <cell r="C182" t="str">
            <v>3-Fabr.</v>
          </cell>
          <cell r="D182" t="str">
            <v>3-Meth.</v>
          </cell>
          <cell r="E182" t="str">
            <v>3-Fabr.</v>
          </cell>
          <cell r="F182" t="str">
            <v>3-Meth.</v>
          </cell>
        </row>
        <row r="183">
          <cell r="C183" t="str">
            <v>Produit - processus pris en référence.</v>
          </cell>
          <cell r="D183" t="str">
            <v>Product-process taken as a reference.</v>
          </cell>
          <cell r="E183" t="str">
            <v>Producto-proceso tomado como referencia</v>
          </cell>
          <cell r="F183" t="str">
            <v>Produkt-Prozeβ im Verweis genommen .</v>
          </cell>
        </row>
        <row r="184">
          <cell r="C184" t="str">
            <v>Période de fabrication</v>
          </cell>
          <cell r="D184" t="str">
            <v>Manufacturing period</v>
          </cell>
          <cell r="E184" t="str">
            <v>Periodo de fabricación</v>
          </cell>
          <cell r="F184" t="str">
            <v>Fertigungs-periode</v>
          </cell>
        </row>
        <row r="185">
          <cell r="C185" t="str">
            <v>Nombre de valeurs analysées</v>
          </cell>
          <cell r="D185" t="str">
            <v>Number of analyzed values</v>
          </cell>
          <cell r="E185" t="str">
            <v>Numero de valores analizados</v>
          </cell>
          <cell r="F185" t="str">
            <v>Anzahl von analysierten Werten</v>
          </cell>
        </row>
        <row r="186">
          <cell r="C186" t="str">
            <v>Dispersion de production (Dp)</v>
          </cell>
          <cell r="D186" t="str">
            <v>Production dispersion (Dp)</v>
          </cell>
          <cell r="E186" t="str">
            <v>Dispersión de producción (Dp)</v>
          </cell>
          <cell r="F186" t="str">
            <v>Produktions-streuung (Dp)</v>
          </cell>
        </row>
        <row r="187">
          <cell r="C187" t="str">
            <v>Dispersion intrinsèque (Di)</v>
          </cell>
          <cell r="D187" t="str">
            <v>Intrinsic dispersion (Di)</v>
          </cell>
          <cell r="E187" t="str">
            <v>Dispersión intrínseca (Di)</v>
          </cell>
          <cell r="F187" t="str">
            <v>innere Streuung (Di)</v>
          </cell>
        </row>
        <row r="188">
          <cell r="C188" t="str">
            <v>Dispersion d'exploitation = Dp - Di</v>
          </cell>
          <cell r="D188" t="str">
            <v>Exploitation dispersion  = Dp - Di</v>
          </cell>
          <cell r="E188" t="str">
            <v>Dispersión de explotación = Dp - Di</v>
          </cell>
          <cell r="F188" t="str">
            <v>Ausnutzungs-streuung = Dp - Di</v>
          </cell>
        </row>
        <row r="189">
          <cell r="C189" t="str">
            <v>Etude Capabilité</v>
          </cell>
          <cell r="D189" t="str">
            <v>Capability study</v>
          </cell>
          <cell r="E189" t="str">
            <v>Estudio de capacidad</v>
          </cell>
          <cell r="F189" t="str">
            <v>Fähigkeits-studium</v>
          </cell>
        </row>
        <row r="190">
          <cell r="C190" t="str">
            <v>1-TAG-N / PG</v>
          </cell>
          <cell r="D190" t="str">
            <v>1-TAG-N / PG</v>
          </cell>
          <cell r="E190" t="str">
            <v>1-TAG-N / PG</v>
          </cell>
          <cell r="F190" t="str">
            <v>1-TAG-N / PG</v>
          </cell>
        </row>
        <row r="191">
          <cell r="C191" t="str">
            <v>3-Attribut</v>
          </cell>
          <cell r="D191" t="str">
            <v>3-Attribut</v>
          </cell>
          <cell r="E191" t="str">
            <v>3-atributo</v>
          </cell>
          <cell r="F191" t="str">
            <v>3-Attribut</v>
          </cell>
        </row>
        <row r="192">
          <cell r="C192" t="str">
            <v>4-Non suivie</v>
          </cell>
          <cell r="D192" t="str">
            <v>4-No follow up</v>
          </cell>
          <cell r="E192" t="str">
            <v>4-No seguido</v>
          </cell>
          <cell r="F192" t="str">
            <v>4-nicht gefolgt</v>
          </cell>
        </row>
        <row r="193">
          <cell r="C193" t="str">
            <v>Plan Surv.(prév.) Série du produit</v>
          </cell>
          <cell r="D193" t="str">
            <v>(Preliminary) serial control plan of the product</v>
          </cell>
          <cell r="E193" t="str">
            <v>Plan de vigilancia de producto(preliminar)</v>
          </cell>
          <cell r="F193" t="str">
            <v>Produkt- Serienüber-wachungsplan (geplant)</v>
          </cell>
        </row>
        <row r="194">
          <cell r="C194" t="str">
            <v>1-Mesure PG</v>
          </cell>
          <cell r="D194" t="str">
            <v>1-Measure PG</v>
          </cell>
          <cell r="E194" t="str">
            <v>1-Medida PG</v>
          </cell>
          <cell r="F194" t="str">
            <v>1-Messung PG</v>
          </cell>
        </row>
        <row r="195">
          <cell r="C195" t="str">
            <v>2-Mesure</v>
          </cell>
          <cell r="D195" t="str">
            <v>2-Measure</v>
          </cell>
          <cell r="E195" t="str">
            <v>2-Medida</v>
          </cell>
          <cell r="F195" t="str">
            <v>2-Messung</v>
          </cell>
        </row>
        <row r="196">
          <cell r="C196" t="str">
            <v>3-Attribut</v>
          </cell>
          <cell r="D196" t="str">
            <v>3-Attribut</v>
          </cell>
          <cell r="E196" t="str">
            <v>3-Atributo</v>
          </cell>
          <cell r="F196" t="str">
            <v>3-Attribut</v>
          </cell>
        </row>
        <row r="197">
          <cell r="C197" t="str">
            <v>Commentaires</v>
          </cell>
          <cell r="D197" t="str">
            <v>Comments</v>
          </cell>
          <cell r="E197" t="str">
            <v>Comentarios</v>
          </cell>
          <cell r="F197" t="str">
            <v>Kommentar</v>
          </cell>
        </row>
        <row r="198">
          <cell r="C198" t="str">
            <v>Permet d'identifier la caractéristique grâce à ses coordonnées sur le plan (facultatif).</v>
          </cell>
          <cell r="D198" t="str">
            <v>Allow identification of the characteristic thanks to drawing coordinates (optional)</v>
          </cell>
          <cell r="E198" t="str">
            <v>Permite identificar la característica gracias a sus coordenadas en plano (facultativo)</v>
          </cell>
          <cell r="F198" t="str">
            <v>Erlaubt die Identifizierung des Merkmals anhand seiner Koordinaten auf der Zeichnung (facultativ).</v>
          </cell>
        </row>
        <row r="199">
          <cell r="C199" t="str">
            <v>Identifier la loi statistique selon la nature de la caractéristique.1 - loi normale2 - loi de Rayleigh3 - DF : loi de défaut de forme Colonne vide : autre loiVoir tableau dans l'onglet "aide"</v>
          </cell>
          <cell r="D199" t="str">
            <v>Identify the statistical distribution according to the nature of the characteristic.1 - Normal distribution2 - Rayleigh distribution3 - DF : form deviation distributionEmpty column : other distributionSee table in "help" sheet</v>
          </cell>
          <cell r="E199" t="str">
            <v>Identificar la ley estadistica según la naturaleza de la caracteristica.1 - Ley normal2 - Ley de Rayleigh3 - DF : Ley de defecto de formaColumna vacía : otra leyVer cuadro en la pestaña "help".</v>
          </cell>
          <cell r="F199" t="str">
            <v>Die statistische Verteilung laut der Natur des Merkmals identifizieren.1 - Normalverteilung2 - Rayleigh-Verteilung3 - DF : Formfehler-Verteilung Leere Spalte : andere VerteilungSiehe Tabelle in "help" Blatt</v>
          </cell>
        </row>
        <row r="200">
          <cell r="C200" t="str">
            <v>Indiquer le type de caractéristique (à remplir pour le RO).1- Caractéristique fonctionnelle (sur le plan Renault) résultante de plusieurs caractéristiques fabriquées2- Caractéristique fonctionnelle directement fabriquée (sur le plan Renault)3- Caractéristique fabriquée / méthode (hors plan Renault)</v>
          </cell>
          <cell r="D200" t="str">
            <v>Indicate the type of characteristic (to filled up for RO milestone)1- functional characteristic (on Renault drawing) resultant of several manufactured characteristics 2- directly manufactured functional characteristic (on Renault drawing)3- manufactured / method characteristic (outside the Renault drawing)</v>
          </cell>
          <cell r="E200" t="str">
            <v>indicar el tipo de característica (a cumplir para el RO).1- Características funcional (sobre el plano Renault) resultante de varias características fabricadas2- Característica funcionaldirectement fabricada (sobre el plano Renault).3- Característica fabricada / método(fuera de plano Renault)</v>
          </cell>
          <cell r="F200" t="str">
            <v>Den Merkmalstyp angeben (für RO zu erfüllen).1- Funktionelles Merkmal (auf Renault-Zeichnung) / Resultant mehrerer angefertigten Merkmale 2- Funktionelles direkt angefertigtes Merkmal (auf Renault-Zeichnung)3- angefertigtes / Methode Merkmal (auβerhalb der Renault-Zeichnung)</v>
          </cell>
        </row>
        <row r="201">
          <cell r="C201" t="str">
            <v>Identifier les caractéristiques soumises à étude de capabilité du processus (à remplir pour le RO et révision pour l'AM-Slot).1 - TAG-N / PG :  Mesures TAG-N processus géom.2 - TAG-N : Mesures (TAG-N) hors processus géom.3 - Attribut4 - Non suivie</v>
          </cell>
          <cell r="D201" t="str">
            <v>Identify characteristics submitted to process capability study (to be filled up for RO milestone and revision at AM-Slot)1 - TAG-N / PG : measures (TAG-N) geom. process2 - TAG-N : mesures (TAG-N) out of geom. process3 - attribut (go / nogo)4 - no follow-up</v>
          </cell>
          <cell r="E201" t="str">
            <v>Identificar las características sometidas al estudio de capacidaddel proceso (a cumplir para el RO y revisión en el AM-Slot ).1 - TAG-N / PG : Medidas (TAG-N) proceso geometría2 - TAG-N : Medidas (TAG-N) Aparte del proceso geometría3 - Atributo4 - Auditoria</v>
          </cell>
          <cell r="F201" t="str">
            <v>Die Merkmale der Prozeβfähigkeitsuntersuchung identifizieren (Für RO auszufüllen und Revision für AM-Slot).1 - TAG-N / PG : Messungen (TAG-N) Geometrie Prozeβ2 - TAG-N : Messungen (TAG-N) auβerhalb Geometrie Prozeβ3 - Attribut4 - Nicht gefolgt</v>
          </cell>
        </row>
        <row r="202">
          <cell r="C202" t="str">
            <v>Indiquer le type de surveillance prévue (à remplir pour le RO, révision à l'AMPS et révision à l'AF + 6 mois) :1- Mesure PG (plan de surveillance de la géométrie du véhicule)2- Mesure (plan de surveillance métier hors géométrie du véhicule )3- Attribut (plan de surveillance métier hors géométrie du véhicule)4- Audit</v>
          </cell>
          <cell r="D202" t="str">
            <v>Indicate the type of scheduled control plan (to be filled up for RO milestone, revision at AMPS and SOP + 6 months)1- Measure PG (control plan of vehicle geometry)2- Measure (control plan out of vehicle geometry)3- Attribut (control plan out of vehicle geometry)4- Audit</v>
          </cell>
          <cell r="E202" t="str">
            <v>Indicar el tipo de vigilancia previsto (a cumplir para el RO, revisión en el AMPS y revisión en el AF+ 6 meses)1- Medida PG (Plan de vigilancia de la geometría del vehículo)2- Medida (Plan de vigilancia aparte de la geometría del vehículo)3- Atributo (Plan de vigilancia aparte de la geometría del vehículo)4- Audit</v>
          </cell>
          <cell r="F202" t="str">
            <v>Den geplanten Überwachunsplan angeben (Für RO auszufüllen und Revision für AM-Slot und SOP + 6 Monate)1- Messung PG (Überwachungsplan der Fahrzeug-Geometrie)2- Messung (Überwachungsplan auβerhalb Fahrzeug-Geometrie)3- Attribut (Überwachungsplan auβerhalb Fahrzeug-Geometrie)4- Audit</v>
          </cell>
        </row>
        <row r="203">
          <cell r="C203" t="str">
            <v>Indiquer le produit - processus pris en référence.Exemple : fabrication X84</v>
          </cell>
          <cell r="D203" t="str">
            <v>Indicate the product - process taken in reference.Example: manufacturing X84</v>
          </cell>
          <cell r="E203" t="str">
            <v>Indicar el producto -proceso tomado como referencia.Ejemplo : fabricación X84</v>
          </cell>
          <cell r="F203" t="str">
            <v>Das in Verweis genommenes Produkt Prozeß angebenBeispiel: Herstellung X84</v>
          </cell>
        </row>
        <row r="204">
          <cell r="C204" t="str">
            <v>Indiquer la dispersion de production (long terme) évaluée sur la période de référence.</v>
          </cell>
          <cell r="D204" t="str">
            <v>Indicate the production dispersion estimated over the reference period.</v>
          </cell>
          <cell r="E204" t="str">
            <v>Indicar la dispersión de producción (a largo plazo) evaluada sobre el periodo de referencia.</v>
          </cell>
          <cell r="F204" t="str">
            <v>Die im Laufe der Bezugsperiode veranschlagte (langfristige) Produktionsstreuung angeben.</v>
          </cell>
        </row>
        <row r="205">
          <cell r="C205" t="str">
            <v>Indiquer la dispersion intrinsèque (court terme) évaluée sur la période de référence.</v>
          </cell>
          <cell r="D205" t="str">
            <v>Indicate the intrinsic dispersion ( short term) estimated over the reference period.</v>
          </cell>
          <cell r="E205" t="str">
            <v>Indicar la dispersión intrínseca (a corto plazo) evaluada sobre el periodo de referencia.</v>
          </cell>
          <cell r="F205" t="str">
            <v>Die im Laufe der Bezugsperiode veranschlagte innere (kurzfristige) Streuung angeben.</v>
          </cell>
        </row>
        <row r="206">
          <cell r="C206" t="str">
            <v>Calcul de la dispersion d'exploitation = Dp-Di.Appelée aussi "marge d'exploitation".</v>
          </cell>
          <cell r="D206" t="str">
            <v>Calculation of the exploitation dispersion  = Dp-Di.Called also "exploitation margin".</v>
          </cell>
          <cell r="E206" t="str">
            <v>Calculo de la dispersión de explotación = Dp - Di.También llamado "margen de explotación.</v>
          </cell>
          <cell r="F206" t="str">
            <v>Berechnung der Ausnutzungsstreuung = Dp-Di.Auch " Ausnutzungsrand " genannt.</v>
          </cell>
        </row>
        <row r="207">
          <cell r="C207" t="str">
            <v>3-DF</v>
          </cell>
          <cell r="D207" t="str">
            <v>3-DF</v>
          </cell>
          <cell r="E207" t="str">
            <v>3-DF</v>
          </cell>
          <cell r="F207" t="str">
            <v>3-DF</v>
          </cell>
        </row>
        <row r="208">
          <cell r="C208" t="str">
            <v>2-TAG-N</v>
          </cell>
          <cell r="D208" t="str">
            <v>2-TAG-N</v>
          </cell>
          <cell r="E208" t="str">
            <v>2-TAG-N</v>
          </cell>
          <cell r="F208" t="str">
            <v>2-TAG-N</v>
          </cell>
        </row>
        <row r="209">
          <cell r="C209" t="str">
            <v>Origine de la faisabilité</v>
          </cell>
          <cell r="D209" t="str">
            <v>Feasibility origin</v>
          </cell>
          <cell r="E209" t="str">
            <v>Origen de la factibilidad</v>
          </cell>
          <cell r="F209" t="str">
            <v>Ursprung der Machbarkeit</v>
          </cell>
        </row>
        <row r="210">
          <cell r="C210" t="str">
            <v>Type de caractéristique</v>
          </cell>
          <cell r="D210" t="str">
            <v>Characteristic type</v>
          </cell>
          <cell r="E210" t="str">
            <v>Tipo característica</v>
          </cell>
          <cell r="F210" t="str">
            <v>Merkmalstyp</v>
          </cell>
        </row>
        <row r="211">
          <cell r="C211" t="str">
            <v>Plan de surveillance</v>
          </cell>
          <cell r="D211" t="str">
            <v>Control plan</v>
          </cell>
          <cell r="E211" t="str">
            <v>Plan de vigilancia</v>
          </cell>
          <cell r="F211" t="str">
            <v>Überwachungsplan</v>
          </cell>
        </row>
        <row r="212">
          <cell r="C212" t="str">
            <v>4-Audit</v>
          </cell>
          <cell r="D212" t="str">
            <v>4-Audit</v>
          </cell>
          <cell r="E212" t="str">
            <v>4-Auditoria</v>
          </cell>
          <cell r="F212" t="str">
            <v>4-Audit</v>
          </cell>
        </row>
        <row r="213">
          <cell r="C213" t="str">
            <v>TI</v>
          </cell>
          <cell r="D213" t="str">
            <v>TI</v>
          </cell>
          <cell r="E213" t="str">
            <v>TI</v>
          </cell>
          <cell r="F213" t="str">
            <v>TI</v>
          </cell>
          <cell r="G213" t="str">
            <v>TI</v>
          </cell>
        </row>
        <row r="214">
          <cell r="C214" t="str">
            <v>TS</v>
          </cell>
          <cell r="D214" t="str">
            <v>TS</v>
          </cell>
          <cell r="E214" t="str">
            <v>TS</v>
          </cell>
          <cell r="F214" t="str">
            <v>TS</v>
          </cell>
          <cell r="G214" t="str">
            <v>TS</v>
          </cell>
        </row>
        <row r="215">
          <cell r="C215" t="str">
            <v>Aucune caractéristique n'est sélectionnée pour l'import TAG-N</v>
          </cell>
        </row>
        <row r="216">
          <cell r="C216" t="str">
            <v>Usine</v>
          </cell>
          <cell r="D216" t="str">
            <v>Plant</v>
          </cell>
        </row>
        <row r="217">
          <cell r="C217" t="str">
            <v>Caisse</v>
          </cell>
          <cell r="D217" t="str">
            <v>Body</v>
          </cell>
        </row>
        <row r="218">
          <cell r="C218" t="str">
            <v>Métier</v>
          </cell>
        </row>
        <row r="219">
          <cell r="C219" t="str">
            <v>Gamme</v>
          </cell>
        </row>
        <row r="220">
          <cell r="C220" t="str">
            <v>Identification de la caractéristique</v>
          </cell>
          <cell r="D220" t="str">
            <v>Caracteristic ident</v>
          </cell>
        </row>
        <row r="221">
          <cell r="C221" t="str">
            <v>Suivi</v>
          </cell>
        </row>
        <row r="222">
          <cell r="C222" t="str">
            <v>Echantillon</v>
          </cell>
        </row>
        <row r="223">
          <cell r="C223" t="str">
            <v>Exécution</v>
          </cell>
        </row>
        <row r="224">
          <cell r="C224" t="str">
            <v>Mesure</v>
          </cell>
          <cell r="D224" t="str">
            <v>Mesure</v>
          </cell>
        </row>
        <row r="225">
          <cell r="C225" t="str">
            <v>Date</v>
          </cell>
          <cell r="D225" t="str">
            <v>Date</v>
          </cell>
        </row>
        <row r="226">
          <cell r="C226" t="str">
            <v>Heure</v>
          </cell>
          <cell r="D226" t="str">
            <v>Hours</v>
          </cell>
        </row>
        <row r="227">
          <cell r="C227" t="str">
            <v>Réf. Fab.</v>
          </cell>
        </row>
        <row r="228">
          <cell r="C228" t="str">
            <v>Diversité</v>
          </cell>
          <cell r="D228" t="str">
            <v>Diversity</v>
          </cell>
        </row>
        <row r="229">
          <cell r="C229" t="str">
            <v>Mesureur</v>
          </cell>
        </row>
        <row r="230">
          <cell r="C230" t="str">
            <v>Réf. Moy.</v>
          </cell>
        </row>
        <row r="231">
          <cell r="C231" t="str">
            <v>Mat. moy.</v>
          </cell>
        </row>
        <row r="232">
          <cell r="C232" t="str">
            <v>Suivi métro.</v>
          </cell>
        </row>
        <row r="233">
          <cell r="C233" t="str">
            <v>Incertitude</v>
          </cell>
        </row>
        <row r="234">
          <cell r="C234" t="str">
            <v>Unité incert.</v>
          </cell>
        </row>
        <row r="235">
          <cell r="C235" t="str">
            <v>Champs obligatoires à compléter par Renault</v>
          </cell>
          <cell r="D235" t="str">
            <v>Field obligatory to fullfil by Renault</v>
          </cell>
        </row>
        <row r="236">
          <cell r="C236" t="str">
            <v>Champs obligatoires à compléter par Fournisseur</v>
          </cell>
          <cell r="D236" t="str">
            <v>Field obligatory to fullfil by Supplier</v>
          </cell>
        </row>
        <row r="237">
          <cell r="C237" t="str">
            <v>Aucune caractéristique n'est sélectionnée pour la fiche SAVI Excel.</v>
          </cell>
          <cell r="D237" t="str">
            <v>No caracteristic are selected for the SAVI Excel sheet.</v>
          </cell>
        </row>
        <row r="238">
          <cell r="C238" t="str">
            <v xml:space="preserve">La longueur de l'Identifiant de la caractéristique ne doit pas dépasser 30 caractère.Veuillez modifier le nom du fournisseur (sans mettre d'espace ou de point) et le reduire à </v>
          </cell>
          <cell r="D238" t="str">
            <v xml:space="preserve">The caracteristic ident length must not be longer than 30 caracters.Please modify supplier name (without any blanks or point) and reduce it to </v>
          </cell>
        </row>
        <row r="239">
          <cell r="C239" t="str">
            <v xml:space="preserve"> caractères</v>
          </cell>
          <cell r="D239" t="str">
            <v xml:space="preserve"> caracters</v>
          </cell>
        </row>
      </sheetData>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gue en acier (simple) "/>
      <sheetName val="Bague Usinée"/>
      <sheetName val="Bague Alu"/>
      <sheetName val="Annexe 1 (Prix MP)"/>
      <sheetName val="Les Modifications"/>
      <sheetName val="Plan générique bague simple"/>
    </sheetNames>
    <sheetDataSet>
      <sheetData sheetId="0"/>
      <sheetData sheetId="1"/>
      <sheetData sheetId="2"/>
      <sheetData sheetId="3">
        <row r="1">
          <cell r="A1" t="str">
            <v>Tubes Matière</v>
          </cell>
          <cell r="B1" t="str">
            <v>Prix Achat SIA</v>
          </cell>
          <cell r="C1" t="str">
            <v>Prix de vente SIA -MIM</v>
          </cell>
          <cell r="D1" t="str">
            <v>Densité</v>
          </cell>
          <cell r="E1" t="str">
            <v>Prix achat (m)</v>
          </cell>
        </row>
        <row r="2">
          <cell r="A2" t="str">
            <v>8-1830</v>
          </cell>
          <cell r="B2">
            <v>4.48644</v>
          </cell>
          <cell r="C2">
            <v>4.9350840000000007</v>
          </cell>
          <cell r="D2">
            <v>1.087</v>
          </cell>
          <cell r="E2">
            <v>5.3644363080000002</v>
          </cell>
        </row>
        <row r="3">
          <cell r="A3" t="str">
            <v>8-1620</v>
          </cell>
          <cell r="B3">
            <v>4.0983999999999998</v>
          </cell>
          <cell r="C3">
            <v>4.5082399999999998</v>
          </cell>
          <cell r="D3">
            <v>0.68600000000000005</v>
          </cell>
          <cell r="E3">
            <v>3.0926526400000003</v>
          </cell>
        </row>
        <row r="4">
          <cell r="A4" t="str">
            <v>8-2020</v>
          </cell>
          <cell r="B4">
            <v>4.1311</v>
          </cell>
          <cell r="C4">
            <v>4.5442100000000005</v>
          </cell>
          <cell r="D4">
            <v>0.873</v>
          </cell>
          <cell r="E4">
            <v>3.9670953300000003</v>
          </cell>
        </row>
        <row r="5">
          <cell r="A5" t="str">
            <v>8-1820</v>
          </cell>
          <cell r="B5">
            <v>4.1311</v>
          </cell>
          <cell r="C5">
            <v>4.5442100000000005</v>
          </cell>
          <cell r="D5">
            <v>0.78400000000000003</v>
          </cell>
          <cell r="E5">
            <v>3.5626606400000007</v>
          </cell>
        </row>
        <row r="6">
          <cell r="A6" t="str">
            <v>8-1215</v>
          </cell>
          <cell r="B6">
            <v>4.6325000000000003</v>
          </cell>
          <cell r="C6">
            <v>5.0957500000000007</v>
          </cell>
          <cell r="D6">
            <v>0.38500000000000001</v>
          </cell>
          <cell r="E6">
            <v>1.9618637500000002</v>
          </cell>
        </row>
        <row r="7">
          <cell r="A7" t="str">
            <v>8-2030</v>
          </cell>
          <cell r="B7">
            <v>4.48644</v>
          </cell>
          <cell r="C7">
            <v>4.9350840000000007</v>
          </cell>
          <cell r="D7">
            <v>1.246</v>
          </cell>
          <cell r="E7">
            <v>6.1491146640000007</v>
          </cell>
        </row>
        <row r="8">
          <cell r="A8" t="str">
            <v>8-1630</v>
          </cell>
          <cell r="B8">
            <v>4.4471999999999996</v>
          </cell>
          <cell r="C8">
            <v>4.8919199999999998</v>
          </cell>
          <cell r="D8">
            <v>0.95199999999999996</v>
          </cell>
          <cell r="E8">
            <v>4.6571078399999992</v>
          </cell>
        </row>
        <row r="9">
          <cell r="A9" t="str">
            <v>8-1420</v>
          </cell>
          <cell r="B9">
            <v>4.1311</v>
          </cell>
          <cell r="C9">
            <v>4.5442100000000005</v>
          </cell>
          <cell r="D9">
            <v>0.58799999999999997</v>
          </cell>
          <cell r="E9">
            <v>2.6719954800000001</v>
          </cell>
        </row>
        <row r="10">
          <cell r="A10" t="str">
            <v>8-1610</v>
          </cell>
          <cell r="B10">
            <v>4.4471999999999996</v>
          </cell>
          <cell r="C10">
            <v>4.8919199999999998</v>
          </cell>
          <cell r="D10">
            <v>0.36</v>
          </cell>
          <cell r="E10">
            <v>1.7610911999999999</v>
          </cell>
        </row>
        <row r="11">
          <cell r="A11" t="str">
            <v>8-1410</v>
          </cell>
          <cell r="B11">
            <v>4.4471999999999996</v>
          </cell>
          <cell r="C11">
            <v>4.8919199999999998</v>
          </cell>
          <cell r="D11">
            <v>0.318</v>
          </cell>
          <cell r="E11">
            <v>1.55563056</v>
          </cell>
        </row>
        <row r="12">
          <cell r="A12" t="str">
            <v>8-1210</v>
          </cell>
          <cell r="B12">
            <v>4.7742000000000004</v>
          </cell>
          <cell r="C12">
            <v>5.2516200000000008</v>
          </cell>
          <cell r="D12">
            <v>0.26900000000000002</v>
          </cell>
          <cell r="E12">
            <v>1.4126857800000003</v>
          </cell>
        </row>
        <row r="13">
          <cell r="A13" t="str">
            <v>8-2763-AL</v>
          </cell>
          <cell r="B13">
            <v>11.867781538461537</v>
          </cell>
          <cell r="C13">
            <v>13.054559692307691</v>
          </cell>
          <cell r="D13">
            <v>1</v>
          </cell>
          <cell r="E13">
            <v>13.054559692307691</v>
          </cell>
        </row>
        <row r="14">
          <cell r="A14" t="str">
            <v>8-2220</v>
          </cell>
          <cell r="B14">
            <v>4.1310000000000002</v>
          </cell>
          <cell r="C14">
            <v>4.5441000000000003</v>
          </cell>
          <cell r="D14">
            <v>0.98</v>
          </cell>
          <cell r="E14">
            <v>4.4532180000000006</v>
          </cell>
        </row>
        <row r="15">
          <cell r="A15" t="str">
            <v>8-2250</v>
          </cell>
          <cell r="B15">
            <v>4.6319999999999997</v>
          </cell>
          <cell r="C15">
            <v>5.0952000000000002</v>
          </cell>
          <cell r="D15">
            <v>2.0819999999999999</v>
          </cell>
          <cell r="E15">
            <v>10.6082064</v>
          </cell>
        </row>
        <row r="16">
          <cell r="A16" t="str">
            <v>8-2630</v>
          </cell>
          <cell r="B16">
            <v>3.6515</v>
          </cell>
          <cell r="C16">
            <v>4.0166500000000003</v>
          </cell>
          <cell r="D16">
            <v>1.69</v>
          </cell>
          <cell r="E16">
            <v>6.7881385000000005</v>
          </cell>
        </row>
        <row r="17">
          <cell r="A17" t="str">
            <v>8-3030</v>
          </cell>
          <cell r="B17">
            <v>3.597</v>
          </cell>
          <cell r="C17">
            <v>3.9567000000000001</v>
          </cell>
          <cell r="D17">
            <v>1.96</v>
          </cell>
          <cell r="E17">
            <v>7.7551319999999997</v>
          </cell>
        </row>
        <row r="18">
          <cell r="A18" t="str">
            <v>8-2230</v>
          </cell>
          <cell r="B18">
            <v>4.3163999999999998</v>
          </cell>
          <cell r="C18">
            <v>4.7480400000000005</v>
          </cell>
          <cell r="D18">
            <v>1.38</v>
          </cell>
          <cell r="E18">
            <v>6.5522952000000005</v>
          </cell>
        </row>
        <row r="19">
          <cell r="A19" t="str">
            <v>8-2835</v>
          </cell>
          <cell r="B19">
            <v>2.96</v>
          </cell>
          <cell r="C19">
            <v>3.2560000000000002</v>
          </cell>
          <cell r="D19">
            <v>1.837</v>
          </cell>
          <cell r="E19">
            <v>5.9812720000000006</v>
          </cell>
        </row>
        <row r="20">
          <cell r="A20" t="str">
            <v>8-2860</v>
          </cell>
          <cell r="B20">
            <v>4.556</v>
          </cell>
          <cell r="C20">
            <v>5.0116000000000005</v>
          </cell>
          <cell r="D20">
            <v>3.234</v>
          </cell>
          <cell r="E20">
            <v>16.207514400000001</v>
          </cell>
        </row>
        <row r="21">
          <cell r="A21" t="str">
            <v>8-1930</v>
          </cell>
          <cell r="B21">
            <v>2.86</v>
          </cell>
          <cell r="C21">
            <v>3.1459999999999999</v>
          </cell>
          <cell r="D21">
            <v>1.1759999999999999</v>
          </cell>
          <cell r="E21">
            <v>3.6996959999999999</v>
          </cell>
        </row>
        <row r="22">
          <cell r="A22" t="str">
            <v>8-2840</v>
          </cell>
          <cell r="B22">
            <v>3.8586</v>
          </cell>
          <cell r="C22">
            <v>4.2444600000000001</v>
          </cell>
          <cell r="D22">
            <v>2.3519999999999999</v>
          </cell>
          <cell r="E22">
            <v>9.9829699200000004</v>
          </cell>
        </row>
        <row r="23">
          <cell r="A23" t="str">
            <v>8-2935</v>
          </cell>
          <cell r="B23">
            <v>2.46</v>
          </cell>
          <cell r="C23">
            <v>2.706</v>
          </cell>
          <cell r="D23">
            <v>2.1869999999999998</v>
          </cell>
          <cell r="E23">
            <v>5.9180219999999997</v>
          </cell>
        </row>
        <row r="24">
          <cell r="A24" t="str">
            <v>8-3235</v>
          </cell>
          <cell r="B24">
            <v>3.4950000000000001</v>
          </cell>
          <cell r="C24">
            <v>3.8445000000000005</v>
          </cell>
          <cell r="D24">
            <v>2.3820000000000001</v>
          </cell>
          <cell r="E24">
            <v>9.1575990000000012</v>
          </cell>
        </row>
        <row r="25">
          <cell r="A25" t="str">
            <v>8-3840</v>
          </cell>
          <cell r="B25">
            <v>3.4950000000000001</v>
          </cell>
          <cell r="C25">
            <v>3.8445000000000005</v>
          </cell>
          <cell r="D25">
            <v>3.3326014869280529</v>
          </cell>
          <cell r="E25">
            <v>12.812186416494901</v>
          </cell>
        </row>
        <row r="26">
          <cell r="A26" t="str">
            <v>8-4331</v>
          </cell>
          <cell r="B26">
            <v>3.3319999999999999</v>
          </cell>
          <cell r="C26">
            <v>3.6652</v>
          </cell>
          <cell r="D26">
            <v>2.940530723760046</v>
          </cell>
          <cell r="E26">
            <v>10.777633208725321</v>
          </cell>
        </row>
        <row r="27">
          <cell r="A27" t="str">
            <v>8-1840</v>
          </cell>
          <cell r="B27">
            <v>8.2952099999999991</v>
          </cell>
          <cell r="C27">
            <v>9.1247310000000006</v>
          </cell>
          <cell r="D27">
            <v>1.3722476710880216</v>
          </cell>
          <cell r="E27">
            <v>12.521390864054675</v>
          </cell>
        </row>
        <row r="28">
          <cell r="A28" t="str">
            <v>8-2040</v>
          </cell>
          <cell r="B28">
            <v>8.2952099999999991</v>
          </cell>
          <cell r="C28">
            <v>9.1247310000000006</v>
          </cell>
          <cell r="D28">
            <v>1.5682830526720246</v>
          </cell>
          <cell r="E28">
            <v>14.310160987491058</v>
          </cell>
        </row>
        <row r="29">
          <cell r="A29" t="str">
            <v>8-2240</v>
          </cell>
          <cell r="B29">
            <v>2.1880000000000002</v>
          </cell>
          <cell r="C29">
            <v>2.4068000000000005</v>
          </cell>
          <cell r="D29">
            <v>1.7643184342560279</v>
          </cell>
          <cell r="E29">
            <v>4.2463616075674091</v>
          </cell>
        </row>
        <row r="32">
          <cell r="A32" t="str">
            <v>Epaisseur tube</v>
          </cell>
          <cell r="B32" t="str">
            <v>CF standard</v>
          </cell>
        </row>
        <row r="33">
          <cell r="A33">
            <v>1</v>
          </cell>
          <cell r="B33">
            <v>0.15</v>
          </cell>
        </row>
        <row r="34">
          <cell r="A34">
            <v>2</v>
          </cell>
          <cell r="B34">
            <v>0.15</v>
          </cell>
        </row>
        <row r="35">
          <cell r="A35">
            <v>3</v>
          </cell>
          <cell r="B35">
            <v>0.15</v>
          </cell>
        </row>
        <row r="36">
          <cell r="A36">
            <v>4</v>
          </cell>
          <cell r="B36">
            <v>0.2</v>
          </cell>
        </row>
        <row r="37">
          <cell r="A37">
            <v>5</v>
          </cell>
          <cell r="B37">
            <v>0.25</v>
          </cell>
        </row>
        <row r="38">
          <cell r="A38">
            <v>6</v>
          </cell>
          <cell r="B38">
            <v>0.25</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gue en acier (simple) "/>
      <sheetName val="Bague Usinée"/>
      <sheetName val="Bague Alu"/>
      <sheetName val="Annexe 1 (Prix MP)"/>
      <sheetName val="Les Modifications"/>
      <sheetName val="Plan générique bague simple"/>
    </sheetNames>
    <sheetDataSet>
      <sheetData sheetId="0">
        <row r="8">
          <cell r="C8" t="str">
            <v>0-4599</v>
          </cell>
          <cell r="D8">
            <v>30</v>
          </cell>
          <cell r="E8">
            <v>38</v>
          </cell>
          <cell r="F8">
            <v>23</v>
          </cell>
          <cell r="G8">
            <v>45</v>
          </cell>
          <cell r="H8">
            <v>1</v>
          </cell>
          <cell r="I8" t="str">
            <v>+0,1-0</v>
          </cell>
          <cell r="J8">
            <v>45</v>
          </cell>
          <cell r="K8">
            <v>1</v>
          </cell>
          <cell r="L8" t="str">
            <v>+0,1-0</v>
          </cell>
          <cell r="M8" t="str">
            <v>Brute</v>
          </cell>
          <cell r="N8" t="str">
            <v>Suivant plan générique</v>
          </cell>
          <cell r="O8">
            <v>43129</v>
          </cell>
          <cell r="P8">
            <v>0</v>
          </cell>
          <cell r="Q8">
            <v>3</v>
          </cell>
          <cell r="R8">
            <v>26</v>
          </cell>
          <cell r="S8">
            <v>7.7593168000000004E-2</v>
          </cell>
          <cell r="T8">
            <v>10.120848000000002</v>
          </cell>
          <cell r="U8">
            <v>37.273059014400012</v>
          </cell>
          <cell r="V8">
            <v>108</v>
          </cell>
          <cell r="W8">
            <v>4</v>
          </cell>
          <cell r="X8">
            <v>0.2</v>
          </cell>
          <cell r="Y8">
            <v>0.34512091680000012</v>
          </cell>
          <cell r="Z8">
            <v>0.2</v>
          </cell>
          <cell r="AA8">
            <v>0</v>
          </cell>
          <cell r="AB8">
            <v>0</v>
          </cell>
          <cell r="AC8">
            <v>0.54512091680000019</v>
          </cell>
          <cell r="AD8">
            <v>0.3668910765230794</v>
          </cell>
          <cell r="AE8">
            <v>0.54512091680000019</v>
          </cell>
          <cell r="AF8">
            <v>0.54512091680000019</v>
          </cell>
        </row>
        <row r="9">
          <cell r="C9" t="str">
            <v>4-8070-1</v>
          </cell>
          <cell r="D9" t="str">
            <v>9</v>
          </cell>
          <cell r="E9" t="str">
            <v>12</v>
          </cell>
          <cell r="F9" t="str">
            <v>33</v>
          </cell>
          <cell r="G9">
            <v>45</v>
          </cell>
          <cell r="H9">
            <v>0.3</v>
          </cell>
          <cell r="I9" t="str">
            <v>+0,1-0</v>
          </cell>
          <cell r="J9">
            <v>45</v>
          </cell>
          <cell r="K9">
            <v>0.3</v>
          </cell>
          <cell r="L9" t="str">
            <v>+0,1-0</v>
          </cell>
          <cell r="M9" t="str">
            <v>Galvanisée</v>
          </cell>
          <cell r="N9" t="str">
            <v>Suivant plan générique</v>
          </cell>
          <cell r="O9">
            <v>43129</v>
          </cell>
          <cell r="P9">
            <v>0</v>
          </cell>
          <cell r="Q9">
            <v>3</v>
          </cell>
          <cell r="R9">
            <v>36</v>
          </cell>
          <cell r="S9">
            <v>1.2892918500000001E-2</v>
          </cell>
          <cell r="T9">
            <v>1.1720835000000003</v>
          </cell>
          <cell r="U9">
            <v>5.9726444951250022</v>
          </cell>
          <cell r="V9">
            <v>78</v>
          </cell>
          <cell r="W9">
            <v>2</v>
          </cell>
          <cell r="X9">
            <v>0.15</v>
          </cell>
          <cell r="Y9">
            <v>7.6572365322115407E-2</v>
          </cell>
          <cell r="Z9">
            <v>0.15</v>
          </cell>
          <cell r="AA9">
            <v>1.3537564425000002E-2</v>
          </cell>
          <cell r="AB9">
            <v>3.5000000000000003E-2</v>
          </cell>
          <cell r="AC9">
            <v>0.2751099297471154</v>
          </cell>
          <cell r="AD9">
            <v>0.5452365901073869</v>
          </cell>
          <cell r="AE9">
            <v>0.2751099297471154</v>
          </cell>
          <cell r="AF9">
            <v>0.2751099297471154</v>
          </cell>
        </row>
        <row r="10">
          <cell r="C10" t="str">
            <v>0-4965</v>
          </cell>
          <cell r="D10">
            <v>30</v>
          </cell>
          <cell r="E10">
            <v>38</v>
          </cell>
          <cell r="F10">
            <v>27</v>
          </cell>
          <cell r="G10">
            <v>45</v>
          </cell>
          <cell r="H10">
            <v>1</v>
          </cell>
          <cell r="I10" t="str">
            <v>+0,1-0</v>
          </cell>
          <cell r="J10">
            <v>45</v>
          </cell>
          <cell r="K10">
            <v>1</v>
          </cell>
          <cell r="L10" t="str">
            <v>+0,1-0</v>
          </cell>
          <cell r="M10" t="str">
            <v>Brute</v>
          </cell>
          <cell r="N10" t="str">
            <v>Suivant plan générique</v>
          </cell>
          <cell r="O10">
            <v>43129</v>
          </cell>
          <cell r="P10">
            <v>0</v>
          </cell>
          <cell r="Q10">
            <v>3</v>
          </cell>
          <cell r="R10">
            <v>30</v>
          </cell>
          <cell r="S10">
            <v>9.1087632000000002E-2</v>
          </cell>
          <cell r="T10">
            <v>10.120848000000002</v>
          </cell>
          <cell r="U10">
            <v>37.273059014400012</v>
          </cell>
          <cell r="V10">
            <v>94</v>
          </cell>
          <cell r="W10">
            <v>4</v>
          </cell>
          <cell r="X10">
            <v>0.2</v>
          </cell>
          <cell r="Y10">
            <v>0.39652190440851076</v>
          </cell>
          <cell r="Z10">
            <v>0.2</v>
          </cell>
          <cell r="AA10">
            <v>0</v>
          </cell>
          <cell r="AB10">
            <v>0</v>
          </cell>
          <cell r="AC10">
            <v>0.59652190440851083</v>
          </cell>
          <cell r="AD10">
            <v>0.33527687503497916</v>
          </cell>
          <cell r="AE10">
            <v>0.59652190440851083</v>
          </cell>
          <cell r="AF10">
            <v>0.59652190440851083</v>
          </cell>
        </row>
        <row r="11">
          <cell r="C11" t="str">
            <v>4-8550</v>
          </cell>
          <cell r="D11">
            <v>37</v>
          </cell>
          <cell r="E11">
            <v>43.2</v>
          </cell>
          <cell r="F11">
            <v>25</v>
          </cell>
          <cell r="G11">
            <v>45</v>
          </cell>
          <cell r="H11">
            <v>0.5</v>
          </cell>
          <cell r="I11" t="str">
            <v>+0,1-0</v>
          </cell>
          <cell r="J11">
            <v>45</v>
          </cell>
          <cell r="K11">
            <v>0.5</v>
          </cell>
          <cell r="L11" t="str">
            <v>+0,1-0</v>
          </cell>
          <cell r="M11" t="str">
            <v>Brute</v>
          </cell>
          <cell r="N11" t="str">
            <v>Suivant plan générique</v>
          </cell>
          <cell r="O11">
            <v>43129</v>
          </cell>
          <cell r="P11">
            <v>0</v>
          </cell>
          <cell r="Q11">
            <v>3</v>
          </cell>
          <cell r="R11">
            <v>28</v>
          </cell>
          <cell r="S11">
            <v>7.7090846500000046E-2</v>
          </cell>
          <cell r="T11">
            <v>9.2509015800000061</v>
          </cell>
          <cell r="U11">
            <v>32.441061660744026</v>
          </cell>
          <cell r="V11">
            <v>100</v>
          </cell>
          <cell r="W11">
            <v>3</v>
          </cell>
          <cell r="X11">
            <v>0.15</v>
          </cell>
          <cell r="Y11">
            <v>0.32441061660744025</v>
          </cell>
          <cell r="Z11">
            <v>0.15</v>
          </cell>
          <cell r="AA11">
            <v>0</v>
          </cell>
          <cell r="AB11">
            <v>0</v>
          </cell>
          <cell r="AC11">
            <v>0.47441061660744022</v>
          </cell>
          <cell r="AD11">
            <v>0.31618179431283727</v>
          </cell>
          <cell r="AE11">
            <v>0.47441061660744022</v>
          </cell>
          <cell r="AF11">
            <v>0.47441061660744022</v>
          </cell>
        </row>
        <row r="12">
          <cell r="C12" t="str">
            <v>0-4457</v>
          </cell>
          <cell r="D12">
            <v>30</v>
          </cell>
          <cell r="E12">
            <v>38</v>
          </cell>
          <cell r="F12">
            <v>21</v>
          </cell>
          <cell r="G12">
            <v>45</v>
          </cell>
          <cell r="H12">
            <v>1</v>
          </cell>
          <cell r="I12" t="str">
            <v>+0,1-0</v>
          </cell>
          <cell r="J12">
            <v>45</v>
          </cell>
          <cell r="K12">
            <v>1</v>
          </cell>
          <cell r="L12" t="str">
            <v>+0,1-0</v>
          </cell>
          <cell r="M12" t="str">
            <v>Brute</v>
          </cell>
          <cell r="N12" t="str">
            <v>Suivant plan générique</v>
          </cell>
          <cell r="O12">
            <v>43129</v>
          </cell>
          <cell r="P12">
            <v>0</v>
          </cell>
          <cell r="Q12">
            <v>3</v>
          </cell>
          <cell r="R12">
            <v>24</v>
          </cell>
          <cell r="S12">
            <v>7.0845935999999998E-2</v>
          </cell>
          <cell r="T12">
            <v>10.120848000000002</v>
          </cell>
          <cell r="U12">
            <v>37.273059014400012</v>
          </cell>
          <cell r="V12">
            <v>117</v>
          </cell>
          <cell r="W12">
            <v>4</v>
          </cell>
          <cell r="X12">
            <v>0.2</v>
          </cell>
          <cell r="Y12">
            <v>0.31857315396923086</v>
          </cell>
          <cell r="Z12">
            <v>0.2</v>
          </cell>
          <cell r="AA12">
            <v>0</v>
          </cell>
          <cell r="AB12">
            <v>0</v>
          </cell>
          <cell r="AC12">
            <v>0.51857315396923087</v>
          </cell>
          <cell r="AD12">
            <v>0.38567364791094999</v>
          </cell>
          <cell r="AE12">
            <v>0.51857315396923087</v>
          </cell>
          <cell r="AF12">
            <v>0.51857315396923087</v>
          </cell>
        </row>
        <row r="13">
          <cell r="C13" t="str">
            <v>0-4998-1</v>
          </cell>
          <cell r="D13" t="str">
            <v>16</v>
          </cell>
          <cell r="E13" t="str">
            <v>20</v>
          </cell>
          <cell r="F13" t="str">
            <v>45</v>
          </cell>
          <cell r="G13">
            <v>45</v>
          </cell>
          <cell r="H13">
            <v>0.3</v>
          </cell>
          <cell r="I13" t="str">
            <v>+0,1-0</v>
          </cell>
          <cell r="J13">
            <v>45</v>
          </cell>
          <cell r="K13">
            <v>0.3</v>
          </cell>
          <cell r="L13" t="str">
            <v>+0,1-0</v>
          </cell>
          <cell r="M13" t="str">
            <v>Galvanisée</v>
          </cell>
          <cell r="N13" t="str">
            <v>Suivant plan générique</v>
          </cell>
          <cell r="O13">
            <v>43129</v>
          </cell>
          <cell r="P13">
            <v>0</v>
          </cell>
          <cell r="Q13">
            <v>3</v>
          </cell>
          <cell r="R13">
            <v>48</v>
          </cell>
          <cell r="S13">
            <v>4.0185720000000001E-2</v>
          </cell>
          <cell r="T13">
            <v>2.6790480000000003</v>
          </cell>
          <cell r="U13">
            <v>12.174156712080002</v>
          </cell>
          <cell r="V13">
            <v>58</v>
          </cell>
          <cell r="W13">
            <v>2</v>
          </cell>
          <cell r="X13">
            <v>0.15</v>
          </cell>
          <cell r="Y13">
            <v>0.20989925365655177</v>
          </cell>
          <cell r="Z13">
            <v>0.15</v>
          </cell>
          <cell r="AA13">
            <v>4.2195006E-2</v>
          </cell>
          <cell r="AB13">
            <v>3.5000000000000003E-2</v>
          </cell>
          <cell r="AC13">
            <v>0.43709425965655169</v>
          </cell>
          <cell r="AD13">
            <v>0.34317540595903256</v>
          </cell>
          <cell r="AE13">
            <v>0.43709425965655169</v>
          </cell>
          <cell r="AF13">
            <v>0.43709425965655169</v>
          </cell>
        </row>
        <row r="14">
          <cell r="C14" t="str">
            <v>0-3795-1</v>
          </cell>
          <cell r="D14" t="str">
            <v>12</v>
          </cell>
          <cell r="E14" t="str">
            <v>18</v>
          </cell>
          <cell r="F14" t="str">
            <v>40</v>
          </cell>
          <cell r="G14">
            <v>45</v>
          </cell>
          <cell r="H14">
            <v>0.3</v>
          </cell>
          <cell r="I14" t="str">
            <v>+0,1-0</v>
          </cell>
          <cell r="J14">
            <v>45</v>
          </cell>
          <cell r="K14">
            <v>0.3</v>
          </cell>
          <cell r="L14" t="str">
            <v>+0,1-0</v>
          </cell>
          <cell r="M14" t="str">
            <v>Galvanisée</v>
          </cell>
          <cell r="N14" t="str">
            <v>Suivant plan générique</v>
          </cell>
          <cell r="O14">
            <v>43129</v>
          </cell>
          <cell r="P14">
            <v>0</v>
          </cell>
          <cell r="Q14">
            <v>3</v>
          </cell>
          <cell r="R14">
            <v>43</v>
          </cell>
          <cell r="S14">
            <v>4.4650800000000004E-2</v>
          </cell>
          <cell r="T14">
            <v>3.3488100000000003</v>
          </cell>
          <cell r="U14">
            <v>16.526658650040005</v>
          </cell>
          <cell r="V14">
            <v>65</v>
          </cell>
          <cell r="W14">
            <v>3</v>
          </cell>
          <cell r="X14">
            <v>0.15</v>
          </cell>
          <cell r="Y14">
            <v>0.2542562869236924</v>
          </cell>
          <cell r="Z14">
            <v>0.15</v>
          </cell>
          <cell r="AA14">
            <v>4.6883340000000009E-2</v>
          </cell>
          <cell r="AB14">
            <v>3.5000000000000003E-2</v>
          </cell>
          <cell r="AC14">
            <v>0.48613962692369239</v>
          </cell>
          <cell r="AD14">
            <v>0.30855332849371886</v>
          </cell>
          <cell r="AE14">
            <v>0.48613962692369239</v>
          </cell>
          <cell r="AF14">
            <v>0.48613962692369239</v>
          </cell>
        </row>
        <row r="15">
          <cell r="C15" t="str">
            <v>0-4229-1</v>
          </cell>
          <cell r="D15" t="str">
            <v>14</v>
          </cell>
          <cell r="E15" t="str">
            <v>18</v>
          </cell>
          <cell r="F15" t="str">
            <v>40</v>
          </cell>
          <cell r="G15">
            <v>45</v>
          </cell>
          <cell r="H15">
            <v>0.3</v>
          </cell>
          <cell r="I15" t="str">
            <v>+0,1-0</v>
          </cell>
          <cell r="J15">
            <v>45</v>
          </cell>
          <cell r="K15">
            <v>0.3</v>
          </cell>
          <cell r="L15" t="str">
            <v>+0,1-0</v>
          </cell>
          <cell r="M15" t="str">
            <v>Galvanisée</v>
          </cell>
          <cell r="N15" t="str">
            <v>Suivant plan générique</v>
          </cell>
          <cell r="O15">
            <v>43129</v>
          </cell>
          <cell r="P15">
            <v>0</v>
          </cell>
          <cell r="Q15">
            <v>3</v>
          </cell>
          <cell r="R15">
            <v>43</v>
          </cell>
          <cell r="S15">
            <v>3.1751680000000004E-2</v>
          </cell>
          <cell r="T15">
            <v>2.3813760000000004</v>
          </cell>
          <cell r="U15">
            <v>10.821472632960003</v>
          </cell>
          <cell r="V15">
            <v>65</v>
          </cell>
          <cell r="W15">
            <v>2</v>
          </cell>
          <cell r="X15">
            <v>0.15</v>
          </cell>
          <cell r="Y15">
            <v>0.16648419435323081</v>
          </cell>
          <cell r="Z15">
            <v>0.15</v>
          </cell>
          <cell r="AA15">
            <v>3.3339264000000007E-2</v>
          </cell>
          <cell r="AB15">
            <v>3.5000000000000003E-2</v>
          </cell>
          <cell r="AC15">
            <v>0.38482345835323084</v>
          </cell>
          <cell r="AD15">
            <v>0.38978912731020282</v>
          </cell>
          <cell r="AE15">
            <v>0.38482345835323084</v>
          </cell>
          <cell r="AF15">
            <v>0.38482345835323084</v>
          </cell>
        </row>
        <row r="16">
          <cell r="C16" t="str">
            <v>0-3773-1</v>
          </cell>
          <cell r="D16" t="str">
            <v>12</v>
          </cell>
          <cell r="E16" t="str">
            <v>16</v>
          </cell>
          <cell r="F16" t="str">
            <v>32</v>
          </cell>
          <cell r="G16">
            <v>45</v>
          </cell>
          <cell r="H16">
            <v>0.3</v>
          </cell>
          <cell r="I16" t="str">
            <v>+0,1-0</v>
          </cell>
          <cell r="J16">
            <v>45</v>
          </cell>
          <cell r="K16">
            <v>0.3</v>
          </cell>
          <cell r="L16" t="str">
            <v>+0,1-0</v>
          </cell>
          <cell r="M16" t="str">
            <v>Galvanisée</v>
          </cell>
          <cell r="N16" t="str">
            <v>Suivant plan générique</v>
          </cell>
          <cell r="O16">
            <v>43129</v>
          </cell>
          <cell r="P16">
            <v>0</v>
          </cell>
          <cell r="Q16">
            <v>3</v>
          </cell>
          <cell r="R16">
            <v>35</v>
          </cell>
          <cell r="S16">
            <v>2.2226176000000004E-2</v>
          </cell>
          <cell r="T16">
            <v>2.083704</v>
          </cell>
          <cell r="U16">
            <v>14.075720573376001</v>
          </cell>
          <cell r="V16">
            <v>80</v>
          </cell>
          <cell r="W16">
            <v>2</v>
          </cell>
          <cell r="X16">
            <v>0.15</v>
          </cell>
          <cell r="Y16">
            <v>0.17594650716720001</v>
          </cell>
          <cell r="Z16">
            <v>0.15</v>
          </cell>
          <cell r="AA16">
            <v>2.3337484800000006E-2</v>
          </cell>
          <cell r="AB16">
            <v>3.5000000000000003E-2</v>
          </cell>
          <cell r="AC16">
            <v>0.38428399196719998</v>
          </cell>
          <cell r="AD16">
            <v>0.39033632192725581</v>
          </cell>
          <cell r="AE16">
            <v>0.38428399196719998</v>
          </cell>
          <cell r="AF16">
            <v>0.38428399196719998</v>
          </cell>
        </row>
        <row r="17">
          <cell r="C17" t="str">
            <v>0-4236-1</v>
          </cell>
          <cell r="D17" t="str">
            <v>16</v>
          </cell>
          <cell r="E17" t="str">
            <v>20</v>
          </cell>
          <cell r="F17" t="str">
            <v>38</v>
          </cell>
          <cell r="G17">
            <v>45</v>
          </cell>
          <cell r="H17">
            <v>0.3</v>
          </cell>
          <cell r="I17" t="str">
            <v>+0,1-0</v>
          </cell>
          <cell r="J17">
            <v>45</v>
          </cell>
          <cell r="K17">
            <v>0.3</v>
          </cell>
          <cell r="L17" t="str">
            <v>+0,1-0</v>
          </cell>
          <cell r="M17" t="str">
            <v>Galvanisée</v>
          </cell>
          <cell r="N17" t="str">
            <v>Suivant plan générique</v>
          </cell>
          <cell r="O17">
            <v>43129</v>
          </cell>
          <cell r="P17">
            <v>0</v>
          </cell>
          <cell r="Q17">
            <v>3</v>
          </cell>
          <cell r="R17">
            <v>41</v>
          </cell>
          <cell r="S17">
            <v>3.3934608000000005E-2</v>
          </cell>
          <cell r="T17">
            <v>2.6790480000000003</v>
          </cell>
          <cell r="U17">
            <v>12.174156712080002</v>
          </cell>
          <cell r="V17">
            <v>68</v>
          </cell>
          <cell r="W17">
            <v>2</v>
          </cell>
          <cell r="X17">
            <v>0.15</v>
          </cell>
          <cell r="Y17">
            <v>0.17903171635411769</v>
          </cell>
          <cell r="Z17">
            <v>0.15</v>
          </cell>
          <cell r="AA17">
            <v>3.5631338400000004E-2</v>
          </cell>
          <cell r="AB17">
            <v>3.5000000000000003E-2</v>
          </cell>
          <cell r="AC17">
            <v>0.39966305475411767</v>
          </cell>
          <cell r="AD17">
            <v>0.37531615248320516</v>
          </cell>
          <cell r="AE17">
            <v>0.39966305475411767</v>
          </cell>
          <cell r="AF17">
            <v>0.39966305475411767</v>
          </cell>
        </row>
        <row r="18">
          <cell r="C18" t="str">
            <v>0-3738</v>
          </cell>
          <cell r="D18" t="str">
            <v xml:space="preserve"> 10</v>
          </cell>
          <cell r="E18" t="str">
            <v>16</v>
          </cell>
          <cell r="F18" t="str">
            <v>7</v>
          </cell>
          <cell r="G18">
            <v>45</v>
          </cell>
          <cell r="H18">
            <v>0.3</v>
          </cell>
          <cell r="I18" t="str">
            <v>+0,1-0</v>
          </cell>
          <cell r="J18">
            <v>45</v>
          </cell>
          <cell r="K18">
            <v>0.3</v>
          </cell>
          <cell r="L18" t="str">
            <v>+0,1-0</v>
          </cell>
          <cell r="M18" t="str">
            <v>Brute</v>
          </cell>
          <cell r="N18" t="str">
            <v>Suivant plan générique</v>
          </cell>
          <cell r="O18">
            <v>43129</v>
          </cell>
          <cell r="P18">
            <v>0</v>
          </cell>
          <cell r="Q18">
            <v>3</v>
          </cell>
          <cell r="R18">
            <v>10</v>
          </cell>
          <cell r="S18">
            <v>6.7720380000000002E-3</v>
          </cell>
          <cell r="T18">
            <v>2.9023020000000002</v>
          </cell>
          <cell r="U18">
            <v>14.197829199840001</v>
          </cell>
          <cell r="V18">
            <v>282</v>
          </cell>
          <cell r="W18">
            <v>3</v>
          </cell>
          <cell r="X18">
            <v>0.15</v>
          </cell>
          <cell r="Y18">
            <v>5.0346912056170215E-2</v>
          </cell>
          <cell r="Z18">
            <v>0.15</v>
          </cell>
          <cell r="AA18">
            <v>0</v>
          </cell>
          <cell r="AB18">
            <v>0</v>
          </cell>
          <cell r="AC18">
            <v>0.20034691205617022</v>
          </cell>
          <cell r="AD18">
            <v>0.74870133240658732</v>
          </cell>
          <cell r="AE18">
            <v>0.20034691205617022</v>
          </cell>
          <cell r="AF18">
            <v>0.20034691205617022</v>
          </cell>
        </row>
        <row r="19">
          <cell r="C19" t="str">
            <v>0-5202-1</v>
          </cell>
          <cell r="D19" t="str">
            <v>14</v>
          </cell>
          <cell r="E19" t="str">
            <v>20</v>
          </cell>
          <cell r="F19" t="str">
            <v>40</v>
          </cell>
          <cell r="G19">
            <v>45</v>
          </cell>
          <cell r="H19">
            <v>0.3</v>
          </cell>
          <cell r="I19" t="str">
            <v>+0,1-0</v>
          </cell>
          <cell r="J19">
            <v>45</v>
          </cell>
          <cell r="K19">
            <v>0.3</v>
          </cell>
          <cell r="L19" t="str">
            <v>+0,1-0</v>
          </cell>
          <cell r="M19" t="str">
            <v>Galvanisée</v>
          </cell>
          <cell r="N19" t="str">
            <v>Suivant plan générique</v>
          </cell>
          <cell r="O19">
            <v>43129</v>
          </cell>
          <cell r="P19">
            <v>0</v>
          </cell>
          <cell r="Q19">
            <v>3</v>
          </cell>
          <cell r="R19">
            <v>43</v>
          </cell>
          <cell r="S19">
            <v>5.0604240000000009E-2</v>
          </cell>
          <cell r="T19">
            <v>3.7953180000000004</v>
          </cell>
          <cell r="U19">
            <v>18.730213136712006</v>
          </cell>
          <cell r="V19">
            <v>65</v>
          </cell>
          <cell r="W19">
            <v>3</v>
          </cell>
          <cell r="X19">
            <v>0.15</v>
          </cell>
          <cell r="Y19">
            <v>0.28815712518018471</v>
          </cell>
          <cell r="Z19">
            <v>0.15</v>
          </cell>
          <cell r="AA19">
            <v>5.3134452000000013E-2</v>
          </cell>
          <cell r="AB19">
            <v>3.5000000000000003E-2</v>
          </cell>
          <cell r="AC19">
            <v>0.52629157718018471</v>
          </cell>
          <cell r="AD19">
            <v>0.28501311156010578</v>
          </cell>
          <cell r="AE19">
            <v>0.53755939597169244</v>
          </cell>
          <cell r="AF19">
            <v>0.53755939597169244</v>
          </cell>
        </row>
        <row r="20">
          <cell r="C20" t="str">
            <v>0-5280-1</v>
          </cell>
          <cell r="D20" t="str">
            <v>12</v>
          </cell>
          <cell r="E20" t="str">
            <v>20</v>
          </cell>
          <cell r="F20" t="str">
            <v>40</v>
          </cell>
          <cell r="G20">
            <v>45</v>
          </cell>
          <cell r="H20">
            <v>0.3</v>
          </cell>
          <cell r="I20" t="str">
            <v>+0,1-0</v>
          </cell>
          <cell r="J20">
            <v>45</v>
          </cell>
          <cell r="K20">
            <v>0.3</v>
          </cell>
          <cell r="L20" t="str">
            <v>+0,1-0</v>
          </cell>
          <cell r="M20" t="str">
            <v>Galvanisée</v>
          </cell>
          <cell r="N20" t="str">
            <v>Suivant plan générique</v>
          </cell>
          <cell r="O20">
            <v>43129</v>
          </cell>
          <cell r="P20">
            <v>0</v>
          </cell>
          <cell r="Q20">
            <v>3</v>
          </cell>
          <cell r="R20">
            <v>43</v>
          </cell>
          <cell r="S20">
            <v>6.3503360000000009E-2</v>
          </cell>
          <cell r="T20">
            <v>4.7627520000000008</v>
          </cell>
          <cell r="U20">
            <v>23.984266521600009</v>
          </cell>
          <cell r="V20">
            <v>65</v>
          </cell>
          <cell r="W20">
            <v>4</v>
          </cell>
          <cell r="X20">
            <v>0.2</v>
          </cell>
          <cell r="Y20">
            <v>0.36898871571692321</v>
          </cell>
          <cell r="Z20">
            <v>0.2</v>
          </cell>
          <cell r="AA20">
            <v>6.6678528000000015E-2</v>
          </cell>
          <cell r="AB20">
            <v>3.5000000000000003E-2</v>
          </cell>
          <cell r="AC20">
            <v>0.67066724371692332</v>
          </cell>
          <cell r="AD20">
            <v>0.29821047900233594</v>
          </cell>
          <cell r="AE20">
            <v>0.67066724371692332</v>
          </cell>
          <cell r="AF20">
            <v>0.67066724371692332</v>
          </cell>
        </row>
        <row r="21">
          <cell r="C21" t="str">
            <v>0-4226-1</v>
          </cell>
          <cell r="D21" t="str">
            <v>14</v>
          </cell>
          <cell r="E21" t="str">
            <v>16</v>
          </cell>
          <cell r="F21" t="str">
            <v>32</v>
          </cell>
          <cell r="G21">
            <v>45</v>
          </cell>
          <cell r="H21">
            <v>0.3</v>
          </cell>
          <cell r="I21" t="str">
            <v>+0,1-0</v>
          </cell>
          <cell r="J21">
            <v>45</v>
          </cell>
          <cell r="K21">
            <v>0.3</v>
          </cell>
          <cell r="L21" t="str">
            <v>+0,1-0</v>
          </cell>
          <cell r="M21" t="str">
            <v>Galvanisée</v>
          </cell>
          <cell r="N21" t="str">
            <v>Suivant plan générique</v>
          </cell>
          <cell r="O21">
            <v>43129</v>
          </cell>
          <cell r="P21">
            <v>0</v>
          </cell>
          <cell r="Q21">
            <v>3</v>
          </cell>
          <cell r="R21">
            <v>35</v>
          </cell>
          <cell r="S21">
            <v>1.1906880000000002E-2</v>
          </cell>
          <cell r="T21">
            <v>1.1162699999999999</v>
          </cell>
          <cell r="U21">
            <v>5.4607035383999989</v>
          </cell>
          <cell r="V21">
            <v>80</v>
          </cell>
          <cell r="W21">
            <v>1</v>
          </cell>
          <cell r="X21">
            <v>0.15</v>
          </cell>
          <cell r="Y21">
            <v>6.8258794229999989E-2</v>
          </cell>
          <cell r="Z21">
            <v>0.15</v>
          </cell>
          <cell r="AA21">
            <v>1.2502224000000003E-2</v>
          </cell>
          <cell r="AB21">
            <v>3.5000000000000003E-2</v>
          </cell>
          <cell r="AC21">
            <v>0.26576101822999998</v>
          </cell>
          <cell r="AD21">
            <v>0.56441686218324216</v>
          </cell>
          <cell r="AE21">
            <v>0.26576101822999998</v>
          </cell>
          <cell r="AF21">
            <v>0.26576101822999998</v>
          </cell>
        </row>
        <row r="22">
          <cell r="C22" t="str">
            <v>0-4232-1</v>
          </cell>
          <cell r="D22" t="str">
            <v>14</v>
          </cell>
          <cell r="E22" t="str">
            <v>18</v>
          </cell>
          <cell r="F22" t="str">
            <v>50</v>
          </cell>
          <cell r="G22">
            <v>45</v>
          </cell>
          <cell r="H22">
            <v>0.3</v>
          </cell>
          <cell r="I22" t="str">
            <v>+0,1-0</v>
          </cell>
          <cell r="J22">
            <v>45</v>
          </cell>
          <cell r="K22">
            <v>0.3</v>
          </cell>
          <cell r="L22" t="str">
            <v>+0,1-0</v>
          </cell>
          <cell r="M22" t="str">
            <v>Galvanisée</v>
          </cell>
          <cell r="N22" t="str">
            <v>Suivant plan générique</v>
          </cell>
          <cell r="O22">
            <v>43129</v>
          </cell>
          <cell r="P22">
            <v>0</v>
          </cell>
          <cell r="Q22">
            <v>3</v>
          </cell>
          <cell r="R22">
            <v>53</v>
          </cell>
          <cell r="S22">
            <v>3.9689599999999998E-2</v>
          </cell>
          <cell r="T22">
            <v>2.3813760000000004</v>
          </cell>
          <cell r="U22">
            <v>10.821472632960003</v>
          </cell>
          <cell r="V22">
            <v>53</v>
          </cell>
          <cell r="W22">
            <v>2</v>
          </cell>
          <cell r="X22">
            <v>0.15</v>
          </cell>
          <cell r="Y22">
            <v>0.20417872892377364</v>
          </cell>
          <cell r="Z22">
            <v>0.15</v>
          </cell>
          <cell r="AA22">
            <v>4.1674080000000002E-2</v>
          </cell>
          <cell r="AB22">
            <v>3.5000000000000003E-2</v>
          </cell>
          <cell r="AC22">
            <v>0.43085280892377364</v>
          </cell>
          <cell r="AD22">
            <v>0.34814673803493285</v>
          </cell>
          <cell r="AE22">
            <v>0.43085280892377364</v>
          </cell>
          <cell r="AF22">
            <v>0.43085280892377364</v>
          </cell>
        </row>
        <row r="23">
          <cell r="C23" t="str">
            <v>0-3883</v>
          </cell>
          <cell r="D23">
            <v>30</v>
          </cell>
          <cell r="E23">
            <v>38</v>
          </cell>
          <cell r="F23">
            <v>25</v>
          </cell>
          <cell r="G23">
            <v>45</v>
          </cell>
          <cell r="H23">
            <v>1</v>
          </cell>
          <cell r="I23" t="str">
            <v>+0,1-0</v>
          </cell>
          <cell r="J23">
            <v>45</v>
          </cell>
          <cell r="K23">
            <v>1</v>
          </cell>
          <cell r="L23" t="str">
            <v>+0,1-0</v>
          </cell>
          <cell r="M23" t="str">
            <v>Brute</v>
          </cell>
          <cell r="N23" t="str">
            <v>Suivant plan générique</v>
          </cell>
          <cell r="O23">
            <v>43129</v>
          </cell>
          <cell r="P23">
            <v>0</v>
          </cell>
          <cell r="Q23">
            <v>3</v>
          </cell>
          <cell r="R23">
            <v>28</v>
          </cell>
          <cell r="S23">
            <v>8.434040000000001E-2</v>
          </cell>
          <cell r="T23">
            <v>10.120848000000002</v>
          </cell>
          <cell r="U23">
            <v>37.273059014400012</v>
          </cell>
          <cell r="V23">
            <v>100</v>
          </cell>
          <cell r="W23">
            <v>4</v>
          </cell>
          <cell r="X23">
            <v>0.2</v>
          </cell>
          <cell r="Y23">
            <v>0.37273059014400012</v>
          </cell>
          <cell r="Z23">
            <v>0.2</v>
          </cell>
          <cell r="AA23">
            <v>0</v>
          </cell>
          <cell r="AB23">
            <v>0</v>
          </cell>
          <cell r="AC23">
            <v>0.57273059014400007</v>
          </cell>
          <cell r="AD23">
            <v>0.34920432650491834</v>
          </cell>
          <cell r="AE23">
            <v>0.57273059014400007</v>
          </cell>
          <cell r="AF23">
            <v>0.57273059014400007</v>
          </cell>
        </row>
        <row r="24">
          <cell r="C24" t="str">
            <v>4-7766</v>
          </cell>
          <cell r="D24">
            <v>30</v>
          </cell>
          <cell r="E24">
            <v>38</v>
          </cell>
          <cell r="F24">
            <v>30</v>
          </cell>
          <cell r="G24">
            <v>45</v>
          </cell>
          <cell r="H24">
            <v>1</v>
          </cell>
          <cell r="I24" t="str">
            <v>+0,1-0</v>
          </cell>
          <cell r="J24">
            <v>45</v>
          </cell>
          <cell r="K24">
            <v>2</v>
          </cell>
          <cell r="L24" t="str">
            <v>+0,1-0</v>
          </cell>
          <cell r="M24" t="str">
            <v>Brute</v>
          </cell>
          <cell r="N24" t="str">
            <v>Suivant plan générique</v>
          </cell>
          <cell r="O24">
            <v>43129</v>
          </cell>
          <cell r="P24">
            <v>0</v>
          </cell>
          <cell r="Q24">
            <v>3</v>
          </cell>
          <cell r="R24">
            <v>33</v>
          </cell>
          <cell r="S24">
            <v>0.10120848000000002</v>
          </cell>
          <cell r="T24">
            <v>10.120848000000002</v>
          </cell>
          <cell r="U24">
            <v>37.273059014400012</v>
          </cell>
          <cell r="V24">
            <v>85</v>
          </cell>
          <cell r="W24">
            <v>4</v>
          </cell>
          <cell r="X24">
            <v>0.2</v>
          </cell>
          <cell r="Y24">
            <v>0.43850657664000015</v>
          </cell>
          <cell r="Z24">
            <v>0.2</v>
          </cell>
          <cell r="AA24">
            <v>0</v>
          </cell>
          <cell r="AB24">
            <v>0</v>
          </cell>
          <cell r="AC24">
            <v>0.63850657664000021</v>
          </cell>
          <cell r="AD24">
            <v>0.31323091619894644</v>
          </cell>
          <cell r="AE24">
            <v>0.63850657664000021</v>
          </cell>
          <cell r="AF24">
            <v>0.63850657664000021</v>
          </cell>
        </row>
        <row r="25">
          <cell r="C25" t="str">
            <v>0-3748-1</v>
          </cell>
          <cell r="D25" t="str">
            <v>10</v>
          </cell>
          <cell r="E25" t="str">
            <v>16</v>
          </cell>
          <cell r="F25" t="str">
            <v>40</v>
          </cell>
          <cell r="G25">
            <v>45</v>
          </cell>
          <cell r="H25">
            <v>0.3</v>
          </cell>
          <cell r="I25" t="str">
            <v>+0,1-0</v>
          </cell>
          <cell r="J25">
            <v>45</v>
          </cell>
          <cell r="K25">
            <v>0.3</v>
          </cell>
          <cell r="L25" t="str">
            <v>+0,1-0</v>
          </cell>
          <cell r="M25" t="str">
            <v>Galvanisée</v>
          </cell>
          <cell r="N25" t="str">
            <v>Suivant plan générique</v>
          </cell>
          <cell r="O25">
            <v>43129</v>
          </cell>
          <cell r="P25">
            <v>0</v>
          </cell>
          <cell r="Q25">
            <v>3</v>
          </cell>
          <cell r="R25">
            <v>43</v>
          </cell>
          <cell r="S25">
            <v>3.8697360000000007E-2</v>
          </cell>
          <cell r="T25">
            <v>2.9023020000000002</v>
          </cell>
          <cell r="U25">
            <v>14.197829199840001</v>
          </cell>
          <cell r="V25">
            <v>65</v>
          </cell>
          <cell r="W25">
            <v>3</v>
          </cell>
          <cell r="X25">
            <v>0.15</v>
          </cell>
          <cell r="Y25">
            <v>0.21842814153600001</v>
          </cell>
          <cell r="Z25">
            <v>0.15</v>
          </cell>
          <cell r="AA25">
            <v>4.0632228000000006E-2</v>
          </cell>
          <cell r="AB25">
            <v>3.5000000000000003E-2</v>
          </cell>
          <cell r="AC25">
            <v>0.44406036953600003</v>
          </cell>
          <cell r="AD25">
            <v>0.33779190914229845</v>
          </cell>
          <cell r="AE25">
            <v>0.44406036953600003</v>
          </cell>
          <cell r="AF25">
            <v>0.44406036953600003</v>
          </cell>
        </row>
        <row r="26">
          <cell r="C26" t="str">
            <v>0-5192-1</v>
          </cell>
          <cell r="D26" t="str">
            <v>12</v>
          </cell>
          <cell r="E26" t="str">
            <v>20</v>
          </cell>
          <cell r="F26" t="str">
            <v>52</v>
          </cell>
          <cell r="G26">
            <v>45</v>
          </cell>
          <cell r="H26">
            <v>0.3</v>
          </cell>
          <cell r="I26" t="str">
            <v>+0,1-0</v>
          </cell>
          <cell r="J26">
            <v>45</v>
          </cell>
          <cell r="K26">
            <v>0.3</v>
          </cell>
          <cell r="L26" t="str">
            <v>+0,1-0</v>
          </cell>
          <cell r="M26" t="str">
            <v>Galvanisée</v>
          </cell>
          <cell r="N26" t="str">
            <v>Suivant plan générique</v>
          </cell>
          <cell r="O26">
            <v>43129</v>
          </cell>
          <cell r="P26">
            <v>0</v>
          </cell>
          <cell r="Q26">
            <v>3</v>
          </cell>
          <cell r="R26">
            <v>55</v>
          </cell>
          <cell r="S26">
            <v>8.2554368000000003E-2</v>
          </cell>
          <cell r="T26">
            <v>4.7627520000000008</v>
          </cell>
          <cell r="U26">
            <v>23.984266521600009</v>
          </cell>
          <cell r="V26">
            <v>51</v>
          </cell>
          <cell r="W26">
            <v>4</v>
          </cell>
          <cell r="X26">
            <v>0.2</v>
          </cell>
          <cell r="Y26">
            <v>0.47027973571764725</v>
          </cell>
          <cell r="Z26">
            <v>0.2</v>
          </cell>
          <cell r="AA26">
            <v>8.6682086400000011E-2</v>
          </cell>
          <cell r="AB26">
            <v>3.5000000000000003E-2</v>
          </cell>
          <cell r="AC26">
            <v>0.79196182211764732</v>
          </cell>
          <cell r="AD26">
            <v>0.25253742593956718</v>
          </cell>
          <cell r="AE26">
            <v>0.79196182211764732</v>
          </cell>
          <cell r="AF26">
            <v>0.79196182211764732</v>
          </cell>
        </row>
        <row r="27">
          <cell r="C27" t="str">
            <v>0-4252-1</v>
          </cell>
          <cell r="D27" t="str">
            <v>12</v>
          </cell>
          <cell r="E27" t="str">
            <v>18</v>
          </cell>
          <cell r="F27" t="str">
            <v>35</v>
          </cell>
          <cell r="G27">
            <v>45</v>
          </cell>
          <cell r="H27">
            <v>0.3</v>
          </cell>
          <cell r="I27" t="str">
            <v>+0,1-0</v>
          </cell>
          <cell r="J27">
            <v>45</v>
          </cell>
          <cell r="K27">
            <v>0.3</v>
          </cell>
          <cell r="L27" t="str">
            <v>+0,1-0</v>
          </cell>
          <cell r="M27" t="str">
            <v>Galvanisée</v>
          </cell>
          <cell r="N27" t="str">
            <v>Suivant plan générique</v>
          </cell>
          <cell r="O27">
            <v>43129</v>
          </cell>
          <cell r="P27">
            <v>0</v>
          </cell>
          <cell r="Q27">
            <v>3</v>
          </cell>
          <cell r="R27">
            <v>38</v>
          </cell>
          <cell r="S27">
            <v>3.9069450000000006E-2</v>
          </cell>
          <cell r="T27">
            <v>3.3488100000000003</v>
          </cell>
          <cell r="U27">
            <v>16.526658650040005</v>
          </cell>
          <cell r="V27">
            <v>74</v>
          </cell>
          <cell r="W27">
            <v>3</v>
          </cell>
          <cell r="X27">
            <v>0.15</v>
          </cell>
          <cell r="Y27">
            <v>0.22333322500054062</v>
          </cell>
          <cell r="Z27">
            <v>0.15</v>
          </cell>
          <cell r="AA27">
            <v>4.102292250000001E-2</v>
          </cell>
          <cell r="AB27">
            <v>3.5000000000000003E-2</v>
          </cell>
          <cell r="AC27">
            <v>0.44935614750054065</v>
          </cell>
          <cell r="AD27">
            <v>0.33381094446876247</v>
          </cell>
          <cell r="AE27">
            <v>0.44935614750054065</v>
          </cell>
          <cell r="AF27">
            <v>0.44935614750054065</v>
          </cell>
        </row>
        <row r="28">
          <cell r="C28" t="str">
            <v>4-7088</v>
          </cell>
          <cell r="D28">
            <v>30</v>
          </cell>
          <cell r="E28">
            <v>38</v>
          </cell>
          <cell r="F28">
            <v>24</v>
          </cell>
          <cell r="G28">
            <v>45</v>
          </cell>
          <cell r="H28">
            <v>1</v>
          </cell>
          <cell r="I28" t="str">
            <v>+0,1-0</v>
          </cell>
          <cell r="J28">
            <v>45</v>
          </cell>
          <cell r="K28">
            <v>1</v>
          </cell>
          <cell r="L28" t="str">
            <v>+0,1-0</v>
          </cell>
          <cell r="M28" t="str">
            <v>Brute</v>
          </cell>
          <cell r="N28" t="str">
            <v>Suivant plan générique</v>
          </cell>
          <cell r="O28">
            <v>43129</v>
          </cell>
          <cell r="P28">
            <v>0</v>
          </cell>
          <cell r="Q28">
            <v>3</v>
          </cell>
          <cell r="R28">
            <v>27</v>
          </cell>
          <cell r="S28">
            <v>8.0966784000000014E-2</v>
          </cell>
          <cell r="T28">
            <v>10.120848000000002</v>
          </cell>
          <cell r="U28">
            <v>37.273059014400012</v>
          </cell>
          <cell r="V28">
            <v>104</v>
          </cell>
          <cell r="W28">
            <v>4</v>
          </cell>
          <cell r="X28">
            <v>0.2</v>
          </cell>
          <cell r="Y28">
            <v>0.35839479821538472</v>
          </cell>
          <cell r="Z28">
            <v>0.2</v>
          </cell>
          <cell r="AA28">
            <v>0</v>
          </cell>
          <cell r="AB28">
            <v>0</v>
          </cell>
          <cell r="AC28">
            <v>0.55839479821538474</v>
          </cell>
          <cell r="AD28">
            <v>0.35816952564600318</v>
          </cell>
          <cell r="AE28">
            <v>0.55839479821538474</v>
          </cell>
          <cell r="AF28">
            <v>0.55839479821538474</v>
          </cell>
        </row>
        <row r="29">
          <cell r="C29" t="str">
            <v>0-5213-1</v>
          </cell>
          <cell r="D29" t="str">
            <v>12</v>
          </cell>
          <cell r="E29" t="str">
            <v>20</v>
          </cell>
          <cell r="F29" t="str">
            <v>45</v>
          </cell>
          <cell r="G29">
            <v>45</v>
          </cell>
          <cell r="H29">
            <v>0.3</v>
          </cell>
          <cell r="I29" t="str">
            <v>+0,1-0</v>
          </cell>
          <cell r="J29">
            <v>45</v>
          </cell>
          <cell r="K29">
            <v>0.3</v>
          </cell>
          <cell r="L29" t="str">
            <v>+0,1-0</v>
          </cell>
          <cell r="M29" t="str">
            <v>Galvanisée</v>
          </cell>
          <cell r="N29" t="str">
            <v>Suivant plan générique</v>
          </cell>
          <cell r="O29">
            <v>43129</v>
          </cell>
          <cell r="P29">
            <v>0</v>
          </cell>
          <cell r="Q29">
            <v>3</v>
          </cell>
          <cell r="R29">
            <v>48</v>
          </cell>
          <cell r="S29">
            <v>7.144128000000001E-2</v>
          </cell>
          <cell r="T29">
            <v>4.7627520000000008</v>
          </cell>
          <cell r="U29">
            <v>23.984266521600009</v>
          </cell>
          <cell r="V29">
            <v>58</v>
          </cell>
          <cell r="W29">
            <v>4</v>
          </cell>
          <cell r="X29">
            <v>0.2</v>
          </cell>
          <cell r="Y29">
            <v>0.41352183657931052</v>
          </cell>
          <cell r="Z29">
            <v>0.2</v>
          </cell>
          <cell r="AA29">
            <v>7.501334400000001E-2</v>
          </cell>
          <cell r="AB29">
            <v>3.5000000000000003E-2</v>
          </cell>
          <cell r="AC29">
            <v>0.72353518057931054</v>
          </cell>
          <cell r="AD29">
            <v>0.27642056028273104</v>
          </cell>
          <cell r="AE29">
            <v>0.74790740082758655</v>
          </cell>
          <cell r="AF29">
            <v>0.74790740082758655</v>
          </cell>
        </row>
        <row r="30">
          <cell r="C30" t="str">
            <v>4-7838-1</v>
          </cell>
          <cell r="D30" t="str">
            <v>12</v>
          </cell>
          <cell r="E30" t="str">
            <v>20</v>
          </cell>
          <cell r="F30">
            <v>80</v>
          </cell>
          <cell r="G30">
            <v>45</v>
          </cell>
          <cell r="H30">
            <v>0.3</v>
          </cell>
          <cell r="I30" t="str">
            <v>+0,1-0</v>
          </cell>
          <cell r="J30">
            <v>45</v>
          </cell>
          <cell r="K30">
            <v>0.3</v>
          </cell>
          <cell r="L30" t="str">
            <v>+0,1-0</v>
          </cell>
          <cell r="M30" t="str">
            <v>Galvanisée</v>
          </cell>
          <cell r="N30" t="str">
            <v>Suivant plan générique</v>
          </cell>
          <cell r="O30">
            <v>43129</v>
          </cell>
          <cell r="P30">
            <v>0</v>
          </cell>
          <cell r="Q30">
            <v>3</v>
          </cell>
          <cell r="R30">
            <v>83</v>
          </cell>
          <cell r="S30">
            <v>0.12700672000000002</v>
          </cell>
          <cell r="T30">
            <v>4.7627520000000008</v>
          </cell>
          <cell r="U30">
            <v>23.984266521600009</v>
          </cell>
          <cell r="V30">
            <v>33</v>
          </cell>
          <cell r="W30">
            <v>4</v>
          </cell>
          <cell r="X30">
            <v>0.2</v>
          </cell>
          <cell r="Y30">
            <v>0.72679595520000029</v>
          </cell>
          <cell r="Z30">
            <v>0.25804590336000011</v>
          </cell>
          <cell r="AA30">
            <v>0.13335705600000003</v>
          </cell>
          <cell r="AB30">
            <v>3.5000000000000003E-2</v>
          </cell>
          <cell r="AC30">
            <v>1.1531989145600003</v>
          </cell>
          <cell r="AD30">
            <v>0.22376530198041042</v>
          </cell>
          <cell r="AE30">
            <v>1.1935373482666671</v>
          </cell>
          <cell r="AF30">
            <v>1.1935373482666671</v>
          </cell>
        </row>
        <row r="31">
          <cell r="C31" t="str">
            <v>0-3743-1</v>
          </cell>
          <cell r="D31" t="str">
            <v>10</v>
          </cell>
          <cell r="E31" t="str">
            <v>16</v>
          </cell>
          <cell r="F31" t="str">
            <v>32</v>
          </cell>
          <cell r="G31">
            <v>45</v>
          </cell>
          <cell r="H31">
            <v>0.3</v>
          </cell>
          <cell r="I31" t="str">
            <v>+0,1-0</v>
          </cell>
          <cell r="J31">
            <v>45</v>
          </cell>
          <cell r="K31">
            <v>0.3</v>
          </cell>
          <cell r="L31" t="str">
            <v>+0,1-0</v>
          </cell>
          <cell r="M31" t="str">
            <v>Galvanisée</v>
          </cell>
          <cell r="N31" t="str">
            <v>Suivant plan générique</v>
          </cell>
          <cell r="O31">
            <v>43129</v>
          </cell>
          <cell r="P31">
            <v>0</v>
          </cell>
          <cell r="Q31">
            <v>3</v>
          </cell>
          <cell r="R31">
            <v>35</v>
          </cell>
          <cell r="S31">
            <v>3.0957888000000003E-2</v>
          </cell>
          <cell r="T31">
            <v>2.9023020000000002</v>
          </cell>
          <cell r="U31">
            <v>14.197829199840001</v>
          </cell>
          <cell r="V31">
            <v>80</v>
          </cell>
          <cell r="W31">
            <v>3</v>
          </cell>
          <cell r="X31">
            <v>0.15</v>
          </cell>
          <cell r="Y31">
            <v>0.17747286499800002</v>
          </cell>
          <cell r="Z31">
            <v>0.15</v>
          </cell>
          <cell r="AA31">
            <v>3.2505782400000002E-2</v>
          </cell>
          <cell r="AB31">
            <v>3.5000000000000003E-2</v>
          </cell>
          <cell r="AC31">
            <v>0.39497864739800004</v>
          </cell>
          <cell r="AD31">
            <v>0.37976736461111166</v>
          </cell>
          <cell r="AE31">
            <v>0.39497864739800004</v>
          </cell>
          <cell r="AF31">
            <v>0.39497864739800004</v>
          </cell>
        </row>
        <row r="32">
          <cell r="C32" t="str">
            <v>4-7248-1</v>
          </cell>
          <cell r="D32" t="str">
            <v>14</v>
          </cell>
          <cell r="E32" t="str">
            <v>18</v>
          </cell>
          <cell r="F32" t="str">
            <v>32</v>
          </cell>
          <cell r="G32">
            <v>45</v>
          </cell>
          <cell r="H32">
            <v>0.3</v>
          </cell>
          <cell r="I32" t="str">
            <v>+0,1-0</v>
          </cell>
          <cell r="J32">
            <v>45</v>
          </cell>
          <cell r="K32">
            <v>0.3</v>
          </cell>
          <cell r="L32" t="str">
            <v>+0,1-0</v>
          </cell>
          <cell r="M32" t="str">
            <v>Galvanisée</v>
          </cell>
          <cell r="N32" t="str">
            <v>Suivant plan générique</v>
          </cell>
          <cell r="O32">
            <v>43129</v>
          </cell>
          <cell r="P32">
            <v>0</v>
          </cell>
          <cell r="Q32">
            <v>3</v>
          </cell>
          <cell r="R32">
            <v>35</v>
          </cell>
          <cell r="S32">
            <v>2.5401343999999999E-2</v>
          </cell>
          <cell r="T32">
            <v>2.3813760000000004</v>
          </cell>
          <cell r="U32">
            <v>10.821472632960003</v>
          </cell>
          <cell r="V32">
            <v>80</v>
          </cell>
          <cell r="W32">
            <v>2</v>
          </cell>
          <cell r="X32">
            <v>0.15</v>
          </cell>
          <cell r="Y32">
            <v>0.13526840791200004</v>
          </cell>
          <cell r="Z32">
            <v>0.15</v>
          </cell>
          <cell r="AA32">
            <v>2.6671411200000002E-2</v>
          </cell>
          <cell r="AB32">
            <v>3.5000000000000003E-2</v>
          </cell>
          <cell r="AC32">
            <v>0.346939819112</v>
          </cell>
          <cell r="AD32">
            <v>0.43235164065032439</v>
          </cell>
          <cell r="AE32">
            <v>0.346939819112</v>
          </cell>
          <cell r="AF32">
            <v>0.346939819112</v>
          </cell>
        </row>
        <row r="33">
          <cell r="C33" t="str">
            <v>0-5456-1</v>
          </cell>
          <cell r="D33" t="str">
            <v>12</v>
          </cell>
          <cell r="E33" t="str">
            <v>20</v>
          </cell>
          <cell r="F33" t="str">
            <v>59,5</v>
          </cell>
          <cell r="G33">
            <v>45</v>
          </cell>
          <cell r="H33">
            <v>0.3</v>
          </cell>
          <cell r="I33" t="str">
            <v>+0,1-0</v>
          </cell>
          <cell r="J33">
            <v>45</v>
          </cell>
          <cell r="K33">
            <v>0.3</v>
          </cell>
          <cell r="L33" t="str">
            <v>+0,1-0</v>
          </cell>
          <cell r="M33" t="str">
            <v>Galvanisée</v>
          </cell>
          <cell r="N33" t="str">
            <v>Suivant plan générique</v>
          </cell>
          <cell r="O33">
            <v>43129</v>
          </cell>
          <cell r="P33">
            <v>0</v>
          </cell>
          <cell r="Q33">
            <v>3</v>
          </cell>
          <cell r="R33">
            <v>62.5</v>
          </cell>
          <cell r="S33">
            <v>9.4461248000000012E-2</v>
          </cell>
          <cell r="T33">
            <v>4.7627520000000008</v>
          </cell>
          <cell r="U33">
            <v>23.984266521600009</v>
          </cell>
          <cell r="V33">
            <v>45</v>
          </cell>
          <cell r="W33">
            <v>4</v>
          </cell>
          <cell r="X33">
            <v>0.2</v>
          </cell>
          <cell r="Y33">
            <v>0.53298370048000021</v>
          </cell>
          <cell r="Z33">
            <v>0.2</v>
          </cell>
          <cell r="AA33">
            <v>9.9184310400000017E-2</v>
          </cell>
          <cell r="AB33">
            <v>3.5000000000000003E-2</v>
          </cell>
          <cell r="AC33">
            <v>0.86716801088000017</v>
          </cell>
          <cell r="AD33">
            <v>0.2306358139261161</v>
          </cell>
          <cell r="AE33">
            <v>0.88955734784000029</v>
          </cell>
          <cell r="AF33">
            <v>0.88955734784000029</v>
          </cell>
        </row>
        <row r="34">
          <cell r="C34" t="str">
            <v>0-5940-1</v>
          </cell>
          <cell r="D34" t="str">
            <v>12</v>
          </cell>
          <cell r="E34" t="str">
            <v>20</v>
          </cell>
          <cell r="F34" t="str">
            <v>45,5</v>
          </cell>
          <cell r="G34">
            <v>45</v>
          </cell>
          <cell r="H34">
            <v>0.3</v>
          </cell>
          <cell r="I34" t="str">
            <v>+0,1-0</v>
          </cell>
          <cell r="J34">
            <v>45</v>
          </cell>
          <cell r="K34">
            <v>0.3</v>
          </cell>
          <cell r="L34" t="str">
            <v>+0,1-0</v>
          </cell>
          <cell r="M34" t="str">
            <v>Galvanisée</v>
          </cell>
          <cell r="N34" t="str">
            <v>Suivant plan générique</v>
          </cell>
          <cell r="O34">
            <v>43129</v>
          </cell>
          <cell r="P34">
            <v>0</v>
          </cell>
          <cell r="Q34">
            <v>3</v>
          </cell>
          <cell r="R34">
            <v>48.5</v>
          </cell>
          <cell r="S34">
            <v>7.2235071999999997E-2</v>
          </cell>
          <cell r="T34">
            <v>4.7627520000000008</v>
          </cell>
          <cell r="U34">
            <v>23.984266521600009</v>
          </cell>
          <cell r="V34">
            <v>58</v>
          </cell>
          <cell r="W34">
            <v>4</v>
          </cell>
          <cell r="X34">
            <v>0.2</v>
          </cell>
          <cell r="Y34">
            <v>0.41352183657931052</v>
          </cell>
          <cell r="Z34">
            <v>0.2</v>
          </cell>
          <cell r="AA34">
            <v>7.5846825600000001E-2</v>
          </cell>
          <cell r="AB34">
            <v>3.5000000000000003E-2</v>
          </cell>
          <cell r="AC34">
            <v>0.72436866217931051</v>
          </cell>
          <cell r="AD34">
            <v>0.27610250200262237</v>
          </cell>
          <cell r="AE34">
            <v>0.74909808882758655</v>
          </cell>
          <cell r="AF34">
            <v>0.74909808882758655</v>
          </cell>
        </row>
        <row r="35">
          <cell r="C35" t="str">
            <v>0-3775-1</v>
          </cell>
          <cell r="D35" t="str">
            <v>12</v>
          </cell>
          <cell r="E35" t="str">
            <v>16</v>
          </cell>
          <cell r="F35" t="str">
            <v>34</v>
          </cell>
          <cell r="G35">
            <v>45</v>
          </cell>
          <cell r="H35">
            <v>0.3</v>
          </cell>
          <cell r="I35" t="str">
            <v>+0,1-0</v>
          </cell>
          <cell r="J35">
            <v>45</v>
          </cell>
          <cell r="K35">
            <v>0.3</v>
          </cell>
          <cell r="L35" t="str">
            <v>+0,1-0</v>
          </cell>
          <cell r="M35" t="str">
            <v>Galvanisée</v>
          </cell>
          <cell r="N35" t="str">
            <v>Suivant plan générique</v>
          </cell>
          <cell r="O35">
            <v>43129</v>
          </cell>
          <cell r="P35">
            <v>0</v>
          </cell>
          <cell r="Q35">
            <v>3</v>
          </cell>
          <cell r="R35">
            <v>37</v>
          </cell>
          <cell r="S35">
            <v>2.3615312000000003E-2</v>
          </cell>
          <cell r="T35">
            <v>2.083704</v>
          </cell>
          <cell r="U35">
            <v>9.3938377209599988</v>
          </cell>
          <cell r="V35">
            <v>76</v>
          </cell>
          <cell r="W35">
            <v>2</v>
          </cell>
          <cell r="X35">
            <v>0.15</v>
          </cell>
          <cell r="Y35">
            <v>0.12360312790736841</v>
          </cell>
          <cell r="Z35">
            <v>0.15</v>
          </cell>
          <cell r="AA35">
            <v>2.4796077600000004E-2</v>
          </cell>
          <cell r="AB35">
            <v>3.5000000000000003E-2</v>
          </cell>
          <cell r="AC35">
            <v>0.33339920550736846</v>
          </cell>
          <cell r="AD35">
            <v>0.44991109013511099</v>
          </cell>
          <cell r="AE35">
            <v>0.33339920550736846</v>
          </cell>
          <cell r="AF35">
            <v>0.33339920550736846</v>
          </cell>
        </row>
        <row r="36">
          <cell r="C36" t="str">
            <v>0-5223-1</v>
          </cell>
          <cell r="D36" t="str">
            <v>14</v>
          </cell>
          <cell r="E36" t="str">
            <v>20</v>
          </cell>
          <cell r="F36" t="str">
            <v>45</v>
          </cell>
          <cell r="G36">
            <v>45</v>
          </cell>
          <cell r="H36">
            <v>0.3</v>
          </cell>
          <cell r="I36" t="str">
            <v>+0,1-0</v>
          </cell>
          <cell r="J36">
            <v>45</v>
          </cell>
          <cell r="K36">
            <v>0.3</v>
          </cell>
          <cell r="L36" t="str">
            <v>+0,1-0</v>
          </cell>
          <cell r="M36" t="str">
            <v>Galvanisée</v>
          </cell>
          <cell r="N36" t="str">
            <v>Suivant plan générique</v>
          </cell>
          <cell r="O36">
            <v>43129</v>
          </cell>
          <cell r="P36">
            <v>0</v>
          </cell>
          <cell r="Q36">
            <v>3</v>
          </cell>
          <cell r="R36">
            <v>48</v>
          </cell>
          <cell r="S36">
            <v>5.6929770000000005E-2</v>
          </cell>
          <cell r="T36">
            <v>3.7953180000000004</v>
          </cell>
          <cell r="U36">
            <v>18.730213136712006</v>
          </cell>
          <cell r="V36">
            <v>58</v>
          </cell>
          <cell r="W36">
            <v>3</v>
          </cell>
          <cell r="X36">
            <v>0.15</v>
          </cell>
          <cell r="Y36">
            <v>0.32293470925365531</v>
          </cell>
          <cell r="Z36">
            <v>0.15</v>
          </cell>
          <cell r="AA36">
            <v>5.9776258500000005E-2</v>
          </cell>
          <cell r="AB36">
            <v>3.5000000000000003E-2</v>
          </cell>
          <cell r="AC36">
            <v>0.56771096775365537</v>
          </cell>
          <cell r="AD36">
            <v>0.26421895739222179</v>
          </cell>
          <cell r="AE36">
            <v>0.59672995393379336</v>
          </cell>
          <cell r="AF36">
            <v>0.59672995393379336</v>
          </cell>
        </row>
        <row r="37">
          <cell r="C37" t="str">
            <v>0-5928</v>
          </cell>
          <cell r="D37" t="str">
            <v>14</v>
          </cell>
          <cell r="E37" t="str">
            <v>20</v>
          </cell>
          <cell r="F37">
            <v>57</v>
          </cell>
          <cell r="G37">
            <v>45</v>
          </cell>
          <cell r="H37">
            <v>0.3</v>
          </cell>
          <cell r="I37" t="str">
            <v>+0,1-0</v>
          </cell>
          <cell r="J37">
            <v>45</v>
          </cell>
          <cell r="K37">
            <v>0.3</v>
          </cell>
          <cell r="L37" t="str">
            <v>+0,1-0</v>
          </cell>
          <cell r="M37" t="str">
            <v>Brute</v>
          </cell>
          <cell r="N37" t="str">
            <v>Suivant plan générique</v>
          </cell>
          <cell r="O37">
            <v>43129</v>
          </cell>
          <cell r="P37">
            <v>0</v>
          </cell>
          <cell r="Q37">
            <v>3</v>
          </cell>
          <cell r="R37">
            <v>60</v>
          </cell>
          <cell r="S37">
            <v>7.2111042E-2</v>
          </cell>
          <cell r="T37">
            <v>3.7953180000000004</v>
          </cell>
          <cell r="U37">
            <v>18.730213136712006</v>
          </cell>
          <cell r="V37">
            <v>47</v>
          </cell>
          <cell r="W37">
            <v>3</v>
          </cell>
          <cell r="X37">
            <v>0.15</v>
          </cell>
          <cell r="Y37">
            <v>0.39851517312153206</v>
          </cell>
          <cell r="Z37">
            <v>0.15</v>
          </cell>
          <cell r="AA37">
            <v>0</v>
          </cell>
          <cell r="AB37">
            <v>0</v>
          </cell>
          <cell r="AC37">
            <v>0.54851517312153208</v>
          </cell>
          <cell r="AD37">
            <v>0.27346554361726871</v>
          </cell>
          <cell r="AE37">
            <v>0.56930739017361731</v>
          </cell>
          <cell r="AF37">
            <v>0.56930739017361731</v>
          </cell>
        </row>
        <row r="38">
          <cell r="C38" t="str">
            <v>0-5928-1</v>
          </cell>
          <cell r="D38" t="str">
            <v>14</v>
          </cell>
          <cell r="E38" t="str">
            <v>20</v>
          </cell>
          <cell r="F38">
            <v>57</v>
          </cell>
          <cell r="G38">
            <v>45</v>
          </cell>
          <cell r="H38">
            <v>0.3</v>
          </cell>
          <cell r="I38" t="str">
            <v>+0,1-0</v>
          </cell>
          <cell r="J38">
            <v>45</v>
          </cell>
          <cell r="K38">
            <v>0.3</v>
          </cell>
          <cell r="L38" t="str">
            <v>+0,1-0</v>
          </cell>
          <cell r="M38" t="str">
            <v>Galvanisée</v>
          </cell>
          <cell r="N38" t="str">
            <v>Suivant plan générique</v>
          </cell>
          <cell r="O38">
            <v>43129</v>
          </cell>
          <cell r="P38">
            <v>0</v>
          </cell>
          <cell r="Q38">
            <v>3</v>
          </cell>
          <cell r="R38">
            <v>60</v>
          </cell>
          <cell r="S38">
            <v>7.2111042E-2</v>
          </cell>
          <cell r="T38">
            <v>3.7953180000000004</v>
          </cell>
          <cell r="U38">
            <v>18.730213136712006</v>
          </cell>
          <cell r="V38">
            <v>47</v>
          </cell>
          <cell r="W38">
            <v>3</v>
          </cell>
          <cell r="X38">
            <v>0.15</v>
          </cell>
          <cell r="Y38">
            <v>0.39851517312153206</v>
          </cell>
          <cell r="Z38">
            <v>0.15</v>
          </cell>
          <cell r="AA38">
            <v>7.5716594100000006E-2</v>
          </cell>
          <cell r="AB38">
            <v>3.5000000000000003E-2</v>
          </cell>
          <cell r="AC38">
            <v>0.65923176722153209</v>
          </cell>
          <cell r="AD38">
            <v>0.2275375785244784</v>
          </cell>
          <cell r="AE38">
            <v>0.67897568962870947</v>
          </cell>
          <cell r="AF38">
            <v>0.67897568962870947</v>
          </cell>
        </row>
        <row r="39">
          <cell r="C39" t="str">
            <v>0-5173-1</v>
          </cell>
          <cell r="D39" t="str">
            <v>10</v>
          </cell>
          <cell r="E39" t="str">
            <v>16</v>
          </cell>
          <cell r="F39" t="str">
            <v>38</v>
          </cell>
          <cell r="G39">
            <v>45</v>
          </cell>
          <cell r="H39">
            <v>0.3</v>
          </cell>
          <cell r="I39" t="str">
            <v>+0,1-0</v>
          </cell>
          <cell r="J39">
            <v>45</v>
          </cell>
          <cell r="K39">
            <v>0.3</v>
          </cell>
          <cell r="L39" t="str">
            <v>+0,1-0</v>
          </cell>
          <cell r="M39" t="str">
            <v>Galvanisée</v>
          </cell>
          <cell r="N39" t="str">
            <v>Suivant plan générique</v>
          </cell>
          <cell r="O39">
            <v>43129</v>
          </cell>
          <cell r="P39">
            <v>0</v>
          </cell>
          <cell r="Q39">
            <v>3</v>
          </cell>
          <cell r="R39">
            <v>41</v>
          </cell>
          <cell r="S39">
            <v>3.6762492000000008E-2</v>
          </cell>
          <cell r="T39">
            <v>2.9023020000000002</v>
          </cell>
          <cell r="U39">
            <v>14.197829199840001</v>
          </cell>
          <cell r="V39">
            <v>68</v>
          </cell>
          <cell r="W39">
            <v>3</v>
          </cell>
          <cell r="X39">
            <v>0.15</v>
          </cell>
          <cell r="Y39">
            <v>0.20879160588000001</v>
          </cell>
          <cell r="Z39">
            <v>0.15</v>
          </cell>
          <cell r="AA39">
            <v>3.8600616600000012E-2</v>
          </cell>
          <cell r="AB39">
            <v>3.5000000000000003E-2</v>
          </cell>
          <cell r="AC39">
            <v>0.43239222248000009</v>
          </cell>
          <cell r="AD39">
            <v>0.34690725734998196</v>
          </cell>
          <cell r="AE39">
            <v>0.43239222248000009</v>
          </cell>
          <cell r="AF39">
            <v>0.43239222248000009</v>
          </cell>
        </row>
        <row r="40">
          <cell r="C40" t="str">
            <v>0-5185-1</v>
          </cell>
          <cell r="D40" t="str">
            <v>12</v>
          </cell>
          <cell r="E40" t="str">
            <v>16</v>
          </cell>
          <cell r="F40" t="str">
            <v>44</v>
          </cell>
          <cell r="G40">
            <v>45</v>
          </cell>
          <cell r="H40">
            <v>0.3</v>
          </cell>
          <cell r="I40" t="str">
            <v>+0,1-0</v>
          </cell>
          <cell r="J40">
            <v>45</v>
          </cell>
          <cell r="K40">
            <v>0.3</v>
          </cell>
          <cell r="L40" t="str">
            <v>+0,1-0</v>
          </cell>
          <cell r="M40" t="str">
            <v>Galvanisée</v>
          </cell>
          <cell r="N40" t="str">
            <v>Suivant plan générique</v>
          </cell>
          <cell r="O40">
            <v>43129</v>
          </cell>
          <cell r="P40">
            <v>0</v>
          </cell>
          <cell r="Q40">
            <v>3</v>
          </cell>
          <cell r="R40">
            <v>47</v>
          </cell>
          <cell r="S40">
            <v>3.0560992000000002E-2</v>
          </cell>
          <cell r="T40">
            <v>2.083704</v>
          </cell>
          <cell r="U40">
            <v>9.3938377209599988</v>
          </cell>
          <cell r="V40">
            <v>60</v>
          </cell>
          <cell r="W40">
            <v>2</v>
          </cell>
          <cell r="X40">
            <v>0.15</v>
          </cell>
          <cell r="Y40">
            <v>0.15656396201599998</v>
          </cell>
          <cell r="Z40">
            <v>0.15</v>
          </cell>
          <cell r="AA40">
            <v>3.2089041600000007E-2</v>
          </cell>
          <cell r="AB40">
            <v>3.5000000000000003E-2</v>
          </cell>
          <cell r="AC40">
            <v>0.37365300361600007</v>
          </cell>
          <cell r="AD40">
            <v>0.40144197570576406</v>
          </cell>
          <cell r="AE40">
            <v>0.37365300361600007</v>
          </cell>
          <cell r="AF40">
            <v>0.37365300361600007</v>
          </cell>
        </row>
        <row r="41">
          <cell r="C41" t="str">
            <v>0-5014-1</v>
          </cell>
          <cell r="D41" t="str">
            <v>12</v>
          </cell>
          <cell r="E41" t="str">
            <v>14</v>
          </cell>
          <cell r="F41" t="str">
            <v>27</v>
          </cell>
          <cell r="G41">
            <v>45</v>
          </cell>
          <cell r="H41">
            <v>0.3</v>
          </cell>
          <cell r="I41" t="str">
            <v>+0,1-0</v>
          </cell>
          <cell r="J41">
            <v>45</v>
          </cell>
          <cell r="K41">
            <v>0.3</v>
          </cell>
          <cell r="L41" t="str">
            <v>+0,1-0</v>
          </cell>
          <cell r="M41" t="str">
            <v>Galvanisée</v>
          </cell>
          <cell r="N41" t="str">
            <v>Suivant plan générique</v>
          </cell>
          <cell r="O41">
            <v>43129</v>
          </cell>
          <cell r="P41">
            <v>0</v>
          </cell>
          <cell r="Q41">
            <v>3</v>
          </cell>
          <cell r="R41">
            <v>30</v>
          </cell>
          <cell r="S41">
            <v>8.7069060000000004E-3</v>
          </cell>
          <cell r="T41">
            <v>0.96743400000000013</v>
          </cell>
          <cell r="U41">
            <v>4.7326097332800003</v>
          </cell>
          <cell r="V41">
            <v>94</v>
          </cell>
          <cell r="W41">
            <v>1</v>
          </cell>
          <cell r="X41">
            <v>0.15</v>
          </cell>
          <cell r="Y41">
            <v>5.0346912056170215E-2</v>
          </cell>
          <cell r="Z41">
            <v>0.15</v>
          </cell>
          <cell r="AA41">
            <v>9.1422513000000011E-3</v>
          </cell>
          <cell r="AB41">
            <v>3.5000000000000003E-2</v>
          </cell>
          <cell r="AC41">
            <v>0.24448916335617024</v>
          </cell>
          <cell r="AD41">
            <v>0.61352412491788422</v>
          </cell>
          <cell r="AE41">
            <v>0.24448916335617024</v>
          </cell>
          <cell r="AF41">
            <v>0.24448916335617024</v>
          </cell>
        </row>
        <row r="42">
          <cell r="C42" t="str">
            <v>0-5734-1</v>
          </cell>
          <cell r="D42" t="str">
            <v>14</v>
          </cell>
          <cell r="E42" t="str">
            <v>20</v>
          </cell>
          <cell r="F42" t="str">
            <v>62</v>
          </cell>
          <cell r="G42">
            <v>45</v>
          </cell>
          <cell r="H42">
            <v>0.3</v>
          </cell>
          <cell r="I42" t="str">
            <v>+0,1-0</v>
          </cell>
          <cell r="J42">
            <v>45</v>
          </cell>
          <cell r="K42">
            <v>0.3</v>
          </cell>
          <cell r="L42" t="str">
            <v>+0,1-0</v>
          </cell>
          <cell r="M42" t="str">
            <v>Galvanisée</v>
          </cell>
          <cell r="N42" t="str">
            <v>Suivant plan générique</v>
          </cell>
          <cell r="O42">
            <v>43129</v>
          </cell>
          <cell r="P42">
            <v>0</v>
          </cell>
          <cell r="Q42">
            <v>3</v>
          </cell>
          <cell r="R42">
            <v>65</v>
          </cell>
          <cell r="S42">
            <v>7.8436571999999996E-2</v>
          </cell>
          <cell r="T42">
            <v>3.7953180000000004</v>
          </cell>
          <cell r="U42">
            <v>18.730213136712006</v>
          </cell>
          <cell r="V42">
            <v>43</v>
          </cell>
          <cell r="W42">
            <v>3</v>
          </cell>
          <cell r="X42">
            <v>0.15</v>
          </cell>
          <cell r="Y42">
            <v>0.43558635201655826</v>
          </cell>
          <cell r="Z42">
            <v>0.15538342578496747</v>
          </cell>
          <cell r="AA42">
            <v>8.2358400600000006E-2</v>
          </cell>
          <cell r="AB42">
            <v>3.5000000000000003E-2</v>
          </cell>
          <cell r="AC42">
            <v>0.70832817840152573</v>
          </cell>
          <cell r="AD42">
            <v>0.21936643285266311</v>
          </cell>
          <cell r="AE42">
            <v>0.73725967015541105</v>
          </cell>
          <cell r="AF42">
            <v>0.73725967015541105</v>
          </cell>
        </row>
        <row r="43">
          <cell r="C43" t="str">
            <v>0-5557-1</v>
          </cell>
          <cell r="D43" t="str">
            <v>10</v>
          </cell>
          <cell r="E43" t="str">
            <v>16</v>
          </cell>
          <cell r="F43" t="str">
            <v>45</v>
          </cell>
          <cell r="G43">
            <v>45</v>
          </cell>
          <cell r="H43">
            <v>0.3</v>
          </cell>
          <cell r="I43" t="str">
            <v>+0,1-0</v>
          </cell>
          <cell r="J43">
            <v>45</v>
          </cell>
          <cell r="K43">
            <v>0.3</v>
          </cell>
          <cell r="L43" t="str">
            <v>+0,1-0</v>
          </cell>
          <cell r="M43" t="str">
            <v>Galvanisée</v>
          </cell>
          <cell r="N43" t="str">
            <v>Suivant plan générique</v>
          </cell>
          <cell r="O43">
            <v>43129</v>
          </cell>
          <cell r="P43">
            <v>0</v>
          </cell>
          <cell r="Q43">
            <v>3</v>
          </cell>
          <cell r="R43">
            <v>48</v>
          </cell>
          <cell r="S43">
            <v>4.3534530000000002E-2</v>
          </cell>
          <cell r="T43">
            <v>2.9023020000000002</v>
          </cell>
          <cell r="U43">
            <v>14.197829199840001</v>
          </cell>
          <cell r="V43">
            <v>58</v>
          </cell>
          <cell r="W43">
            <v>3</v>
          </cell>
          <cell r="X43">
            <v>0.15</v>
          </cell>
          <cell r="Y43">
            <v>0.24479015861793105</v>
          </cell>
          <cell r="Z43">
            <v>0.15</v>
          </cell>
          <cell r="AA43">
            <v>4.5711256500000005E-2</v>
          </cell>
          <cell r="AB43">
            <v>3.5000000000000003E-2</v>
          </cell>
          <cell r="AC43">
            <v>0.47550141511793109</v>
          </cell>
          <cell r="AD43">
            <v>0.31545647443088665</v>
          </cell>
          <cell r="AE43">
            <v>0.47550141511793109</v>
          </cell>
          <cell r="AF43">
            <v>0.47550141511793109</v>
          </cell>
        </row>
        <row r="44">
          <cell r="C44" t="str">
            <v>0-6009-1</v>
          </cell>
          <cell r="D44" t="str">
            <v>10</v>
          </cell>
          <cell r="E44" t="str">
            <v>18</v>
          </cell>
          <cell r="F44" t="str">
            <v>45</v>
          </cell>
          <cell r="G44">
            <v>45</v>
          </cell>
          <cell r="H44">
            <v>0.3</v>
          </cell>
          <cell r="I44" t="str">
            <v>+0,1-0</v>
          </cell>
          <cell r="J44">
            <v>45</v>
          </cell>
          <cell r="K44">
            <v>0.3</v>
          </cell>
          <cell r="L44" t="str">
            <v>+0,1-0</v>
          </cell>
          <cell r="M44" t="str">
            <v>Galvanisée</v>
          </cell>
          <cell r="N44" t="str">
            <v>Suivant plan générique</v>
          </cell>
          <cell r="O44">
            <v>43129</v>
          </cell>
          <cell r="P44">
            <v>0</v>
          </cell>
          <cell r="Q44">
            <v>3</v>
          </cell>
          <cell r="R44">
            <v>48</v>
          </cell>
          <cell r="S44">
            <v>6.2511120000000003E-2</v>
          </cell>
          <cell r="T44">
            <v>4.167408</v>
          </cell>
          <cell r="U44">
            <v>28.151441146752003</v>
          </cell>
          <cell r="V44">
            <v>58</v>
          </cell>
          <cell r="W44">
            <v>4</v>
          </cell>
          <cell r="X44">
            <v>0.2</v>
          </cell>
          <cell r="Y44">
            <v>0.48536967494400007</v>
          </cell>
          <cell r="Z44">
            <v>0.2</v>
          </cell>
          <cell r="AA44">
            <v>6.5636676000000005E-2</v>
          </cell>
          <cell r="AB44">
            <v>3.5000000000000003E-2</v>
          </cell>
          <cell r="AC44">
            <v>0.78600635094400018</v>
          </cell>
          <cell r="AD44">
            <v>0.25445087022490143</v>
          </cell>
          <cell r="AE44">
            <v>0.78600635094400018</v>
          </cell>
          <cell r="AF44">
            <v>0.78600635094400018</v>
          </cell>
        </row>
        <row r="45">
          <cell r="C45" t="str">
            <v>4-7219-1</v>
          </cell>
          <cell r="D45" t="str">
            <v>12</v>
          </cell>
          <cell r="E45" t="str">
            <v>20</v>
          </cell>
          <cell r="F45" t="str">
            <v>48</v>
          </cell>
          <cell r="G45">
            <v>45</v>
          </cell>
          <cell r="H45">
            <v>0.3</v>
          </cell>
          <cell r="I45" t="str">
            <v>+0,1-0</v>
          </cell>
          <cell r="J45">
            <v>45</v>
          </cell>
          <cell r="K45">
            <v>0.3</v>
          </cell>
          <cell r="L45" t="str">
            <v>+0,1-0</v>
          </cell>
          <cell r="M45" t="str">
            <v>Galvanisée</v>
          </cell>
          <cell r="N45" t="str">
            <v>Suivant plan générique</v>
          </cell>
          <cell r="O45">
            <v>43129</v>
          </cell>
          <cell r="P45">
            <v>0</v>
          </cell>
          <cell r="Q45">
            <v>3</v>
          </cell>
          <cell r="R45">
            <v>51</v>
          </cell>
          <cell r="S45">
            <v>7.6204032000000005E-2</v>
          </cell>
          <cell r="T45">
            <v>4.7627520000000008</v>
          </cell>
          <cell r="U45">
            <v>23.984266521600009</v>
          </cell>
          <cell r="V45">
            <v>55</v>
          </cell>
          <cell r="W45">
            <v>4</v>
          </cell>
          <cell r="X45">
            <v>0.2</v>
          </cell>
          <cell r="Y45">
            <v>0.43607757312000017</v>
          </cell>
          <cell r="Z45">
            <v>0.2</v>
          </cell>
          <cell r="AA45">
            <v>8.0014233600000012E-2</v>
          </cell>
          <cell r="AB45">
            <v>3.5000000000000003E-2</v>
          </cell>
          <cell r="AC45">
            <v>0.7510918067200002</v>
          </cell>
          <cell r="AD45">
            <v>0.2662790330164766</v>
          </cell>
          <cell r="AE45">
            <v>0.78727400960000038</v>
          </cell>
          <cell r="AF45">
            <v>0.78727400960000038</v>
          </cell>
        </row>
        <row r="46">
          <cell r="C46" t="str">
            <v>0-3741-1</v>
          </cell>
          <cell r="D46" t="str">
            <v>10</v>
          </cell>
          <cell r="E46" t="str">
            <v>16</v>
          </cell>
          <cell r="F46" t="str">
            <v>26</v>
          </cell>
          <cell r="G46">
            <v>45</v>
          </cell>
          <cell r="H46">
            <v>0.3</v>
          </cell>
          <cell r="I46" t="str">
            <v>+0,1-0</v>
          </cell>
          <cell r="J46">
            <v>45</v>
          </cell>
          <cell r="K46">
            <v>0.3</v>
          </cell>
          <cell r="L46" t="str">
            <v>+0,1-0</v>
          </cell>
          <cell r="M46" t="str">
            <v>Galvanisée</v>
          </cell>
          <cell r="N46" t="str">
            <v>Suivant plan générique</v>
          </cell>
          <cell r="O46">
            <v>43129</v>
          </cell>
          <cell r="P46">
            <v>0</v>
          </cell>
          <cell r="Q46">
            <v>3</v>
          </cell>
          <cell r="R46">
            <v>29</v>
          </cell>
          <cell r="S46">
            <v>2.5153283999999998E-2</v>
          </cell>
          <cell r="T46">
            <v>2.9023020000000002</v>
          </cell>
          <cell r="U46">
            <v>14.197829199840001</v>
          </cell>
          <cell r="V46">
            <v>97</v>
          </cell>
          <cell r="W46">
            <v>3</v>
          </cell>
          <cell r="X46">
            <v>0.15</v>
          </cell>
          <cell r="Y46">
            <v>0.14636937319422683</v>
          </cell>
          <cell r="Z46">
            <v>0.15</v>
          </cell>
          <cell r="AA46">
            <v>2.6410948199999999E-2</v>
          </cell>
          <cell r="AB46">
            <v>3.5000000000000003E-2</v>
          </cell>
          <cell r="AC46">
            <v>0.35778032139422689</v>
          </cell>
          <cell r="AD46">
            <v>0.41925167772075361</v>
          </cell>
          <cell r="AE46">
            <v>0.35778032139422689</v>
          </cell>
          <cell r="AF46">
            <v>0.35778032139422689</v>
          </cell>
        </row>
        <row r="47">
          <cell r="C47" t="str">
            <v>0-3746-1</v>
          </cell>
          <cell r="D47" t="str">
            <v>10</v>
          </cell>
          <cell r="E47" t="str">
            <v>16</v>
          </cell>
          <cell r="F47" t="str">
            <v>36</v>
          </cell>
          <cell r="G47">
            <v>45</v>
          </cell>
          <cell r="H47">
            <v>0.3</v>
          </cell>
          <cell r="I47" t="str">
            <v>+0,1-0</v>
          </cell>
          <cell r="J47">
            <v>45</v>
          </cell>
          <cell r="K47">
            <v>0.3</v>
          </cell>
          <cell r="L47" t="str">
            <v>+0,1-0</v>
          </cell>
          <cell r="M47" t="str">
            <v>Galvanisée</v>
          </cell>
          <cell r="N47" t="str">
            <v>Suivant plan générique</v>
          </cell>
          <cell r="O47">
            <v>43129</v>
          </cell>
          <cell r="P47">
            <v>0</v>
          </cell>
          <cell r="Q47">
            <v>3</v>
          </cell>
          <cell r="R47">
            <v>39</v>
          </cell>
          <cell r="S47">
            <v>3.4827624000000001E-2</v>
          </cell>
          <cell r="T47">
            <v>2.9023020000000002</v>
          </cell>
          <cell r="U47">
            <v>14.197829199840001</v>
          </cell>
          <cell r="V47">
            <v>72</v>
          </cell>
          <cell r="W47">
            <v>3</v>
          </cell>
          <cell r="X47">
            <v>0.15</v>
          </cell>
          <cell r="Y47">
            <v>0.19719207222000001</v>
          </cell>
          <cell r="Z47">
            <v>0.15</v>
          </cell>
          <cell r="AA47">
            <v>3.6569005200000004E-2</v>
          </cell>
          <cell r="AB47">
            <v>3.5000000000000003E-2</v>
          </cell>
          <cell r="AC47">
            <v>0.41876107742000002</v>
          </cell>
          <cell r="AD47">
            <v>0.35819947957951259</v>
          </cell>
          <cell r="AE47">
            <v>0.41876107742000002</v>
          </cell>
          <cell r="AF47">
            <v>0.41876107742000002</v>
          </cell>
        </row>
        <row r="48">
          <cell r="C48" t="str">
            <v>4-7283-1</v>
          </cell>
          <cell r="D48" t="str">
            <v>14</v>
          </cell>
          <cell r="E48" t="str">
            <v>20</v>
          </cell>
          <cell r="F48" t="str">
            <v>50</v>
          </cell>
          <cell r="G48">
            <v>45</v>
          </cell>
          <cell r="H48">
            <v>0.3</v>
          </cell>
          <cell r="I48" t="str">
            <v>+0,1-0</v>
          </cell>
          <cell r="J48">
            <v>45</v>
          </cell>
          <cell r="K48">
            <v>0.3</v>
          </cell>
          <cell r="L48" t="str">
            <v>+0,1-0</v>
          </cell>
          <cell r="M48" t="str">
            <v>Galvanisée</v>
          </cell>
          <cell r="N48" t="str">
            <v>Suivant plan générique</v>
          </cell>
          <cell r="O48">
            <v>43129</v>
          </cell>
          <cell r="P48">
            <v>0</v>
          </cell>
          <cell r="Q48">
            <v>3</v>
          </cell>
          <cell r="R48">
            <v>53</v>
          </cell>
          <cell r="S48">
            <v>6.32553E-2</v>
          </cell>
          <cell r="T48">
            <v>3.7953180000000004</v>
          </cell>
          <cell r="U48">
            <v>18.730213136712006</v>
          </cell>
          <cell r="V48">
            <v>53</v>
          </cell>
          <cell r="W48">
            <v>3</v>
          </cell>
          <cell r="X48">
            <v>0.15</v>
          </cell>
          <cell r="Y48">
            <v>0.35340024786249069</v>
          </cell>
          <cell r="Z48">
            <v>0.15</v>
          </cell>
          <cell r="AA48">
            <v>6.6418064999999998E-2</v>
          </cell>
          <cell r="AB48">
            <v>3.5000000000000003E-2</v>
          </cell>
          <cell r="AC48">
            <v>0.60481831286249077</v>
          </cell>
          <cell r="AD48">
            <v>0.24800836352007669</v>
          </cell>
          <cell r="AE48">
            <v>0.60481831286249077</v>
          </cell>
          <cell r="AF48">
            <v>0.60481831286249077</v>
          </cell>
        </row>
        <row r="49">
          <cell r="C49" t="str">
            <v>4-7687-1</v>
          </cell>
          <cell r="D49" t="str">
            <v>10</v>
          </cell>
          <cell r="E49" t="str">
            <v>12</v>
          </cell>
          <cell r="F49" t="str">
            <v>50</v>
          </cell>
          <cell r="G49">
            <v>45</v>
          </cell>
          <cell r="H49">
            <v>0.3</v>
          </cell>
          <cell r="I49" t="str">
            <v>+0,1-0</v>
          </cell>
          <cell r="J49">
            <v>45</v>
          </cell>
          <cell r="K49">
            <v>0.3</v>
          </cell>
          <cell r="L49" t="str">
            <v>+0,1-0</v>
          </cell>
          <cell r="M49" t="str">
            <v>Galvanisée</v>
          </cell>
          <cell r="N49" t="str">
            <v>Suivant plan générique</v>
          </cell>
          <cell r="O49">
            <v>43129</v>
          </cell>
          <cell r="P49">
            <v>0</v>
          </cell>
          <cell r="Q49">
            <v>3</v>
          </cell>
          <cell r="R49">
            <v>53</v>
          </cell>
          <cell r="S49">
            <v>1.3643300000000001E-2</v>
          </cell>
          <cell r="T49">
            <v>0.81859800000000005</v>
          </cell>
          <cell r="U49">
            <v>4.2989656287600013</v>
          </cell>
          <cell r="V49">
            <v>53</v>
          </cell>
          <cell r="W49">
            <v>1</v>
          </cell>
          <cell r="X49">
            <v>0.15</v>
          </cell>
          <cell r="Y49">
            <v>8.1112559033207576E-2</v>
          </cell>
          <cell r="Z49">
            <v>0.15</v>
          </cell>
          <cell r="AA49">
            <v>1.4325465000000001E-2</v>
          </cell>
          <cell r="AB49">
            <v>3.5000000000000003E-2</v>
          </cell>
          <cell r="AC49">
            <v>0.28043802403320761</v>
          </cell>
          <cell r="AD49">
            <v>0.53487753851181752</v>
          </cell>
          <cell r="AE49">
            <v>0.28043802403320761</v>
          </cell>
          <cell r="AF49">
            <v>0.28043802403320761</v>
          </cell>
        </row>
        <row r="50">
          <cell r="C50" t="str">
            <v>4-7986-1</v>
          </cell>
          <cell r="D50" t="str">
            <v>9</v>
          </cell>
          <cell r="E50" t="str">
            <v>12</v>
          </cell>
          <cell r="F50" t="str">
            <v>30,5</v>
          </cell>
          <cell r="G50">
            <v>45</v>
          </cell>
          <cell r="H50">
            <v>0.3</v>
          </cell>
          <cell r="I50" t="str">
            <v>+0,1-0</v>
          </cell>
          <cell r="J50">
            <v>45</v>
          </cell>
          <cell r="K50">
            <v>0.3</v>
          </cell>
          <cell r="L50" t="str">
            <v>+0,1-0</v>
          </cell>
          <cell r="M50" t="str">
            <v>Galvanisée</v>
          </cell>
          <cell r="N50" t="str">
            <v>Suivant plan générique</v>
          </cell>
          <cell r="O50">
            <v>43129</v>
          </cell>
          <cell r="P50">
            <v>0</v>
          </cell>
          <cell r="Q50">
            <v>3</v>
          </cell>
          <cell r="R50">
            <v>33.5</v>
          </cell>
          <cell r="S50">
            <v>1.1916182250000002E-2</v>
          </cell>
          <cell r="T50">
            <v>1.1720835000000003</v>
          </cell>
          <cell r="U50">
            <v>5.9726444951250022</v>
          </cell>
          <cell r="V50">
            <v>84</v>
          </cell>
          <cell r="W50">
            <v>2</v>
          </cell>
          <cell r="X50">
            <v>0.15</v>
          </cell>
          <cell r="Y50">
            <v>7.1102910656250032E-2</v>
          </cell>
          <cell r="Z50">
            <v>0.15</v>
          </cell>
          <cell r="AA50">
            <v>1.2511991362500002E-2</v>
          </cell>
          <cell r="AB50">
            <v>3.5000000000000003E-2</v>
          </cell>
          <cell r="AC50">
            <v>0.26861490201875005</v>
          </cell>
          <cell r="AD50">
            <v>0.55842024724871597</v>
          </cell>
          <cell r="AE50">
            <v>0.26861490201875005</v>
          </cell>
          <cell r="AF50">
            <v>0.26861490201875005</v>
          </cell>
        </row>
        <row r="51">
          <cell r="C51" t="str">
            <v>0-5044-1</v>
          </cell>
          <cell r="D51" t="str">
            <v>12</v>
          </cell>
          <cell r="E51" t="str">
            <v>18</v>
          </cell>
          <cell r="F51" t="str">
            <v>36</v>
          </cell>
          <cell r="G51">
            <v>45</v>
          </cell>
          <cell r="H51">
            <v>0.3</v>
          </cell>
          <cell r="I51" t="str">
            <v>+0,1-0</v>
          </cell>
          <cell r="J51">
            <v>45</v>
          </cell>
          <cell r="K51">
            <v>0.3</v>
          </cell>
          <cell r="L51" t="str">
            <v>+0,1-0</v>
          </cell>
          <cell r="M51" t="str">
            <v>Galvanisée</v>
          </cell>
          <cell r="N51" t="str">
            <v>Suivant plan générique</v>
          </cell>
          <cell r="O51">
            <v>43129</v>
          </cell>
          <cell r="P51">
            <v>0</v>
          </cell>
          <cell r="Q51">
            <v>3</v>
          </cell>
          <cell r="R51">
            <v>39</v>
          </cell>
          <cell r="S51">
            <v>4.0185720000000001E-2</v>
          </cell>
          <cell r="T51">
            <v>3.3488100000000003</v>
          </cell>
          <cell r="U51">
            <v>16.526658650040005</v>
          </cell>
          <cell r="V51">
            <v>72</v>
          </cell>
          <cell r="W51">
            <v>3</v>
          </cell>
          <cell r="X51">
            <v>0.15</v>
          </cell>
          <cell r="Y51">
            <v>0.22953692569500006</v>
          </cell>
          <cell r="Z51">
            <v>0.15</v>
          </cell>
          <cell r="AA51">
            <v>4.2195006E-2</v>
          </cell>
          <cell r="AB51">
            <v>3.5000000000000003E-2</v>
          </cell>
          <cell r="AC51">
            <v>0.45673193169500004</v>
          </cell>
          <cell r="AD51">
            <v>0.32842021674142136</v>
          </cell>
          <cell r="AE51">
            <v>0.45673193169500004</v>
          </cell>
          <cell r="AF51">
            <v>0.45673193169500004</v>
          </cell>
        </row>
        <row r="52">
          <cell r="C52" t="str">
            <v>0-4237-1</v>
          </cell>
          <cell r="D52" t="str">
            <v>16</v>
          </cell>
          <cell r="E52" t="str">
            <v>20</v>
          </cell>
          <cell r="F52" t="str">
            <v>40</v>
          </cell>
          <cell r="G52">
            <v>45</v>
          </cell>
          <cell r="H52">
            <v>0.3</v>
          </cell>
          <cell r="I52" t="str">
            <v>+0,1-0</v>
          </cell>
          <cell r="J52">
            <v>45</v>
          </cell>
          <cell r="K52">
            <v>0.3</v>
          </cell>
          <cell r="L52" t="str">
            <v>+0,1-0</v>
          </cell>
          <cell r="M52" t="str">
            <v>Galvanisée</v>
          </cell>
          <cell r="N52" t="str">
            <v>Suivant plan générique</v>
          </cell>
          <cell r="O52">
            <v>43129</v>
          </cell>
          <cell r="P52">
            <v>0</v>
          </cell>
          <cell r="Q52">
            <v>3</v>
          </cell>
          <cell r="R52">
            <v>43</v>
          </cell>
          <cell r="S52">
            <v>3.5720640000000005E-2</v>
          </cell>
          <cell r="T52">
            <v>2.6790480000000003</v>
          </cell>
          <cell r="U52">
            <v>12.174156712080002</v>
          </cell>
          <cell r="V52">
            <v>65</v>
          </cell>
          <cell r="W52">
            <v>2</v>
          </cell>
          <cell r="X52">
            <v>0.15</v>
          </cell>
          <cell r="Y52">
            <v>0.18729471864738464</v>
          </cell>
          <cell r="Z52">
            <v>0.15</v>
          </cell>
          <cell r="AA52">
            <v>3.7506672000000005E-2</v>
          </cell>
          <cell r="AB52">
            <v>3.5000000000000003E-2</v>
          </cell>
          <cell r="AC52">
            <v>0.40980139064738463</v>
          </cell>
          <cell r="AD52">
            <v>0.36603096871642427</v>
          </cell>
          <cell r="AE52">
            <v>0.40980139064738463</v>
          </cell>
          <cell r="AF52">
            <v>0.40980139064738463</v>
          </cell>
        </row>
        <row r="53">
          <cell r="C53" t="str">
            <v>4-8116-1</v>
          </cell>
          <cell r="D53" t="str">
            <v>14</v>
          </cell>
          <cell r="E53" t="str">
            <v>20</v>
          </cell>
          <cell r="F53" t="str">
            <v>22,5</v>
          </cell>
          <cell r="G53">
            <v>45</v>
          </cell>
          <cell r="H53">
            <v>0.3</v>
          </cell>
          <cell r="I53" t="str">
            <v>+0,1-0</v>
          </cell>
          <cell r="J53">
            <v>45</v>
          </cell>
          <cell r="K53">
            <v>0.3</v>
          </cell>
          <cell r="L53" t="str">
            <v>+0,1-0</v>
          </cell>
          <cell r="M53" t="str">
            <v>Galvanisée</v>
          </cell>
          <cell r="N53" t="str">
            <v>Suivant plan générique</v>
          </cell>
          <cell r="O53">
            <v>43129</v>
          </cell>
          <cell r="P53">
            <v>0</v>
          </cell>
          <cell r="Q53">
            <v>3</v>
          </cell>
          <cell r="R53">
            <v>25.5</v>
          </cell>
          <cell r="S53">
            <v>2.8464885000000002E-2</v>
          </cell>
          <cell r="T53">
            <v>3.7953180000000004</v>
          </cell>
          <cell r="U53">
            <v>18.730213136712006</v>
          </cell>
          <cell r="V53">
            <v>110</v>
          </cell>
          <cell r="W53">
            <v>3</v>
          </cell>
          <cell r="X53">
            <v>0.15</v>
          </cell>
          <cell r="Y53">
            <v>0.17027466487920007</v>
          </cell>
          <cell r="Z53">
            <v>0.15</v>
          </cell>
          <cell r="AA53">
            <v>2.9888129250000003E-2</v>
          </cell>
          <cell r="AB53">
            <v>3.5000000000000003E-2</v>
          </cell>
          <cell r="AC53">
            <v>0.38516279412920007</v>
          </cell>
          <cell r="AD53">
            <v>0.38944571564636532</v>
          </cell>
          <cell r="AE53">
            <v>0.38516279412920007</v>
          </cell>
          <cell r="AF53">
            <v>0.38516279412920007</v>
          </cell>
        </row>
        <row r="54">
          <cell r="C54" t="str">
            <v>4-8214-1</v>
          </cell>
          <cell r="D54" t="str">
            <v>14</v>
          </cell>
          <cell r="E54" t="str">
            <v>20</v>
          </cell>
          <cell r="F54" t="str">
            <v>30</v>
          </cell>
          <cell r="G54">
            <v>45</v>
          </cell>
          <cell r="H54">
            <v>0.3</v>
          </cell>
          <cell r="I54" t="str">
            <v>+0,1-0</v>
          </cell>
          <cell r="J54">
            <v>45</v>
          </cell>
          <cell r="K54">
            <v>0.3</v>
          </cell>
          <cell r="L54" t="str">
            <v>+0,1-0</v>
          </cell>
          <cell r="M54" t="str">
            <v>Galvanisée</v>
          </cell>
          <cell r="N54" t="str">
            <v>Suivant plan générique</v>
          </cell>
          <cell r="O54">
            <v>43129</v>
          </cell>
          <cell r="P54">
            <v>0</v>
          </cell>
          <cell r="Q54">
            <v>3</v>
          </cell>
          <cell r="R54">
            <v>33</v>
          </cell>
          <cell r="S54">
            <v>3.7953180000000003E-2</v>
          </cell>
          <cell r="T54">
            <v>3.7953180000000004</v>
          </cell>
          <cell r="U54">
            <v>18.730213136712006</v>
          </cell>
          <cell r="V54">
            <v>85</v>
          </cell>
          <cell r="W54">
            <v>3</v>
          </cell>
          <cell r="X54">
            <v>0.15</v>
          </cell>
          <cell r="Y54">
            <v>0.22035544866720008</v>
          </cell>
          <cell r="Z54">
            <v>0.15</v>
          </cell>
          <cell r="AA54">
            <v>3.9850839000000006E-2</v>
          </cell>
          <cell r="AB54">
            <v>3.5000000000000003E-2</v>
          </cell>
          <cell r="AC54">
            <v>0.44520628766720005</v>
          </cell>
          <cell r="AD54">
            <v>0.33692246528226877</v>
          </cell>
          <cell r="AE54">
            <v>0.44520628766720005</v>
          </cell>
          <cell r="AF54">
            <v>0.44520628766720005</v>
          </cell>
        </row>
        <row r="55">
          <cell r="C55" t="str">
            <v>0-4230-1</v>
          </cell>
          <cell r="D55" t="str">
            <v>14</v>
          </cell>
          <cell r="E55" t="str">
            <v>18</v>
          </cell>
          <cell r="F55" t="str">
            <v>44</v>
          </cell>
          <cell r="G55">
            <v>45</v>
          </cell>
          <cell r="H55">
            <v>0.3</v>
          </cell>
          <cell r="I55" t="str">
            <v>+0,1-0</v>
          </cell>
          <cell r="J55">
            <v>45</v>
          </cell>
          <cell r="K55">
            <v>0.3</v>
          </cell>
          <cell r="L55" t="str">
            <v>+0,1-0</v>
          </cell>
          <cell r="M55" t="str">
            <v>Galvanisée</v>
          </cell>
          <cell r="N55" t="str">
            <v>Suivant plan générique</v>
          </cell>
          <cell r="O55">
            <v>43129</v>
          </cell>
          <cell r="P55">
            <v>0</v>
          </cell>
          <cell r="Q55">
            <v>3</v>
          </cell>
          <cell r="R55">
            <v>47</v>
          </cell>
          <cell r="S55">
            <v>3.4926847999999996E-2</v>
          </cell>
          <cell r="T55">
            <v>2.3813760000000004</v>
          </cell>
          <cell r="U55">
            <v>10.821472632960003</v>
          </cell>
          <cell r="V55">
            <v>60</v>
          </cell>
          <cell r="W55">
            <v>2</v>
          </cell>
          <cell r="X55">
            <v>0.15</v>
          </cell>
          <cell r="Y55">
            <v>0.18035787721600005</v>
          </cell>
          <cell r="Z55">
            <v>0.15</v>
          </cell>
          <cell r="AA55">
            <v>3.66731904E-2</v>
          </cell>
          <cell r="AB55">
            <v>3.5000000000000003E-2</v>
          </cell>
          <cell r="AC55">
            <v>0.40203106761600005</v>
          </cell>
          <cell r="AD55">
            <v>0.37310549378555113</v>
          </cell>
          <cell r="AE55">
            <v>0.40203106761600005</v>
          </cell>
          <cell r="AF55">
            <v>0.40203106761600005</v>
          </cell>
        </row>
        <row r="56">
          <cell r="C56" t="str">
            <v>0-3864</v>
          </cell>
          <cell r="D56">
            <v>30</v>
          </cell>
          <cell r="E56">
            <v>38</v>
          </cell>
          <cell r="F56">
            <v>33</v>
          </cell>
          <cell r="G56">
            <v>45</v>
          </cell>
          <cell r="H56">
            <v>1</v>
          </cell>
          <cell r="I56" t="str">
            <v>+0,1-0</v>
          </cell>
          <cell r="J56">
            <v>45</v>
          </cell>
          <cell r="K56">
            <v>1</v>
          </cell>
          <cell r="L56" t="str">
            <v>+0,1-0</v>
          </cell>
          <cell r="M56" t="str">
            <v>Brute</v>
          </cell>
          <cell r="N56" t="str">
            <v>Suivant plan générique</v>
          </cell>
          <cell r="O56">
            <v>43129</v>
          </cell>
          <cell r="P56">
            <v>0</v>
          </cell>
          <cell r="Q56">
            <v>3</v>
          </cell>
          <cell r="R56">
            <v>36</v>
          </cell>
          <cell r="S56">
            <v>0.11132932800000001</v>
          </cell>
          <cell r="T56">
            <v>10.120848000000002</v>
          </cell>
          <cell r="U56">
            <v>37.273059014400012</v>
          </cell>
          <cell r="V56">
            <v>78</v>
          </cell>
          <cell r="W56">
            <v>4</v>
          </cell>
          <cell r="X56">
            <v>0.2</v>
          </cell>
          <cell r="Y56">
            <v>0.47785973095384632</v>
          </cell>
          <cell r="Z56">
            <v>0.2</v>
          </cell>
          <cell r="AA56">
            <v>0</v>
          </cell>
          <cell r="AB56">
            <v>0</v>
          </cell>
          <cell r="AC56">
            <v>0.67785973095384633</v>
          </cell>
          <cell r="AD56">
            <v>0.29504629183174991</v>
          </cell>
          <cell r="AE56">
            <v>0.67785973095384633</v>
          </cell>
          <cell r="AF56">
            <v>0.67785973095384633</v>
          </cell>
        </row>
        <row r="57">
          <cell r="C57" t="str">
            <v>0-4238-1</v>
          </cell>
          <cell r="D57" t="str">
            <v>16</v>
          </cell>
          <cell r="E57" t="str">
            <v>20</v>
          </cell>
          <cell r="F57" t="str">
            <v>50</v>
          </cell>
          <cell r="G57">
            <v>45</v>
          </cell>
          <cell r="H57">
            <v>0.3</v>
          </cell>
          <cell r="I57" t="str">
            <v>+0,1-0</v>
          </cell>
          <cell r="J57">
            <v>45</v>
          </cell>
          <cell r="K57">
            <v>0.3</v>
          </cell>
          <cell r="L57" t="str">
            <v>+0,1-0</v>
          </cell>
          <cell r="M57" t="str">
            <v>Galvanisée</v>
          </cell>
          <cell r="N57" t="str">
            <v>Suivant plan générique</v>
          </cell>
          <cell r="O57">
            <v>43129</v>
          </cell>
          <cell r="P57">
            <v>0</v>
          </cell>
          <cell r="Q57">
            <v>3</v>
          </cell>
          <cell r="R57">
            <v>53</v>
          </cell>
          <cell r="S57">
            <v>4.4650800000000004E-2</v>
          </cell>
          <cell r="T57">
            <v>2.6790480000000003</v>
          </cell>
          <cell r="U57">
            <v>12.174156712080002</v>
          </cell>
          <cell r="V57">
            <v>53</v>
          </cell>
          <cell r="W57">
            <v>2</v>
          </cell>
          <cell r="X57">
            <v>0.15</v>
          </cell>
          <cell r="Y57">
            <v>0.22970107003924531</v>
          </cell>
          <cell r="Z57">
            <v>0.15</v>
          </cell>
          <cell r="AA57">
            <v>4.6883340000000009E-2</v>
          </cell>
          <cell r="AB57">
            <v>3.5000000000000003E-2</v>
          </cell>
          <cell r="AC57">
            <v>0.46158441003924533</v>
          </cell>
          <cell r="AD57">
            <v>0.32496764781818893</v>
          </cell>
          <cell r="AE57">
            <v>0.46158441003924533</v>
          </cell>
          <cell r="AF57">
            <v>0.46158441003924533</v>
          </cell>
        </row>
        <row r="58">
          <cell r="C58" t="str">
            <v>4-7186-1</v>
          </cell>
          <cell r="D58" t="str">
            <v>10</v>
          </cell>
          <cell r="E58" t="str">
            <v>18</v>
          </cell>
          <cell r="F58" t="str">
            <v>38</v>
          </cell>
          <cell r="G58">
            <v>45</v>
          </cell>
          <cell r="H58">
            <v>0.3</v>
          </cell>
          <cell r="I58" t="str">
            <v>+0,1-0</v>
          </cell>
          <cell r="J58">
            <v>45</v>
          </cell>
          <cell r="K58">
            <v>0.3</v>
          </cell>
          <cell r="L58" t="str">
            <v>+0,1-0</v>
          </cell>
          <cell r="M58" t="str">
            <v>Galvanisée</v>
          </cell>
          <cell r="N58" t="str">
            <v>Suivant plan générique</v>
          </cell>
          <cell r="O58">
            <v>43129</v>
          </cell>
          <cell r="P58">
            <v>0</v>
          </cell>
          <cell r="Q58">
            <v>3</v>
          </cell>
          <cell r="R58">
            <v>41</v>
          </cell>
          <cell r="S58">
            <v>5.2787168000000002E-2</v>
          </cell>
          <cell r="T58">
            <v>4.167408</v>
          </cell>
          <cell r="U58">
            <v>28.151441146752003</v>
          </cell>
          <cell r="V58">
            <v>68</v>
          </cell>
          <cell r="W58">
            <v>4</v>
          </cell>
          <cell r="X58">
            <v>0.2</v>
          </cell>
          <cell r="Y58">
            <v>0.41399178156988237</v>
          </cell>
          <cell r="Z58">
            <v>0.2</v>
          </cell>
          <cell r="AA58">
            <v>5.5426526400000002E-2</v>
          </cell>
          <cell r="AB58">
            <v>3.5000000000000003E-2</v>
          </cell>
          <cell r="AC58">
            <v>0.70441830796988236</v>
          </cell>
          <cell r="AD58">
            <v>0.28392220607723195</v>
          </cell>
          <cell r="AE58">
            <v>0.72059758281411779</v>
          </cell>
          <cell r="AF58">
            <v>0.72059758281411779</v>
          </cell>
        </row>
        <row r="59">
          <cell r="C59" t="str">
            <v>0-6281-1</v>
          </cell>
          <cell r="D59" t="str">
            <v>12</v>
          </cell>
          <cell r="E59" t="str">
            <v>20</v>
          </cell>
          <cell r="F59" t="str">
            <v>38</v>
          </cell>
          <cell r="G59">
            <v>45</v>
          </cell>
          <cell r="H59">
            <v>0.3</v>
          </cell>
          <cell r="I59" t="str">
            <v>+0,1-0</v>
          </cell>
          <cell r="J59">
            <v>45</v>
          </cell>
          <cell r="K59">
            <v>0.3</v>
          </cell>
          <cell r="L59" t="str">
            <v>+0,1-0</v>
          </cell>
          <cell r="M59" t="str">
            <v>Galvanisée</v>
          </cell>
          <cell r="N59" t="str">
            <v>Suivant plan générique</v>
          </cell>
          <cell r="O59">
            <v>43129</v>
          </cell>
          <cell r="P59">
            <v>0</v>
          </cell>
          <cell r="Q59">
            <v>3</v>
          </cell>
          <cell r="R59">
            <v>41</v>
          </cell>
          <cell r="S59">
            <v>6.032819200000001E-2</v>
          </cell>
          <cell r="T59">
            <v>4.7627520000000008</v>
          </cell>
          <cell r="U59">
            <v>23.984266521600009</v>
          </cell>
          <cell r="V59">
            <v>68</v>
          </cell>
          <cell r="W59">
            <v>4</v>
          </cell>
          <cell r="X59">
            <v>0.2</v>
          </cell>
          <cell r="Y59">
            <v>0.35270980178823541</v>
          </cell>
          <cell r="Z59">
            <v>0.2</v>
          </cell>
          <cell r="AA59">
            <v>6.3344601600000008E-2</v>
          </cell>
          <cell r="AB59">
            <v>3.5000000000000003E-2</v>
          </cell>
          <cell r="AC59">
            <v>0.6510544033882355</v>
          </cell>
          <cell r="AD59">
            <v>0.30719399017832383</v>
          </cell>
          <cell r="AE59">
            <v>0.6510544033882355</v>
          </cell>
          <cell r="AF59">
            <v>0.6510544033882355</v>
          </cell>
        </row>
        <row r="60">
          <cell r="C60" t="str">
            <v>0-5799-1</v>
          </cell>
          <cell r="D60" t="str">
            <v>12</v>
          </cell>
          <cell r="E60" t="str">
            <v>18</v>
          </cell>
          <cell r="F60" t="str">
            <v>47,5</v>
          </cell>
          <cell r="G60">
            <v>45</v>
          </cell>
          <cell r="H60">
            <v>0.3</v>
          </cell>
          <cell r="I60" t="str">
            <v>+0,1-0</v>
          </cell>
          <cell r="J60">
            <v>45</v>
          </cell>
          <cell r="K60">
            <v>0.3</v>
          </cell>
          <cell r="L60" t="str">
            <v>+0,1-0</v>
          </cell>
          <cell r="M60" t="str">
            <v>Galvanisée</v>
          </cell>
          <cell r="N60" t="str">
            <v>Suivant plan générique</v>
          </cell>
          <cell r="O60">
            <v>43129</v>
          </cell>
          <cell r="P60">
            <v>0</v>
          </cell>
          <cell r="Q60">
            <v>3</v>
          </cell>
          <cell r="R60">
            <v>50.5</v>
          </cell>
          <cell r="S60">
            <v>5.3022825000000003E-2</v>
          </cell>
          <cell r="T60">
            <v>3.3488100000000003</v>
          </cell>
          <cell r="U60">
            <v>16.526658650040005</v>
          </cell>
          <cell r="V60">
            <v>55</v>
          </cell>
          <cell r="W60">
            <v>3</v>
          </cell>
          <cell r="X60">
            <v>0.15</v>
          </cell>
          <cell r="Y60">
            <v>0.3004847027280001</v>
          </cell>
          <cell r="Z60">
            <v>0.15</v>
          </cell>
          <cell r="AA60">
            <v>5.5673966250000005E-2</v>
          </cell>
          <cell r="AB60">
            <v>3.5000000000000003E-2</v>
          </cell>
          <cell r="AC60">
            <v>0.54115866897800013</v>
          </cell>
          <cell r="AD60">
            <v>0.27718303077964368</v>
          </cell>
          <cell r="AE60">
            <v>0.55879809854000018</v>
          </cell>
          <cell r="AF60">
            <v>0.55879809854000018</v>
          </cell>
        </row>
        <row r="61">
          <cell r="C61" t="str">
            <v>0-6258-1</v>
          </cell>
          <cell r="D61" t="str">
            <v>10</v>
          </cell>
          <cell r="E61" t="str">
            <v>16</v>
          </cell>
          <cell r="F61" t="str">
            <v>18</v>
          </cell>
          <cell r="G61">
            <v>45</v>
          </cell>
          <cell r="H61">
            <v>0.3</v>
          </cell>
          <cell r="I61" t="str">
            <v>+0,1-0</v>
          </cell>
          <cell r="J61">
            <v>45</v>
          </cell>
          <cell r="K61">
            <v>0.3</v>
          </cell>
          <cell r="L61" t="str">
            <v>+0,1-0</v>
          </cell>
          <cell r="M61" t="str">
            <v>Galvanisée</v>
          </cell>
          <cell r="N61" t="str">
            <v>Suivant plan générique</v>
          </cell>
          <cell r="O61">
            <v>43129</v>
          </cell>
          <cell r="P61">
            <v>0</v>
          </cell>
          <cell r="Q61">
            <v>3</v>
          </cell>
          <cell r="R61">
            <v>21</v>
          </cell>
          <cell r="S61">
            <v>1.7413812000000001E-2</v>
          </cell>
          <cell r="T61">
            <v>2.9023020000000002</v>
          </cell>
          <cell r="U61">
            <v>14.197829199840001</v>
          </cell>
          <cell r="V61">
            <v>134</v>
          </cell>
          <cell r="W61">
            <v>3</v>
          </cell>
          <cell r="X61">
            <v>0.15</v>
          </cell>
          <cell r="Y61">
            <v>0.10595394925253732</v>
          </cell>
          <cell r="Z61">
            <v>0.15</v>
          </cell>
          <cell r="AA61">
            <v>1.8284502600000002E-2</v>
          </cell>
          <cell r="AB61">
            <v>3.5000000000000003E-2</v>
          </cell>
          <cell r="AC61">
            <v>0.3092384518525374</v>
          </cell>
          <cell r="AD61">
            <v>0.48506257582588297</v>
          </cell>
          <cell r="AE61">
            <v>0.3092384518525374</v>
          </cell>
          <cell r="AF61">
            <v>0.3092384518525374</v>
          </cell>
        </row>
        <row r="62">
          <cell r="C62" t="str">
            <v>4-8735-1</v>
          </cell>
          <cell r="D62" t="str">
            <v>14</v>
          </cell>
          <cell r="E62" t="str">
            <v>20</v>
          </cell>
          <cell r="F62">
            <v>27</v>
          </cell>
          <cell r="G62">
            <v>45</v>
          </cell>
          <cell r="H62">
            <v>0.3</v>
          </cell>
          <cell r="I62" t="str">
            <v>+0,1-0</v>
          </cell>
          <cell r="J62">
            <v>45</v>
          </cell>
          <cell r="K62">
            <v>0.3</v>
          </cell>
          <cell r="L62" t="str">
            <v>+0,1-0</v>
          </cell>
          <cell r="M62" t="str">
            <v>Galvanisée</v>
          </cell>
          <cell r="N62" t="str">
            <v>Suivant plan générique</v>
          </cell>
          <cell r="O62">
            <v>43129</v>
          </cell>
          <cell r="P62">
            <v>0</v>
          </cell>
          <cell r="Q62">
            <v>3</v>
          </cell>
          <cell r="R62">
            <v>30</v>
          </cell>
          <cell r="S62">
            <v>3.4157862000000004E-2</v>
          </cell>
          <cell r="T62">
            <v>3.7953180000000004</v>
          </cell>
          <cell r="U62">
            <v>18.730213136712006</v>
          </cell>
          <cell r="V62">
            <v>94</v>
          </cell>
          <cell r="W62">
            <v>3</v>
          </cell>
          <cell r="X62">
            <v>0.15</v>
          </cell>
          <cell r="Y62">
            <v>0.19925758656076603</v>
          </cell>
          <cell r="Z62">
            <v>0.15</v>
          </cell>
          <cell r="AA62">
            <v>3.5865755100000007E-2</v>
          </cell>
          <cell r="AB62">
            <v>3.5000000000000003E-2</v>
          </cell>
          <cell r="AC62">
            <v>0.42012334166076604</v>
          </cell>
          <cell r="AD62">
            <v>0.35703800557008664</v>
          </cell>
          <cell r="AE62">
            <v>0.42012334166076604</v>
          </cell>
          <cell r="AF62">
            <v>0.42012334166076604</v>
          </cell>
        </row>
        <row r="63">
          <cell r="C63" t="str">
            <v>4-7694-1</v>
          </cell>
          <cell r="D63" t="str">
            <v>14</v>
          </cell>
          <cell r="E63" t="str">
            <v>20</v>
          </cell>
          <cell r="F63" t="str">
            <v>55</v>
          </cell>
          <cell r="G63">
            <v>45</v>
          </cell>
          <cell r="H63">
            <v>0.3</v>
          </cell>
          <cell r="I63" t="str">
            <v>+0,1-0</v>
          </cell>
          <cell r="J63">
            <v>45</v>
          </cell>
          <cell r="K63">
            <v>0.3</v>
          </cell>
          <cell r="L63" t="str">
            <v>+0,1-0</v>
          </cell>
          <cell r="M63" t="str">
            <v>Galvanisée</v>
          </cell>
          <cell r="N63" t="str">
            <v>Suivant plan générique</v>
          </cell>
          <cell r="O63">
            <v>43129</v>
          </cell>
          <cell r="P63">
            <v>0</v>
          </cell>
          <cell r="Q63">
            <v>3</v>
          </cell>
          <cell r="R63">
            <v>58</v>
          </cell>
          <cell r="S63">
            <v>6.9580829999999996E-2</v>
          </cell>
          <cell r="T63">
            <v>3.7953180000000004</v>
          </cell>
          <cell r="U63">
            <v>18.730213136712006</v>
          </cell>
          <cell r="V63">
            <v>48</v>
          </cell>
          <cell r="W63">
            <v>3</v>
          </cell>
          <cell r="X63">
            <v>0.15</v>
          </cell>
          <cell r="Y63">
            <v>0.39021277368150015</v>
          </cell>
          <cell r="Z63">
            <v>0.15</v>
          </cell>
          <cell r="AA63">
            <v>7.3059871499999998E-2</v>
          </cell>
          <cell r="AB63">
            <v>3.5000000000000003E-2</v>
          </cell>
          <cell r="AC63">
            <v>0.64827264518150018</v>
          </cell>
          <cell r="AD63">
            <v>0.25</v>
          </cell>
          <cell r="AE63">
            <v>0.64827264518150018</v>
          </cell>
          <cell r="AF63">
            <v>0.64827264518150018</v>
          </cell>
        </row>
        <row r="64">
          <cell r="C64" t="str">
            <v>0-5594-1</v>
          </cell>
          <cell r="D64" t="str">
            <v>14</v>
          </cell>
          <cell r="E64" t="str">
            <v>20</v>
          </cell>
          <cell r="F64" t="str">
            <v>36</v>
          </cell>
          <cell r="G64">
            <v>45</v>
          </cell>
          <cell r="H64">
            <v>0.3</v>
          </cell>
          <cell r="I64" t="str">
            <v>+0,1-0</v>
          </cell>
          <cell r="J64">
            <v>45</v>
          </cell>
          <cell r="K64">
            <v>0.3</v>
          </cell>
          <cell r="L64" t="str">
            <v>+0,1-0</v>
          </cell>
          <cell r="M64" t="str">
            <v>Galvanisée</v>
          </cell>
          <cell r="N64" t="str">
            <v>Suivant plan générique</v>
          </cell>
          <cell r="O64">
            <v>43129</v>
          </cell>
          <cell r="P64">
            <v>0</v>
          </cell>
          <cell r="Q64">
            <v>3</v>
          </cell>
          <cell r="R64">
            <v>39</v>
          </cell>
          <cell r="S64">
            <v>4.5543816000000001E-2</v>
          </cell>
          <cell r="T64">
            <v>3.7953180000000004</v>
          </cell>
          <cell r="U64">
            <v>18.730213136712006</v>
          </cell>
          <cell r="V64">
            <v>72</v>
          </cell>
          <cell r="W64">
            <v>3</v>
          </cell>
          <cell r="X64">
            <v>0.15</v>
          </cell>
          <cell r="Y64">
            <v>0.26014184912100008</v>
          </cell>
          <cell r="Z64">
            <v>0.15</v>
          </cell>
          <cell r="AA64">
            <v>4.7821006800000003E-2</v>
          </cell>
          <cell r="AB64">
            <v>3.5000000000000003E-2</v>
          </cell>
          <cell r="AC64">
            <v>0.49296285592100009</v>
          </cell>
          <cell r="AD64">
            <v>0.30428256043704494</v>
          </cell>
          <cell r="AE64">
            <v>0.49296285592100009</v>
          </cell>
          <cell r="AF64">
            <v>0.49296285592100009</v>
          </cell>
        </row>
        <row r="65">
          <cell r="C65" t="str">
            <v>0-5255-1</v>
          </cell>
          <cell r="D65" t="str">
            <v>12</v>
          </cell>
          <cell r="E65" t="str">
            <v>18</v>
          </cell>
          <cell r="F65" t="str">
            <v>38</v>
          </cell>
          <cell r="G65">
            <v>45</v>
          </cell>
          <cell r="H65">
            <v>0.3</v>
          </cell>
          <cell r="I65" t="str">
            <v>+0,1-0</v>
          </cell>
          <cell r="J65">
            <v>45</v>
          </cell>
          <cell r="K65">
            <v>0.3</v>
          </cell>
          <cell r="L65" t="str">
            <v>+0,1-0</v>
          </cell>
          <cell r="M65" t="str">
            <v>Galvanisée</v>
          </cell>
          <cell r="N65" t="str">
            <v>Suivant plan générique</v>
          </cell>
          <cell r="O65">
            <v>43129</v>
          </cell>
          <cell r="P65">
            <v>0</v>
          </cell>
          <cell r="Q65">
            <v>3</v>
          </cell>
          <cell r="R65">
            <v>41</v>
          </cell>
          <cell r="S65">
            <v>4.2418260000000006E-2</v>
          </cell>
          <cell r="T65">
            <v>3.3488100000000003</v>
          </cell>
          <cell r="U65">
            <v>16.526658650040005</v>
          </cell>
          <cell r="V65">
            <v>68</v>
          </cell>
          <cell r="W65">
            <v>3</v>
          </cell>
          <cell r="X65">
            <v>0.15</v>
          </cell>
          <cell r="Y65">
            <v>0.24303909779470595</v>
          </cell>
          <cell r="Z65">
            <v>0.15</v>
          </cell>
          <cell r="AA65">
            <v>4.4539173000000008E-2</v>
          </cell>
          <cell r="AB65">
            <v>3.5000000000000003E-2</v>
          </cell>
          <cell r="AC65">
            <v>0.47257827079470593</v>
          </cell>
          <cell r="AD65">
            <v>0.31740773808273953</v>
          </cell>
          <cell r="AE65">
            <v>0.47257827079470593</v>
          </cell>
          <cell r="AF65">
            <v>0.47257827079470593</v>
          </cell>
        </row>
        <row r="66">
          <cell r="C66" t="str">
            <v>4-7576</v>
          </cell>
          <cell r="D66">
            <v>30</v>
          </cell>
          <cell r="E66">
            <v>38</v>
          </cell>
          <cell r="F66">
            <v>31</v>
          </cell>
          <cell r="G66">
            <v>45</v>
          </cell>
          <cell r="H66">
            <v>1</v>
          </cell>
          <cell r="I66" t="str">
            <v>+0,1-0</v>
          </cell>
          <cell r="J66">
            <v>45</v>
          </cell>
          <cell r="K66">
            <v>1</v>
          </cell>
          <cell r="L66" t="str">
            <v>+0,1-0</v>
          </cell>
          <cell r="M66" t="str">
            <v>Brute</v>
          </cell>
          <cell r="N66" t="str">
            <v>Suivant plan générique</v>
          </cell>
          <cell r="O66">
            <v>43129</v>
          </cell>
          <cell r="P66">
            <v>0</v>
          </cell>
          <cell r="Q66">
            <v>3</v>
          </cell>
          <cell r="R66">
            <v>34</v>
          </cell>
          <cell r="S66">
            <v>0.104582096</v>
          </cell>
          <cell r="T66">
            <v>10.120848000000002</v>
          </cell>
          <cell r="U66">
            <v>37.273059014400012</v>
          </cell>
          <cell r="V66">
            <v>82</v>
          </cell>
          <cell r="W66">
            <v>4</v>
          </cell>
          <cell r="X66">
            <v>0.2</v>
          </cell>
          <cell r="Y66">
            <v>0.45454950017560991</v>
          </cell>
          <cell r="Z66">
            <v>0.2</v>
          </cell>
          <cell r="AA66">
            <v>0</v>
          </cell>
          <cell r="AB66">
            <v>0</v>
          </cell>
          <cell r="AC66">
            <v>0.65454950017560987</v>
          </cell>
          <cell r="AD66">
            <v>0.30555366698216363</v>
          </cell>
          <cell r="AE66">
            <v>0.65454950017560987</v>
          </cell>
          <cell r="AF66">
            <v>0.65454950017560987</v>
          </cell>
        </row>
        <row r="67">
          <cell r="C67" t="str">
            <v>4-7015</v>
          </cell>
          <cell r="D67">
            <v>30</v>
          </cell>
          <cell r="E67">
            <v>38</v>
          </cell>
          <cell r="F67">
            <v>41</v>
          </cell>
          <cell r="G67">
            <v>45</v>
          </cell>
          <cell r="H67">
            <v>1</v>
          </cell>
          <cell r="I67" t="str">
            <v>+0,1-0</v>
          </cell>
          <cell r="J67">
            <v>45</v>
          </cell>
          <cell r="K67">
            <v>1</v>
          </cell>
          <cell r="L67" t="str">
            <v>+0,1-0</v>
          </cell>
          <cell r="M67" t="str">
            <v>Brute</v>
          </cell>
          <cell r="N67" t="str">
            <v>Suivant plan générique</v>
          </cell>
          <cell r="O67">
            <v>43129</v>
          </cell>
          <cell r="P67">
            <v>0</v>
          </cell>
          <cell r="Q67">
            <v>3</v>
          </cell>
          <cell r="R67">
            <v>44</v>
          </cell>
          <cell r="S67">
            <v>0.138318256</v>
          </cell>
          <cell r="T67">
            <v>10.120848000000002</v>
          </cell>
          <cell r="U67">
            <v>37.273059014400012</v>
          </cell>
          <cell r="V67">
            <v>64</v>
          </cell>
          <cell r="W67">
            <v>4</v>
          </cell>
          <cell r="X67">
            <v>0.2</v>
          </cell>
          <cell r="Y67">
            <v>0.58239154710000018</v>
          </cell>
          <cell r="Z67">
            <v>0.2</v>
          </cell>
          <cell r="AA67">
            <v>0</v>
          </cell>
          <cell r="AB67">
            <v>0</v>
          </cell>
          <cell r="AC67">
            <v>0.78239154710000025</v>
          </cell>
          <cell r="AD67">
            <v>0.25562648362104218</v>
          </cell>
          <cell r="AE67">
            <v>0.83198792442857172</v>
          </cell>
          <cell r="AF67">
            <v>0.83198792442857172</v>
          </cell>
        </row>
        <row r="68">
          <cell r="C68" t="str">
            <v>0-3734-1</v>
          </cell>
          <cell r="D68" t="str">
            <v>10</v>
          </cell>
          <cell r="E68" t="str">
            <v>14</v>
          </cell>
          <cell r="F68" t="str">
            <v>38</v>
          </cell>
          <cell r="G68">
            <v>45</v>
          </cell>
          <cell r="H68">
            <v>0.3</v>
          </cell>
          <cell r="I68" t="str">
            <v>+0,1-0</v>
          </cell>
          <cell r="J68">
            <v>45</v>
          </cell>
          <cell r="K68">
            <v>0.3</v>
          </cell>
          <cell r="L68" t="str">
            <v>+0,1-0</v>
          </cell>
          <cell r="M68" t="str">
            <v>Galvanisée</v>
          </cell>
          <cell r="N68" t="str">
            <v>Suivant plan générique</v>
          </cell>
          <cell r="O68">
            <v>43129</v>
          </cell>
          <cell r="P68">
            <v>0</v>
          </cell>
          <cell r="Q68">
            <v>3</v>
          </cell>
          <cell r="R68">
            <v>41</v>
          </cell>
          <cell r="S68">
            <v>2.2623072000000004E-2</v>
          </cell>
          <cell r="T68">
            <v>1.7860320000000001</v>
          </cell>
          <cell r="U68">
            <v>8.116104474720002</v>
          </cell>
          <cell r="V68">
            <v>68</v>
          </cell>
          <cell r="W68">
            <v>2</v>
          </cell>
          <cell r="X68">
            <v>0.15</v>
          </cell>
          <cell r="Y68">
            <v>0.1193544775694118</v>
          </cell>
          <cell r="Z68">
            <v>0.15</v>
          </cell>
          <cell r="AA68">
            <v>2.3754225600000005E-2</v>
          </cell>
          <cell r="AB68">
            <v>3.5000000000000003E-2</v>
          </cell>
          <cell r="AC68">
            <v>0.32810870316941176</v>
          </cell>
          <cell r="AD68">
            <v>0.45716556297060706</v>
          </cell>
          <cell r="AE68">
            <v>0.32810870316941176</v>
          </cell>
          <cell r="AF68">
            <v>0.32810870316941176</v>
          </cell>
        </row>
        <row r="69">
          <cell r="C69" t="str">
            <v>4-7417</v>
          </cell>
          <cell r="D69" t="str">
            <v xml:space="preserve"> 10</v>
          </cell>
          <cell r="E69" t="str">
            <v>16</v>
          </cell>
          <cell r="F69" t="str">
            <v>10</v>
          </cell>
          <cell r="G69">
            <v>45</v>
          </cell>
          <cell r="H69">
            <v>0.3</v>
          </cell>
          <cell r="I69" t="str">
            <v>+0,1-0</v>
          </cell>
          <cell r="J69">
            <v>45</v>
          </cell>
          <cell r="K69">
            <v>0.3</v>
          </cell>
          <cell r="L69" t="str">
            <v>+0,1-0</v>
          </cell>
          <cell r="M69" t="str">
            <v>Brute</v>
          </cell>
          <cell r="N69" t="str">
            <v>Suivant plan générique</v>
          </cell>
          <cell r="O69">
            <v>43129</v>
          </cell>
          <cell r="P69">
            <v>0</v>
          </cell>
          <cell r="Q69">
            <v>3</v>
          </cell>
          <cell r="R69">
            <v>13</v>
          </cell>
          <cell r="S69">
            <v>9.6743400000000018E-3</v>
          </cell>
          <cell r="T69">
            <v>2.9023020000000002</v>
          </cell>
          <cell r="U69">
            <v>14.197829199840001</v>
          </cell>
          <cell r="V69">
            <v>216</v>
          </cell>
          <cell r="W69">
            <v>3</v>
          </cell>
          <cell r="X69">
            <v>0.15</v>
          </cell>
          <cell r="Y69">
            <v>6.573069074E-2</v>
          </cell>
          <cell r="Z69">
            <v>0.15</v>
          </cell>
          <cell r="AA69">
            <v>0</v>
          </cell>
          <cell r="AB69">
            <v>0</v>
          </cell>
          <cell r="AC69">
            <v>0.21573069074000001</v>
          </cell>
          <cell r="AD69">
            <v>0.69531136012900907</v>
          </cell>
          <cell r="AE69">
            <v>0.21573069074000001</v>
          </cell>
          <cell r="AF69">
            <v>0.21573069074000001</v>
          </cell>
        </row>
        <row r="70">
          <cell r="C70" t="str">
            <v>4-7441</v>
          </cell>
          <cell r="D70" t="str">
            <v xml:space="preserve"> 10</v>
          </cell>
          <cell r="E70" t="str">
            <v>16</v>
          </cell>
          <cell r="F70" t="str">
            <v>52</v>
          </cell>
          <cell r="G70">
            <v>45</v>
          </cell>
          <cell r="H70">
            <v>0.3</v>
          </cell>
          <cell r="I70" t="str">
            <v>+0,1-0</v>
          </cell>
          <cell r="J70">
            <v>45</v>
          </cell>
          <cell r="K70">
            <v>0.3</v>
          </cell>
          <cell r="L70" t="str">
            <v>+0,1-0</v>
          </cell>
          <cell r="M70" t="str">
            <v>Brute</v>
          </cell>
          <cell r="N70" t="str">
            <v>Suivant plan générique</v>
          </cell>
          <cell r="O70">
            <v>43129</v>
          </cell>
          <cell r="P70">
            <v>0</v>
          </cell>
          <cell r="Q70">
            <v>3</v>
          </cell>
          <cell r="R70">
            <v>55</v>
          </cell>
          <cell r="S70">
            <v>5.0306567999999996E-2</v>
          </cell>
          <cell r="T70">
            <v>2.9023020000000002</v>
          </cell>
          <cell r="U70">
            <v>14.197829199840001</v>
          </cell>
          <cell r="V70">
            <v>51</v>
          </cell>
          <cell r="W70">
            <v>3</v>
          </cell>
          <cell r="X70">
            <v>0.15</v>
          </cell>
          <cell r="Y70">
            <v>0.27838880784000003</v>
          </cell>
          <cell r="Z70">
            <v>0.15</v>
          </cell>
          <cell r="AA70">
            <v>0</v>
          </cell>
          <cell r="AB70">
            <v>0</v>
          </cell>
          <cell r="AC70">
            <v>0.42838880784</v>
          </cell>
          <cell r="AD70">
            <v>0.35014920384200104</v>
          </cell>
          <cell r="AE70">
            <v>0.42838880784</v>
          </cell>
          <cell r="AF70">
            <v>0.42838880784</v>
          </cell>
        </row>
        <row r="71">
          <cell r="C71" t="str">
            <v>4-7017-1</v>
          </cell>
          <cell r="D71" t="str">
            <v>14</v>
          </cell>
          <cell r="E71" t="str">
            <v>18</v>
          </cell>
          <cell r="F71" t="str">
            <v>34</v>
          </cell>
          <cell r="G71">
            <v>45</v>
          </cell>
          <cell r="H71">
            <v>0.3</v>
          </cell>
          <cell r="I71" t="str">
            <v>+0,1-0</v>
          </cell>
          <cell r="J71">
            <v>45</v>
          </cell>
          <cell r="K71">
            <v>0.3</v>
          </cell>
          <cell r="L71" t="str">
            <v>+0,1-0</v>
          </cell>
          <cell r="M71" t="str">
            <v>Galvanisée</v>
          </cell>
          <cell r="N71" t="str">
            <v>Suivant plan générique</v>
          </cell>
          <cell r="O71">
            <v>43129</v>
          </cell>
          <cell r="P71">
            <v>0</v>
          </cell>
          <cell r="Q71">
            <v>3</v>
          </cell>
          <cell r="R71">
            <v>37</v>
          </cell>
          <cell r="S71">
            <v>2.6988928000000002E-2</v>
          </cell>
          <cell r="T71">
            <v>2.3813760000000004</v>
          </cell>
          <cell r="U71">
            <v>10.821472632960003</v>
          </cell>
          <cell r="V71">
            <v>76</v>
          </cell>
          <cell r="W71">
            <v>2</v>
          </cell>
          <cell r="X71">
            <v>0.15</v>
          </cell>
          <cell r="Y71">
            <v>0.14238779780210531</v>
          </cell>
          <cell r="Z71">
            <v>0.15</v>
          </cell>
          <cell r="AA71">
            <v>2.8338374400000005E-2</v>
          </cell>
          <cell r="AB71">
            <v>3.5000000000000003E-2</v>
          </cell>
          <cell r="AC71">
            <v>0.35572617220210534</v>
          </cell>
          <cell r="AD71">
            <v>0.42167265644648078</v>
          </cell>
          <cell r="AE71">
            <v>0.35572617220210534</v>
          </cell>
          <cell r="AF71">
            <v>0.35572617220210534</v>
          </cell>
        </row>
        <row r="72">
          <cell r="C72" t="str">
            <v>4-7549-1</v>
          </cell>
          <cell r="D72" t="str">
            <v>24</v>
          </cell>
          <cell r="E72" t="str">
            <v>30</v>
          </cell>
          <cell r="F72" t="str">
            <v>58</v>
          </cell>
          <cell r="G72">
            <v>45</v>
          </cell>
          <cell r="H72">
            <v>0.3</v>
          </cell>
          <cell r="I72" t="str">
            <v>+0,1-0</v>
          </cell>
          <cell r="J72">
            <v>45</v>
          </cell>
          <cell r="K72">
            <v>0.3</v>
          </cell>
          <cell r="L72" t="str">
            <v>+0,1-0</v>
          </cell>
          <cell r="M72" t="str">
            <v>Galvanisée</v>
          </cell>
          <cell r="N72" t="str">
            <v>Suivant plan générique</v>
          </cell>
          <cell r="O72">
            <v>43129</v>
          </cell>
          <cell r="P72">
            <v>0</v>
          </cell>
          <cell r="Q72">
            <v>3</v>
          </cell>
          <cell r="R72">
            <v>61</v>
          </cell>
          <cell r="S72">
            <v>0.11653858800000001</v>
          </cell>
          <cell r="T72">
            <v>6.0278580000000002</v>
          </cell>
          <cell r="U72">
            <v>23.850425748600003</v>
          </cell>
          <cell r="V72">
            <v>46</v>
          </cell>
          <cell r="W72">
            <v>3</v>
          </cell>
          <cell r="X72">
            <v>0.15</v>
          </cell>
          <cell r="Y72">
            <v>0.5184875162739131</v>
          </cell>
          <cell r="Z72">
            <v>0.19225591010217394</v>
          </cell>
          <cell r="AA72">
            <v>0.12236551740000001</v>
          </cell>
          <cell r="AB72">
            <v>3.5000000000000003E-2</v>
          </cell>
          <cell r="AC72">
            <v>0.86810894377608705</v>
          </cell>
          <cell r="AD72">
            <v>0.22146518761332201</v>
          </cell>
          <cell r="AE72">
            <v>0.90113737823188422</v>
          </cell>
          <cell r="AF72">
            <v>0.90113737823188422</v>
          </cell>
        </row>
        <row r="73">
          <cell r="C73" t="str">
            <v>0-3759</v>
          </cell>
          <cell r="D73">
            <v>10</v>
          </cell>
          <cell r="E73">
            <v>16</v>
          </cell>
          <cell r="F73">
            <v>88</v>
          </cell>
          <cell r="G73">
            <v>45</v>
          </cell>
          <cell r="H73">
            <v>0.3</v>
          </cell>
          <cell r="I73" t="str">
            <v>+0,1-0</v>
          </cell>
          <cell r="J73">
            <v>45</v>
          </cell>
          <cell r="K73">
            <v>0.3</v>
          </cell>
          <cell r="L73" t="str">
            <v>+0,1-0</v>
          </cell>
          <cell r="M73" t="str">
            <v>Brute</v>
          </cell>
          <cell r="N73" t="str">
            <v>Suivant plan générique</v>
          </cell>
          <cell r="O73">
            <v>43129</v>
          </cell>
          <cell r="P73">
            <v>0</v>
          </cell>
          <cell r="Q73">
            <v>3</v>
          </cell>
          <cell r="R73">
            <v>91</v>
          </cell>
          <cell r="S73">
            <v>8.5134191999999997E-2</v>
          </cell>
          <cell r="T73">
            <v>2.9023020000000002</v>
          </cell>
          <cell r="U73">
            <v>14.197829199840001</v>
          </cell>
          <cell r="V73">
            <v>30</v>
          </cell>
          <cell r="W73">
            <v>3</v>
          </cell>
          <cell r="X73">
            <v>0.15</v>
          </cell>
          <cell r="Y73">
            <v>0.47326097332800005</v>
          </cell>
          <cell r="Z73">
            <v>0.15</v>
          </cell>
          <cell r="AA73">
            <v>0</v>
          </cell>
          <cell r="AB73">
            <v>0</v>
          </cell>
          <cell r="AC73">
            <v>0.62326097332800001</v>
          </cell>
          <cell r="AD73">
            <v>0.24066964950340364</v>
          </cell>
          <cell r="AE73">
            <v>0.63101463110400002</v>
          </cell>
          <cell r="AF73">
            <v>0.63101463110400002</v>
          </cell>
        </row>
        <row r="74">
          <cell r="C74" t="str">
            <v>0-3771</v>
          </cell>
          <cell r="D74" t="str">
            <v xml:space="preserve"> 12</v>
          </cell>
          <cell r="E74" t="str">
            <v>16</v>
          </cell>
          <cell r="F74" t="str">
            <v>30</v>
          </cell>
          <cell r="G74">
            <v>45</v>
          </cell>
          <cell r="H74">
            <v>0.3</v>
          </cell>
          <cell r="I74" t="str">
            <v>+0,1-0</v>
          </cell>
          <cell r="J74">
            <v>45</v>
          </cell>
          <cell r="K74">
            <v>0.3</v>
          </cell>
          <cell r="L74" t="str">
            <v>+0,1-0</v>
          </cell>
          <cell r="M74" t="str">
            <v>Brute</v>
          </cell>
          <cell r="N74" t="str">
            <v>Suivant plan générique</v>
          </cell>
          <cell r="O74">
            <v>43129</v>
          </cell>
          <cell r="P74">
            <v>0</v>
          </cell>
          <cell r="Q74">
            <v>3</v>
          </cell>
          <cell r="R74">
            <v>33</v>
          </cell>
          <cell r="S74">
            <v>2.0837040000000001E-2</v>
          </cell>
          <cell r="T74">
            <v>2.083704</v>
          </cell>
          <cell r="U74">
            <v>9.3938377209599988</v>
          </cell>
          <cell r="V74">
            <v>85</v>
          </cell>
          <cell r="W74">
            <v>2</v>
          </cell>
          <cell r="X74">
            <v>0.15</v>
          </cell>
          <cell r="Y74">
            <v>0.11051573789364705</v>
          </cell>
          <cell r="Z74">
            <v>0.15</v>
          </cell>
          <cell r="AA74">
            <v>0</v>
          </cell>
          <cell r="AB74">
            <v>0</v>
          </cell>
          <cell r="AC74">
            <v>0.26051573789364701</v>
          </cell>
          <cell r="AD74">
            <v>0.57578095362989545</v>
          </cell>
          <cell r="AE74">
            <v>0.26051573789364701</v>
          </cell>
          <cell r="AF74">
            <v>0.26051573789364701</v>
          </cell>
        </row>
        <row r="75">
          <cell r="C75" t="str">
            <v>0-5052</v>
          </cell>
          <cell r="D75" t="str">
            <v xml:space="preserve"> 10</v>
          </cell>
          <cell r="E75" t="str">
            <v>16</v>
          </cell>
          <cell r="F75" t="str">
            <v>15</v>
          </cell>
          <cell r="G75">
            <v>45</v>
          </cell>
          <cell r="H75">
            <v>0.3</v>
          </cell>
          <cell r="I75" t="str">
            <v>+0,1-0</v>
          </cell>
          <cell r="J75">
            <v>45</v>
          </cell>
          <cell r="K75">
            <v>0.3</v>
          </cell>
          <cell r="L75" t="str">
            <v>+0,1-0</v>
          </cell>
          <cell r="M75" t="str">
            <v>Brute</v>
          </cell>
          <cell r="N75" t="str">
            <v>Suivant plan générique</v>
          </cell>
          <cell r="O75">
            <v>43129</v>
          </cell>
          <cell r="P75">
            <v>0</v>
          </cell>
          <cell r="Q75">
            <v>3</v>
          </cell>
          <cell r="R75">
            <v>18</v>
          </cell>
          <cell r="S75">
            <v>1.4511510000000002E-2</v>
          </cell>
          <cell r="T75">
            <v>2.9023020000000002</v>
          </cell>
          <cell r="U75">
            <v>14.197829199840001</v>
          </cell>
          <cell r="V75">
            <v>156</v>
          </cell>
          <cell r="W75">
            <v>3</v>
          </cell>
          <cell r="X75">
            <v>0.15</v>
          </cell>
          <cell r="Y75">
            <v>9.1011725640000013E-2</v>
          </cell>
          <cell r="Z75">
            <v>0.15</v>
          </cell>
          <cell r="AA75">
            <v>0</v>
          </cell>
          <cell r="AB75">
            <v>0</v>
          </cell>
          <cell r="AC75">
            <v>0.24101172564000001</v>
          </cell>
          <cell r="AD75">
            <v>0.62237635783769074</v>
          </cell>
          <cell r="AE75">
            <v>0.24101172564000001</v>
          </cell>
          <cell r="AF75">
            <v>0.24101172564000001</v>
          </cell>
        </row>
        <row r="76">
          <cell r="C76" t="str">
            <v>0-5052-1</v>
          </cell>
          <cell r="D76" t="str">
            <v xml:space="preserve"> 10</v>
          </cell>
          <cell r="E76" t="str">
            <v>16</v>
          </cell>
          <cell r="F76" t="str">
            <v>15</v>
          </cell>
          <cell r="G76">
            <v>45</v>
          </cell>
          <cell r="H76">
            <v>0.3</v>
          </cell>
          <cell r="I76" t="str">
            <v>+0,1-1</v>
          </cell>
          <cell r="J76">
            <v>45</v>
          </cell>
          <cell r="K76">
            <v>0.3</v>
          </cell>
          <cell r="L76" t="str">
            <v>+0,1-1</v>
          </cell>
          <cell r="M76" t="str">
            <v>Galvanisée</v>
          </cell>
          <cell r="N76" t="str">
            <v>Suivant plan générique</v>
          </cell>
          <cell r="O76">
            <v>43129</v>
          </cell>
          <cell r="P76">
            <v>0</v>
          </cell>
          <cell r="Q76">
            <v>3</v>
          </cell>
          <cell r="R76">
            <v>18</v>
          </cell>
          <cell r="S76">
            <v>1.4511510000000002E-2</v>
          </cell>
          <cell r="T76">
            <v>2.9023020000000002</v>
          </cell>
          <cell r="U76">
            <v>14.197829199840001</v>
          </cell>
          <cell r="V76">
            <v>156</v>
          </cell>
          <cell r="W76">
            <v>3</v>
          </cell>
          <cell r="X76">
            <v>0.15</v>
          </cell>
          <cell r="Y76">
            <v>9.1011725640000013E-2</v>
          </cell>
          <cell r="Z76">
            <v>0.15</v>
          </cell>
          <cell r="AA76">
            <v>1.5237085500000002E-2</v>
          </cell>
          <cell r="AB76">
            <v>3.5000000000000003E-2</v>
          </cell>
          <cell r="AC76">
            <v>0.29124881114000001</v>
          </cell>
          <cell r="AD76">
            <v>0.51502356151385864</v>
          </cell>
          <cell r="AE76">
            <v>0.29124881114000001</v>
          </cell>
          <cell r="AF76">
            <v>0.29124881114000001</v>
          </cell>
        </row>
        <row r="77">
          <cell r="C77" t="str">
            <v>0-5020-1</v>
          </cell>
          <cell r="D77" t="str">
            <v>20</v>
          </cell>
          <cell r="E77" t="str">
            <v>26</v>
          </cell>
          <cell r="F77" t="str">
            <v>50</v>
          </cell>
          <cell r="G77">
            <v>45</v>
          </cell>
          <cell r="H77">
            <v>0.3</v>
          </cell>
          <cell r="I77" t="str">
            <v>+0,1-0</v>
          </cell>
          <cell r="J77">
            <v>45</v>
          </cell>
          <cell r="K77">
            <v>0.3</v>
          </cell>
          <cell r="L77" t="str">
            <v>+0,1-0</v>
          </cell>
          <cell r="M77" t="str">
            <v>Galvanisée</v>
          </cell>
          <cell r="N77" t="str">
            <v>Suivant plan générique</v>
          </cell>
          <cell r="O77">
            <v>43129</v>
          </cell>
          <cell r="P77">
            <v>0</v>
          </cell>
          <cell r="Q77">
            <v>3</v>
          </cell>
          <cell r="R77">
            <v>53</v>
          </cell>
          <cell r="S77">
            <v>8.5580699999999996E-2</v>
          </cell>
          <cell r="T77">
            <v>5.1348420000000008</v>
          </cell>
          <cell r="U77">
            <v>20.624863119300006</v>
          </cell>
          <cell r="V77">
            <v>53</v>
          </cell>
          <cell r="W77">
            <v>3</v>
          </cell>
          <cell r="X77">
            <v>0.15</v>
          </cell>
          <cell r="Y77">
            <v>0.38914836074150955</v>
          </cell>
          <cell r="Z77">
            <v>0.15</v>
          </cell>
          <cell r="AA77">
            <v>8.9859734999999996E-2</v>
          </cell>
          <cell r="AB77">
            <v>3.5000000000000003E-2</v>
          </cell>
          <cell r="AC77">
            <v>0.66400809574150954</v>
          </cell>
          <cell r="AD77">
            <v>0.22590086018829689</v>
          </cell>
          <cell r="AE77">
            <v>0.68534412765534602</v>
          </cell>
          <cell r="AF77">
            <v>0.68534412765534602</v>
          </cell>
        </row>
        <row r="78">
          <cell r="C78" t="str">
            <v>4-8458-1</v>
          </cell>
          <cell r="D78" t="str">
            <v>9</v>
          </cell>
          <cell r="E78" t="str">
            <v>12</v>
          </cell>
          <cell r="F78" t="str">
            <v>21</v>
          </cell>
          <cell r="G78">
            <v>45</v>
          </cell>
          <cell r="H78">
            <v>0.3</v>
          </cell>
          <cell r="I78" t="str">
            <v>+0,1-0</v>
          </cell>
          <cell r="J78">
            <v>45</v>
          </cell>
          <cell r="K78">
            <v>0.3</v>
          </cell>
          <cell r="L78" t="str">
            <v>+0,1-0</v>
          </cell>
          <cell r="M78" t="str">
            <v>Galvanisée</v>
          </cell>
          <cell r="N78" t="str">
            <v>Suivant plan générique</v>
          </cell>
          <cell r="O78">
            <v>43129</v>
          </cell>
          <cell r="P78">
            <v>0</v>
          </cell>
          <cell r="Q78">
            <v>3</v>
          </cell>
          <cell r="R78">
            <v>24</v>
          </cell>
          <cell r="S78">
            <v>8.2045845000000006E-3</v>
          </cell>
          <cell r="T78">
            <v>1.1720835000000003</v>
          </cell>
          <cell r="U78">
            <v>5.9726444951250022</v>
          </cell>
          <cell r="V78">
            <v>117</v>
          </cell>
          <cell r="W78">
            <v>2</v>
          </cell>
          <cell r="X78">
            <v>0.15</v>
          </cell>
          <cell r="Y78">
            <v>5.1048243548076945E-2</v>
          </cell>
          <cell r="Z78">
            <v>0.15</v>
          </cell>
          <cell r="AA78">
            <v>8.6148137250000017E-3</v>
          </cell>
          <cell r="AB78">
            <v>3.5000000000000003E-2</v>
          </cell>
          <cell r="AC78">
            <v>0.24466305727307694</v>
          </cell>
          <cell r="AD78">
            <v>0.61308806352640233</v>
          </cell>
          <cell r="AE78">
            <v>0.24466305727307694</v>
          </cell>
          <cell r="AF78">
            <v>0.24466305727307694</v>
          </cell>
        </row>
        <row r="79">
          <cell r="C79" t="str">
            <v>0-5477-1</v>
          </cell>
          <cell r="D79" t="str">
            <v>16</v>
          </cell>
          <cell r="E79" t="str">
            <v>22</v>
          </cell>
          <cell r="F79" t="str">
            <v>50</v>
          </cell>
          <cell r="G79">
            <v>45</v>
          </cell>
          <cell r="H79">
            <v>0.3</v>
          </cell>
          <cell r="I79" t="str">
            <v>+0,1-0</v>
          </cell>
          <cell r="J79">
            <v>45</v>
          </cell>
          <cell r="K79">
            <v>0.3</v>
          </cell>
          <cell r="L79" t="str">
            <v>+0,1-0</v>
          </cell>
          <cell r="M79" t="str">
            <v>Galvanisée</v>
          </cell>
          <cell r="N79" t="str">
            <v>Suivant plan générique</v>
          </cell>
          <cell r="O79">
            <v>43129</v>
          </cell>
          <cell r="P79">
            <v>0</v>
          </cell>
          <cell r="Q79">
            <v>3</v>
          </cell>
          <cell r="R79">
            <v>53</v>
          </cell>
          <cell r="S79">
            <v>7.0697100000000013E-2</v>
          </cell>
          <cell r="T79">
            <v>4.2418259999999997</v>
          </cell>
          <cell r="U79">
            <v>20.140359521040001</v>
          </cell>
          <cell r="V79">
            <v>53</v>
          </cell>
          <cell r="W79">
            <v>3</v>
          </cell>
          <cell r="X79">
            <v>0.15</v>
          </cell>
          <cell r="Y79">
            <v>0.38000678341584909</v>
          </cell>
          <cell r="Z79">
            <v>0.15</v>
          </cell>
          <cell r="AA79">
            <v>7.4231955000000016E-2</v>
          </cell>
          <cell r="AB79">
            <v>3.5000000000000003E-2</v>
          </cell>
          <cell r="AC79">
            <v>0.63923873841584911</v>
          </cell>
          <cell r="AD79">
            <v>0.23465411431686309</v>
          </cell>
          <cell r="AE79">
            <v>0.65231831788779882</v>
          </cell>
          <cell r="AF79">
            <v>0.65231831788779882</v>
          </cell>
        </row>
        <row r="80">
          <cell r="C80" t="str">
            <v>0-5151-1</v>
          </cell>
          <cell r="D80" t="str">
            <v>10</v>
          </cell>
          <cell r="E80" t="str">
            <v>16</v>
          </cell>
          <cell r="F80" t="str">
            <v>34</v>
          </cell>
          <cell r="G80">
            <v>45</v>
          </cell>
          <cell r="H80">
            <v>0.3</v>
          </cell>
          <cell r="I80" t="str">
            <v>+0,1-0</v>
          </cell>
          <cell r="J80">
            <v>45</v>
          </cell>
          <cell r="K80">
            <v>0.3</v>
          </cell>
          <cell r="L80" t="str">
            <v>+0,1-0</v>
          </cell>
          <cell r="M80" t="str">
            <v>Galvanisée</v>
          </cell>
          <cell r="N80" t="str">
            <v>Suivant plan générique</v>
          </cell>
          <cell r="O80">
            <v>43129</v>
          </cell>
          <cell r="P80">
            <v>0</v>
          </cell>
          <cell r="Q80">
            <v>3</v>
          </cell>
          <cell r="R80">
            <v>37</v>
          </cell>
          <cell r="S80">
            <v>3.2892756000000002E-2</v>
          </cell>
          <cell r="T80">
            <v>2.9023020000000002</v>
          </cell>
          <cell r="U80">
            <v>14.197829199840001</v>
          </cell>
          <cell r="V80">
            <v>76</v>
          </cell>
          <cell r="W80">
            <v>3</v>
          </cell>
          <cell r="X80">
            <v>0.15</v>
          </cell>
          <cell r="Y80">
            <v>0.1868135421031579</v>
          </cell>
          <cell r="Z80">
            <v>0.15</v>
          </cell>
          <cell r="AA80">
            <v>3.4537393800000003E-2</v>
          </cell>
          <cell r="AB80">
            <v>3.5000000000000003E-2</v>
          </cell>
          <cell r="AC80">
            <v>0.40635093590315785</v>
          </cell>
          <cell r="AD80">
            <v>0.36913905382452017</v>
          </cell>
          <cell r="AE80">
            <v>0.40635093590315785</v>
          </cell>
          <cell r="AF80">
            <v>0.40635093590315785</v>
          </cell>
        </row>
        <row r="81">
          <cell r="C81" t="str">
            <v>0-3729-1</v>
          </cell>
          <cell r="D81" t="str">
            <v>10</v>
          </cell>
          <cell r="E81" t="str">
            <v>14</v>
          </cell>
          <cell r="F81" t="str">
            <v>24</v>
          </cell>
          <cell r="G81">
            <v>45</v>
          </cell>
          <cell r="H81">
            <v>0.3</v>
          </cell>
          <cell r="I81" t="str">
            <v>+0,1-0</v>
          </cell>
          <cell r="J81">
            <v>45</v>
          </cell>
          <cell r="K81">
            <v>0.3</v>
          </cell>
          <cell r="L81" t="str">
            <v>+0,1-0</v>
          </cell>
          <cell r="M81" t="str">
            <v>Galvanisée</v>
          </cell>
          <cell r="N81" t="str">
            <v>Suivant plan générique</v>
          </cell>
          <cell r="O81">
            <v>43129</v>
          </cell>
          <cell r="P81">
            <v>0</v>
          </cell>
          <cell r="Q81">
            <v>3</v>
          </cell>
          <cell r="R81">
            <v>27</v>
          </cell>
          <cell r="S81">
            <v>1.4288256000000001E-2</v>
          </cell>
          <cell r="T81">
            <v>1.7860320000000001</v>
          </cell>
          <cell r="U81">
            <v>8.116104474720002</v>
          </cell>
          <cell r="V81">
            <v>104</v>
          </cell>
          <cell r="W81">
            <v>2</v>
          </cell>
          <cell r="X81">
            <v>0.15</v>
          </cell>
          <cell r="Y81">
            <v>7.8039466103076938E-2</v>
          </cell>
          <cell r="Z81">
            <v>0.15</v>
          </cell>
          <cell r="AA81">
            <v>1.5002668800000002E-2</v>
          </cell>
          <cell r="AB81">
            <v>3.5000000000000003E-2</v>
          </cell>
          <cell r="AC81">
            <v>0.27804213490307694</v>
          </cell>
          <cell r="AD81">
            <v>0.53948657836442193</v>
          </cell>
          <cell r="AE81">
            <v>0.27804213490307694</v>
          </cell>
          <cell r="AF81">
            <v>0.27804213490307694</v>
          </cell>
        </row>
        <row r="82">
          <cell r="C82" t="str">
            <v>0-5615</v>
          </cell>
          <cell r="D82" t="str">
            <v xml:space="preserve"> 14</v>
          </cell>
          <cell r="E82" t="str">
            <v>20</v>
          </cell>
          <cell r="F82" t="str">
            <v>75</v>
          </cell>
          <cell r="G82">
            <v>45</v>
          </cell>
          <cell r="H82">
            <v>0.3</v>
          </cell>
          <cell r="I82" t="str">
            <v>+0,1-0</v>
          </cell>
          <cell r="J82">
            <v>45</v>
          </cell>
          <cell r="K82">
            <v>0.3</v>
          </cell>
          <cell r="L82" t="str">
            <v>+0,1-0</v>
          </cell>
          <cell r="M82" t="str">
            <v>Brute</v>
          </cell>
          <cell r="N82" t="str">
            <v>Suivant plan générique</v>
          </cell>
          <cell r="O82">
            <v>43129</v>
          </cell>
          <cell r="P82">
            <v>0</v>
          </cell>
          <cell r="Q82">
            <v>3</v>
          </cell>
          <cell r="R82">
            <v>78</v>
          </cell>
          <cell r="S82">
            <v>9.4882949999999994E-2</v>
          </cell>
          <cell r="T82">
            <v>3.7953180000000004</v>
          </cell>
          <cell r="U82">
            <v>18.730213136712006</v>
          </cell>
          <cell r="V82">
            <v>36</v>
          </cell>
          <cell r="W82">
            <v>3</v>
          </cell>
          <cell r="X82">
            <v>0.15</v>
          </cell>
          <cell r="Y82">
            <v>0.52028369824200016</v>
          </cell>
          <cell r="Z82">
            <v>0.15608510947260004</v>
          </cell>
          <cell r="AA82">
            <v>0</v>
          </cell>
          <cell r="AB82">
            <v>0</v>
          </cell>
          <cell r="AC82">
            <v>0.67636880771460017</v>
          </cell>
          <cell r="AD82">
            <v>0.23076923076923073</v>
          </cell>
          <cell r="AE82">
            <v>0.69371159765600021</v>
          </cell>
          <cell r="AF82">
            <v>0.69371159765600021</v>
          </cell>
        </row>
        <row r="83">
          <cell r="C83" t="str">
            <v>0-5441-1</v>
          </cell>
          <cell r="D83" t="str">
            <v>12</v>
          </cell>
          <cell r="E83" t="str">
            <v>20</v>
          </cell>
          <cell r="F83" t="str">
            <v>55</v>
          </cell>
          <cell r="G83">
            <v>45</v>
          </cell>
          <cell r="H83">
            <v>0.3</v>
          </cell>
          <cell r="I83" t="str">
            <v>+0,1-0</v>
          </cell>
          <cell r="J83">
            <v>45</v>
          </cell>
          <cell r="K83">
            <v>0.3</v>
          </cell>
          <cell r="L83" t="str">
            <v>+0,1-0</v>
          </cell>
          <cell r="M83" t="str">
            <v>Galvanisée</v>
          </cell>
          <cell r="N83" t="str">
            <v>Suivant plan générique</v>
          </cell>
          <cell r="O83">
            <v>43129</v>
          </cell>
          <cell r="P83">
            <v>0</v>
          </cell>
          <cell r="Q83">
            <v>3</v>
          </cell>
          <cell r="R83">
            <v>58</v>
          </cell>
          <cell r="S83">
            <v>8.7317120000000012E-2</v>
          </cell>
          <cell r="T83">
            <v>4.7627520000000008</v>
          </cell>
          <cell r="U83">
            <v>23.984266521600009</v>
          </cell>
          <cell r="V83">
            <v>48</v>
          </cell>
          <cell r="W83">
            <v>4</v>
          </cell>
          <cell r="X83">
            <v>0.2</v>
          </cell>
          <cell r="Y83">
            <v>0.49967221920000021</v>
          </cell>
          <cell r="Z83">
            <v>0.2</v>
          </cell>
          <cell r="AA83">
            <v>9.1682976000000013E-2</v>
          </cell>
          <cell r="AB83">
            <v>3.5000000000000003E-2</v>
          </cell>
          <cell r="AC83">
            <v>0.82635519520000023</v>
          </cell>
          <cell r="AD83">
            <v>0.24202667468145414</v>
          </cell>
          <cell r="AE83">
            <v>0.83514026026666699</v>
          </cell>
          <cell r="AF83">
            <v>0.83514026026666699</v>
          </cell>
        </row>
        <row r="84">
          <cell r="C84" t="str">
            <v>4-7196-1</v>
          </cell>
          <cell r="D84" t="str">
            <v>14</v>
          </cell>
          <cell r="E84" t="str">
            <v>18</v>
          </cell>
          <cell r="F84" t="str">
            <v>33</v>
          </cell>
          <cell r="G84">
            <v>45</v>
          </cell>
          <cell r="H84">
            <v>0.3</v>
          </cell>
          <cell r="I84" t="str">
            <v>+0,1-0</v>
          </cell>
          <cell r="J84">
            <v>45</v>
          </cell>
          <cell r="K84">
            <v>0.3</v>
          </cell>
          <cell r="L84" t="str">
            <v>+0,1-0</v>
          </cell>
          <cell r="M84" t="str">
            <v>Galvanisée</v>
          </cell>
          <cell r="N84" t="str">
            <v>Suivant plan générique</v>
          </cell>
          <cell r="O84">
            <v>43129</v>
          </cell>
          <cell r="P84">
            <v>0</v>
          </cell>
          <cell r="Q84">
            <v>3</v>
          </cell>
          <cell r="R84">
            <v>36</v>
          </cell>
          <cell r="S84">
            <v>2.6195136000000001E-2</v>
          </cell>
          <cell r="T84">
            <v>2.3813760000000004</v>
          </cell>
          <cell r="U84">
            <v>10.821472632960003</v>
          </cell>
          <cell r="V84">
            <v>78</v>
          </cell>
          <cell r="W84">
            <v>2</v>
          </cell>
          <cell r="X84">
            <v>0.15</v>
          </cell>
          <cell r="Y84">
            <v>0.13873682862769235</v>
          </cell>
          <cell r="Z84">
            <v>0.15</v>
          </cell>
          <cell r="AA84">
            <v>2.7504892800000003E-2</v>
          </cell>
          <cell r="AB84">
            <v>3.5000000000000003E-2</v>
          </cell>
          <cell r="AC84">
            <v>0.35124172142769239</v>
          </cell>
          <cell r="AD84">
            <v>0.42705632858845743</v>
          </cell>
          <cell r="AE84">
            <v>0.35124172142769239</v>
          </cell>
          <cell r="AF84">
            <v>0.35124172142769239</v>
          </cell>
        </row>
        <row r="85">
          <cell r="C85" t="str">
            <v>0-5899-1</v>
          </cell>
          <cell r="D85" t="str">
            <v>16</v>
          </cell>
          <cell r="E85" t="str">
            <v>22</v>
          </cell>
          <cell r="F85" t="str">
            <v>41</v>
          </cell>
          <cell r="G85">
            <v>45</v>
          </cell>
          <cell r="H85">
            <v>0.3</v>
          </cell>
          <cell r="I85" t="str">
            <v>+0,1-0</v>
          </cell>
          <cell r="J85">
            <v>45</v>
          </cell>
          <cell r="K85">
            <v>0.3</v>
          </cell>
          <cell r="L85" t="str">
            <v>+0,1-0</v>
          </cell>
          <cell r="M85" t="str">
            <v>Galvanisée</v>
          </cell>
          <cell r="N85" t="str">
            <v>Suivant plan générique</v>
          </cell>
          <cell r="O85">
            <v>43129</v>
          </cell>
          <cell r="P85">
            <v>0</v>
          </cell>
          <cell r="Q85">
            <v>3</v>
          </cell>
          <cell r="R85">
            <v>44</v>
          </cell>
          <cell r="S85">
            <v>5.7971622E-2</v>
          </cell>
          <cell r="T85">
            <v>4.2418259999999997</v>
          </cell>
          <cell r="U85">
            <v>20.140359521040001</v>
          </cell>
          <cell r="V85">
            <v>64</v>
          </cell>
          <cell r="W85">
            <v>3</v>
          </cell>
          <cell r="X85">
            <v>0.15</v>
          </cell>
          <cell r="Y85">
            <v>0.31469311751625001</v>
          </cell>
          <cell r="Z85">
            <v>0.15</v>
          </cell>
          <cell r="AA85">
            <v>6.0870203100000006E-2</v>
          </cell>
          <cell r="AB85">
            <v>3.5000000000000003E-2</v>
          </cell>
          <cell r="AC85">
            <v>0.56056332061625003</v>
          </cell>
          <cell r="AD85">
            <v>0.26758796818011371</v>
          </cell>
          <cell r="AE85">
            <v>0.5865190294517858</v>
          </cell>
          <cell r="AF85">
            <v>0.5865190294517858</v>
          </cell>
        </row>
        <row r="86">
          <cell r="C86" t="str">
            <v>0-5827-1</v>
          </cell>
          <cell r="D86" t="str">
            <v>14</v>
          </cell>
          <cell r="E86" t="str">
            <v>18</v>
          </cell>
          <cell r="F86" t="str">
            <v>34</v>
          </cell>
          <cell r="G86">
            <v>45</v>
          </cell>
          <cell r="H86">
            <v>0.3</v>
          </cell>
          <cell r="I86" t="str">
            <v>+0,1-0</v>
          </cell>
          <cell r="J86">
            <v>45</v>
          </cell>
          <cell r="K86">
            <v>0.3</v>
          </cell>
          <cell r="L86" t="str">
            <v>+0,1-0</v>
          </cell>
          <cell r="M86" t="str">
            <v>Galvanisée</v>
          </cell>
          <cell r="N86" t="str">
            <v>Suivant plan générique</v>
          </cell>
          <cell r="O86">
            <v>43129</v>
          </cell>
          <cell r="P86">
            <v>0</v>
          </cell>
          <cell r="Q86">
            <v>3</v>
          </cell>
          <cell r="R86">
            <v>37</v>
          </cell>
          <cell r="S86">
            <v>2.6988928000000002E-2</v>
          </cell>
          <cell r="T86">
            <v>2.3813760000000004</v>
          </cell>
          <cell r="U86">
            <v>10.821472632960003</v>
          </cell>
          <cell r="V86">
            <v>76</v>
          </cell>
          <cell r="W86">
            <v>2</v>
          </cell>
          <cell r="X86">
            <v>0.15</v>
          </cell>
          <cell r="Y86">
            <v>0.14238779780210531</v>
          </cell>
          <cell r="Z86">
            <v>0.15</v>
          </cell>
          <cell r="AA86">
            <v>2.8338374400000005E-2</v>
          </cell>
          <cell r="AB86">
            <v>3.5000000000000003E-2</v>
          </cell>
          <cell r="AC86">
            <v>0.35572617220210534</v>
          </cell>
          <cell r="AD86">
            <v>0.42167265644648078</v>
          </cell>
          <cell r="AE86">
            <v>0.35572617220210534</v>
          </cell>
          <cell r="AF86">
            <v>0.35572617220210534</v>
          </cell>
        </row>
        <row r="87">
          <cell r="C87" t="str">
            <v>0-6558-1</v>
          </cell>
          <cell r="D87" t="str">
            <v>12</v>
          </cell>
          <cell r="E87" t="str">
            <v>22</v>
          </cell>
          <cell r="F87" t="str">
            <v>62</v>
          </cell>
          <cell r="G87">
            <v>45</v>
          </cell>
          <cell r="H87">
            <v>0.3</v>
          </cell>
          <cell r="I87" t="str">
            <v>+0,1-0</v>
          </cell>
          <cell r="J87">
            <v>45</v>
          </cell>
          <cell r="K87">
            <v>0.3</v>
          </cell>
          <cell r="L87" t="str">
            <v>+0,1-0</v>
          </cell>
          <cell r="M87" t="str">
            <v>Galvanisée</v>
          </cell>
          <cell r="N87" t="str">
            <v>Suivant plan générique</v>
          </cell>
          <cell r="O87">
            <v>43129</v>
          </cell>
          <cell r="P87">
            <v>0</v>
          </cell>
          <cell r="Q87">
            <v>3</v>
          </cell>
          <cell r="R87">
            <v>65</v>
          </cell>
          <cell r="S87">
            <v>0.13072761999999999</v>
          </cell>
          <cell r="T87">
            <v>6.3255300000000005</v>
          </cell>
          <cell r="U87">
            <v>32.229840456000005</v>
          </cell>
          <cell r="V87">
            <v>43</v>
          </cell>
          <cell r="W87">
            <v>5</v>
          </cell>
          <cell r="X87">
            <v>0.25</v>
          </cell>
          <cell r="Y87">
            <v>0.74953117339534892</v>
          </cell>
          <cell r="Z87">
            <v>0.26603855231860468</v>
          </cell>
          <cell r="AA87">
            <v>0.137264001</v>
          </cell>
          <cell r="AB87">
            <v>3.5000000000000003E-2</v>
          </cell>
          <cell r="AC87">
            <v>1.1878337267139534</v>
          </cell>
          <cell r="AD87">
            <v>0.2239695222786599</v>
          </cell>
          <cell r="AE87">
            <v>1.229060232527132</v>
          </cell>
          <cell r="AF87">
            <v>1.229060232527132</v>
          </cell>
        </row>
        <row r="88">
          <cell r="C88" t="str">
            <v>0-3753-1</v>
          </cell>
          <cell r="D88" t="str">
            <v>10</v>
          </cell>
          <cell r="E88" t="str">
            <v>16</v>
          </cell>
          <cell r="F88" t="str">
            <v>57</v>
          </cell>
          <cell r="G88">
            <v>45</v>
          </cell>
          <cell r="H88">
            <v>0.3</v>
          </cell>
          <cell r="I88" t="str">
            <v>+0,1-0</v>
          </cell>
          <cell r="J88">
            <v>45</v>
          </cell>
          <cell r="K88">
            <v>0.3</v>
          </cell>
          <cell r="L88" t="str">
            <v>+0,1-0</v>
          </cell>
          <cell r="M88" t="str">
            <v>Galvanisée</v>
          </cell>
          <cell r="N88" t="str">
            <v>Suivant plan générique</v>
          </cell>
          <cell r="O88">
            <v>43129</v>
          </cell>
          <cell r="P88">
            <v>0</v>
          </cell>
          <cell r="Q88">
            <v>3</v>
          </cell>
          <cell r="R88">
            <v>60</v>
          </cell>
          <cell r="S88">
            <v>5.5143738000000005E-2</v>
          </cell>
          <cell r="T88">
            <v>2.9023020000000002</v>
          </cell>
          <cell r="U88">
            <v>14.197829199840001</v>
          </cell>
          <cell r="V88">
            <v>47</v>
          </cell>
          <cell r="W88">
            <v>3</v>
          </cell>
          <cell r="X88">
            <v>0.15</v>
          </cell>
          <cell r="Y88">
            <v>0.30208147233702132</v>
          </cell>
          <cell r="Z88">
            <v>0.15</v>
          </cell>
          <cell r="AA88">
            <v>5.7900924900000005E-2</v>
          </cell>
          <cell r="AB88">
            <v>3.5000000000000003E-2</v>
          </cell>
          <cell r="AC88">
            <v>0.54498239723702135</v>
          </cell>
          <cell r="AD88">
            <v>0.27523824762134963</v>
          </cell>
          <cell r="AE88">
            <v>0.56426056748145903</v>
          </cell>
          <cell r="AF88">
            <v>0.56426056748145903</v>
          </cell>
        </row>
        <row r="89">
          <cell r="C89" t="str">
            <v>0-3771-1</v>
          </cell>
          <cell r="D89" t="str">
            <v>12</v>
          </cell>
          <cell r="E89" t="str">
            <v>16</v>
          </cell>
          <cell r="F89" t="str">
            <v>30</v>
          </cell>
          <cell r="G89">
            <v>45</v>
          </cell>
          <cell r="H89">
            <v>0.3</v>
          </cell>
          <cell r="I89" t="str">
            <v>+0,1-0</v>
          </cell>
          <cell r="J89">
            <v>45</v>
          </cell>
          <cell r="K89">
            <v>0.3</v>
          </cell>
          <cell r="L89" t="str">
            <v>+0,1-0</v>
          </cell>
          <cell r="M89" t="str">
            <v>Galvanisée</v>
          </cell>
          <cell r="N89" t="str">
            <v>Suivant plan générique</v>
          </cell>
          <cell r="O89">
            <v>43129</v>
          </cell>
          <cell r="P89">
            <v>0</v>
          </cell>
          <cell r="Q89">
            <v>3</v>
          </cell>
          <cell r="R89">
            <v>33</v>
          </cell>
          <cell r="S89">
            <v>2.0837040000000001E-2</v>
          </cell>
          <cell r="T89">
            <v>2.083704</v>
          </cell>
          <cell r="U89">
            <v>9.3938377209599988</v>
          </cell>
          <cell r="V89">
            <v>85</v>
          </cell>
          <cell r="W89">
            <v>2</v>
          </cell>
          <cell r="X89">
            <v>0.15</v>
          </cell>
          <cell r="Y89">
            <v>0.11051573789364705</v>
          </cell>
          <cell r="Z89">
            <v>0.15</v>
          </cell>
          <cell r="AA89">
            <v>2.1878892E-2</v>
          </cell>
          <cell r="AB89">
            <v>3.5000000000000003E-2</v>
          </cell>
          <cell r="AC89">
            <v>0.31739462989364697</v>
          </cell>
          <cell r="AD89">
            <v>0.47259778796592156</v>
          </cell>
          <cell r="AE89">
            <v>0.31739462989364697</v>
          </cell>
          <cell r="AF89">
            <v>0.31739462989364697</v>
          </cell>
        </row>
        <row r="90">
          <cell r="C90" t="str">
            <v>4-7016</v>
          </cell>
          <cell r="D90" t="str">
            <v xml:space="preserve"> 12</v>
          </cell>
          <cell r="E90" t="str">
            <v>18</v>
          </cell>
          <cell r="F90" t="str">
            <v>7</v>
          </cell>
          <cell r="G90">
            <v>45</v>
          </cell>
          <cell r="H90">
            <v>0.3</v>
          </cell>
          <cell r="I90" t="str">
            <v>+0,1-0</v>
          </cell>
          <cell r="J90">
            <v>45</v>
          </cell>
          <cell r="K90">
            <v>0.3</v>
          </cell>
          <cell r="L90" t="str">
            <v>+0,1-0</v>
          </cell>
          <cell r="M90" t="str">
            <v>Brute</v>
          </cell>
          <cell r="N90" t="str">
            <v>Suivant plan générique</v>
          </cell>
          <cell r="O90">
            <v>43129</v>
          </cell>
          <cell r="P90">
            <v>0</v>
          </cell>
          <cell r="Q90">
            <v>3</v>
          </cell>
          <cell r="R90">
            <v>10</v>
          </cell>
          <cell r="S90">
            <v>7.8138900000000004E-3</v>
          </cell>
          <cell r="T90">
            <v>3.3488100000000003</v>
          </cell>
          <cell r="U90">
            <v>16.526658650040005</v>
          </cell>
          <cell r="V90">
            <v>282</v>
          </cell>
          <cell r="W90">
            <v>3</v>
          </cell>
          <cell r="X90">
            <v>0.15</v>
          </cell>
          <cell r="Y90">
            <v>5.860517251787236E-2</v>
          </cell>
          <cell r="Z90">
            <v>0.15</v>
          </cell>
          <cell r="AA90">
            <v>0</v>
          </cell>
          <cell r="AB90">
            <v>0</v>
          </cell>
          <cell r="AC90">
            <v>0.20860517251787236</v>
          </cell>
          <cell r="AD90">
            <v>0.71906174803574763</v>
          </cell>
          <cell r="AE90">
            <v>0.20860517251787236</v>
          </cell>
          <cell r="AF90">
            <v>0.20860517251787236</v>
          </cell>
        </row>
        <row r="91">
          <cell r="C91" t="str">
            <v>0-3750-1</v>
          </cell>
          <cell r="D91" t="str">
            <v>10</v>
          </cell>
          <cell r="E91" t="str">
            <v>16</v>
          </cell>
          <cell r="F91" t="str">
            <v>48</v>
          </cell>
          <cell r="G91">
            <v>45</v>
          </cell>
          <cell r="H91">
            <v>0.3</v>
          </cell>
          <cell r="I91" t="str">
            <v>+0,1-0</v>
          </cell>
          <cell r="J91">
            <v>45</v>
          </cell>
          <cell r="K91">
            <v>0.3</v>
          </cell>
          <cell r="L91" t="str">
            <v>+0,1-0</v>
          </cell>
          <cell r="M91" t="str">
            <v>Galvanisée</v>
          </cell>
          <cell r="N91" t="str">
            <v>Suivant plan générique</v>
          </cell>
          <cell r="O91">
            <v>43129</v>
          </cell>
          <cell r="P91">
            <v>0</v>
          </cell>
          <cell r="Q91">
            <v>3</v>
          </cell>
          <cell r="R91">
            <v>51</v>
          </cell>
          <cell r="S91">
            <v>4.6436832000000004E-2</v>
          </cell>
          <cell r="T91">
            <v>2.9023020000000002</v>
          </cell>
          <cell r="U91">
            <v>14.197829199840001</v>
          </cell>
          <cell r="V91">
            <v>55</v>
          </cell>
          <cell r="W91">
            <v>3</v>
          </cell>
          <cell r="X91">
            <v>0.15</v>
          </cell>
          <cell r="Y91">
            <v>0.25814234908800004</v>
          </cell>
          <cell r="Z91">
            <v>0.15</v>
          </cell>
          <cell r="AA91">
            <v>4.8758673600000003E-2</v>
          </cell>
          <cell r="AB91">
            <v>3.5000000000000003E-2</v>
          </cell>
          <cell r="AC91">
            <v>0.49190102268800007</v>
          </cell>
          <cell r="AD91">
            <v>0.30493939447477242</v>
          </cell>
          <cell r="AE91">
            <v>0.49190102268800007</v>
          </cell>
          <cell r="AF91">
            <v>0.49190102268800007</v>
          </cell>
        </row>
        <row r="92">
          <cell r="C92" t="str">
            <v>0-6115-1</v>
          </cell>
          <cell r="D92" t="str">
            <v>12</v>
          </cell>
          <cell r="E92" t="str">
            <v>18</v>
          </cell>
          <cell r="F92" t="str">
            <v>70</v>
          </cell>
          <cell r="G92">
            <v>45</v>
          </cell>
          <cell r="H92">
            <v>0.3</v>
          </cell>
          <cell r="I92" t="str">
            <v>+0,1-0</v>
          </cell>
          <cell r="J92">
            <v>45</v>
          </cell>
          <cell r="K92">
            <v>0.3</v>
          </cell>
          <cell r="L92" t="str">
            <v>+0,1-0</v>
          </cell>
          <cell r="M92" t="str">
            <v>Galvanisée</v>
          </cell>
          <cell r="N92" t="str">
            <v>Suivant plan générique</v>
          </cell>
          <cell r="O92">
            <v>43129</v>
          </cell>
          <cell r="P92">
            <v>0</v>
          </cell>
          <cell r="Q92">
            <v>3</v>
          </cell>
          <cell r="R92">
            <v>73</v>
          </cell>
          <cell r="S92">
            <v>7.8138900000000011E-2</v>
          </cell>
          <cell r="T92">
            <v>3.3488100000000003</v>
          </cell>
          <cell r="U92">
            <v>16.526658650040005</v>
          </cell>
          <cell r="V92">
            <v>38</v>
          </cell>
          <cell r="W92">
            <v>3</v>
          </cell>
          <cell r="X92">
            <v>0.15</v>
          </cell>
          <cell r="Y92">
            <v>0.43491206973789487</v>
          </cell>
          <cell r="Z92">
            <v>0.15508737442136847</v>
          </cell>
          <cell r="AA92">
            <v>8.204584500000002E-2</v>
          </cell>
          <cell r="AB92">
            <v>3.5000000000000003E-2</v>
          </cell>
          <cell r="AC92">
            <v>0.70704528915926335</v>
          </cell>
          <cell r="AD92">
            <v>0.21934574319246292</v>
          </cell>
          <cell r="AE92">
            <v>0.73594388631719321</v>
          </cell>
          <cell r="AF92">
            <v>0.73594388631719321</v>
          </cell>
        </row>
        <row r="93">
          <cell r="C93" t="str">
            <v>0-6189-1</v>
          </cell>
          <cell r="D93" t="str">
            <v>12</v>
          </cell>
          <cell r="E93" t="str">
            <v>22</v>
          </cell>
          <cell r="F93" t="str">
            <v>78,8</v>
          </cell>
          <cell r="G93">
            <v>45</v>
          </cell>
          <cell r="H93">
            <v>0.3</v>
          </cell>
          <cell r="I93" t="str">
            <v>+0,1-0</v>
          </cell>
          <cell r="J93">
            <v>45</v>
          </cell>
          <cell r="K93">
            <v>0.3</v>
          </cell>
          <cell r="L93" t="str">
            <v>+0,1-0</v>
          </cell>
          <cell r="M93" t="str">
            <v>Galvanisée</v>
          </cell>
          <cell r="N93" t="str">
            <v>Suivant plan générique</v>
          </cell>
          <cell r="O93">
            <v>43129</v>
          </cell>
          <cell r="P93">
            <v>0</v>
          </cell>
          <cell r="Q93">
            <v>3</v>
          </cell>
          <cell r="R93">
            <v>81.8</v>
          </cell>
          <cell r="S93">
            <v>0.16615058800000002</v>
          </cell>
          <cell r="T93">
            <v>6.3255300000000005</v>
          </cell>
          <cell r="U93">
            <v>32.229840456000005</v>
          </cell>
          <cell r="V93">
            <v>34</v>
          </cell>
          <cell r="W93">
            <v>5</v>
          </cell>
          <cell r="X93">
            <v>0.25</v>
          </cell>
          <cell r="Y93">
            <v>0.94793648400000019</v>
          </cell>
          <cell r="Z93">
            <v>0.33671838042000002</v>
          </cell>
          <cell r="AA93">
            <v>0.17445811740000003</v>
          </cell>
          <cell r="AB93">
            <v>3.5000000000000003E-2</v>
          </cell>
          <cell r="AC93">
            <v>1.4941129818200001</v>
          </cell>
          <cell r="AD93">
            <v>0.22536339923225779</v>
          </cell>
          <cell r="AE93">
            <v>1.5431928018666667</v>
          </cell>
          <cell r="AF93">
            <v>1.5431928018666667</v>
          </cell>
        </row>
        <row r="94">
          <cell r="C94" t="str">
            <v>4-7697-1</v>
          </cell>
          <cell r="D94" t="str">
            <v>12</v>
          </cell>
          <cell r="E94" t="str">
            <v>16</v>
          </cell>
          <cell r="F94" t="str">
            <v>39</v>
          </cell>
          <cell r="G94">
            <v>45</v>
          </cell>
          <cell r="H94">
            <v>0.3</v>
          </cell>
          <cell r="I94" t="str">
            <v>+0,1-0</v>
          </cell>
          <cell r="J94">
            <v>45</v>
          </cell>
          <cell r="K94">
            <v>0.3</v>
          </cell>
          <cell r="L94" t="str">
            <v>+0,1-0</v>
          </cell>
          <cell r="M94" t="str">
            <v>Galvanisée</v>
          </cell>
          <cell r="N94" t="str">
            <v>Suivant plan générique</v>
          </cell>
          <cell r="O94">
            <v>43129</v>
          </cell>
          <cell r="P94">
            <v>0</v>
          </cell>
          <cell r="Q94">
            <v>3</v>
          </cell>
          <cell r="R94">
            <v>42</v>
          </cell>
          <cell r="S94">
            <v>2.7088152000000001E-2</v>
          </cell>
          <cell r="T94">
            <v>2.083704</v>
          </cell>
          <cell r="U94">
            <v>9.3938377209599988</v>
          </cell>
          <cell r="V94">
            <v>67</v>
          </cell>
          <cell r="W94">
            <v>2</v>
          </cell>
          <cell r="X94">
            <v>0.15</v>
          </cell>
          <cell r="Y94">
            <v>0.14020653314865669</v>
          </cell>
          <cell r="Z94">
            <v>0.15</v>
          </cell>
          <cell r="AA94">
            <v>2.84425596E-2</v>
          </cell>
          <cell r="AB94">
            <v>3.5000000000000003E-2</v>
          </cell>
          <cell r="AC94">
            <v>0.35364909274865675</v>
          </cell>
          <cell r="AD94">
            <v>0.42414925720340274</v>
          </cell>
          <cell r="AE94">
            <v>0.35364909274865675</v>
          </cell>
          <cell r="AF94">
            <v>0.35364909274865675</v>
          </cell>
        </row>
        <row r="95">
          <cell r="C95" t="str">
            <v>0-3745-1</v>
          </cell>
          <cell r="D95" t="str">
            <v>10</v>
          </cell>
          <cell r="E95" t="str">
            <v>16</v>
          </cell>
          <cell r="F95" t="str">
            <v>35</v>
          </cell>
          <cell r="G95">
            <v>45</v>
          </cell>
          <cell r="H95">
            <v>0.3</v>
          </cell>
          <cell r="I95" t="str">
            <v>+0,1-0</v>
          </cell>
          <cell r="J95">
            <v>45</v>
          </cell>
          <cell r="K95">
            <v>0.3</v>
          </cell>
          <cell r="L95" t="str">
            <v>+0,1-0</v>
          </cell>
          <cell r="M95" t="str">
            <v>Galvanisée</v>
          </cell>
          <cell r="N95" t="str">
            <v>Suivant plan générique</v>
          </cell>
          <cell r="O95">
            <v>43129</v>
          </cell>
          <cell r="P95">
            <v>0</v>
          </cell>
          <cell r="Q95">
            <v>3</v>
          </cell>
          <cell r="R95">
            <v>38</v>
          </cell>
          <cell r="S95">
            <v>3.3860190000000005E-2</v>
          </cell>
          <cell r="T95">
            <v>2.9023020000000002</v>
          </cell>
          <cell r="U95">
            <v>14.197829199840001</v>
          </cell>
          <cell r="V95">
            <v>74</v>
          </cell>
          <cell r="W95">
            <v>3</v>
          </cell>
          <cell r="X95">
            <v>0.15</v>
          </cell>
          <cell r="Y95">
            <v>0.1918625567545946</v>
          </cell>
          <cell r="Z95">
            <v>0.15</v>
          </cell>
          <cell r="AA95">
            <v>3.5553199500000007E-2</v>
          </cell>
          <cell r="AB95">
            <v>3.5000000000000003E-2</v>
          </cell>
          <cell r="AC95">
            <v>0.41241575625459459</v>
          </cell>
          <cell r="AD95">
            <v>0.36371064326504837</v>
          </cell>
          <cell r="AE95">
            <v>0.41241575625459459</v>
          </cell>
          <cell r="AF95">
            <v>0.41241575625459459</v>
          </cell>
        </row>
        <row r="96">
          <cell r="C96" t="str">
            <v>4-7223-1</v>
          </cell>
          <cell r="D96" t="str">
            <v>12</v>
          </cell>
          <cell r="E96" t="str">
            <v>20</v>
          </cell>
          <cell r="F96" t="str">
            <v>60</v>
          </cell>
          <cell r="G96">
            <v>45</v>
          </cell>
          <cell r="H96">
            <v>0.3</v>
          </cell>
          <cell r="I96" t="str">
            <v>+0,1-0</v>
          </cell>
          <cell r="J96">
            <v>45</v>
          </cell>
          <cell r="K96">
            <v>0.3</v>
          </cell>
          <cell r="L96" t="str">
            <v>+0,1-0</v>
          </cell>
          <cell r="M96" t="str">
            <v>Galvanisée</v>
          </cell>
          <cell r="N96" t="str">
            <v>Suivant plan générique</v>
          </cell>
          <cell r="O96">
            <v>43129</v>
          </cell>
          <cell r="P96">
            <v>0</v>
          </cell>
          <cell r="Q96">
            <v>3</v>
          </cell>
          <cell r="R96">
            <v>63</v>
          </cell>
          <cell r="S96">
            <v>9.5255040000000013E-2</v>
          </cell>
          <cell r="T96">
            <v>4.7627520000000008</v>
          </cell>
          <cell r="U96">
            <v>23.984266521600009</v>
          </cell>
          <cell r="V96">
            <v>44</v>
          </cell>
          <cell r="W96">
            <v>4</v>
          </cell>
          <cell r="X96">
            <v>0.2</v>
          </cell>
          <cell r="Y96">
            <v>0.54509696640000016</v>
          </cell>
          <cell r="Z96">
            <v>0.2</v>
          </cell>
          <cell r="AA96">
            <v>0.10001779200000002</v>
          </cell>
          <cell r="AB96">
            <v>3.5000000000000003E-2</v>
          </cell>
          <cell r="AC96">
            <v>0.88011475840000031</v>
          </cell>
          <cell r="AD96">
            <v>0.22724309312070734</v>
          </cell>
          <cell r="AE96">
            <v>0.90681967786666695</v>
          </cell>
          <cell r="AF96">
            <v>0.90681967786666695</v>
          </cell>
        </row>
        <row r="97">
          <cell r="C97" t="str">
            <v>0-3797-1</v>
          </cell>
          <cell r="D97">
            <v>13</v>
          </cell>
          <cell r="E97" t="str">
            <v>16</v>
          </cell>
          <cell r="F97" t="str">
            <v>33</v>
          </cell>
          <cell r="G97">
            <v>45</v>
          </cell>
          <cell r="H97">
            <v>0.3</v>
          </cell>
          <cell r="I97" t="str">
            <v>+0,1-0</v>
          </cell>
          <cell r="J97">
            <v>45</v>
          </cell>
          <cell r="K97">
            <v>0.3</v>
          </cell>
          <cell r="L97" t="str">
            <v>+0,1-0</v>
          </cell>
          <cell r="M97" t="str">
            <v>Galvanisée</v>
          </cell>
          <cell r="N97" t="str">
            <v>Suivant plan générique</v>
          </cell>
          <cell r="O97">
            <v>43129</v>
          </cell>
          <cell r="P97">
            <v>0</v>
          </cell>
          <cell r="Q97">
            <v>3</v>
          </cell>
          <cell r="R97">
            <v>36</v>
          </cell>
          <cell r="S97">
            <v>1.7804506500000004E-2</v>
          </cell>
          <cell r="T97">
            <v>1.6185915000000002</v>
          </cell>
          <cell r="U97">
            <v>7.2969989439600003</v>
          </cell>
          <cell r="V97">
            <v>78</v>
          </cell>
          <cell r="W97">
            <v>2</v>
          </cell>
          <cell r="X97">
            <v>0.15</v>
          </cell>
          <cell r="Y97">
            <v>9.3551268512307689E-2</v>
          </cell>
          <cell r="Z97">
            <v>0.15</v>
          </cell>
          <cell r="AA97">
            <v>1.8694731825000005E-2</v>
          </cell>
          <cell r="AB97">
            <v>3.5000000000000003E-2</v>
          </cell>
          <cell r="AC97">
            <v>0.29724600033730775</v>
          </cell>
          <cell r="AD97">
            <v>0.50463252602148922</v>
          </cell>
          <cell r="AE97">
            <v>0.29724600033730775</v>
          </cell>
          <cell r="AF97">
            <v>0.29724600033730775</v>
          </cell>
        </row>
        <row r="98">
          <cell r="C98" t="str">
            <v>4-7029-1</v>
          </cell>
          <cell r="D98" t="str">
            <v>12</v>
          </cell>
          <cell r="E98" t="str">
            <v>18</v>
          </cell>
          <cell r="F98" t="str">
            <v>32</v>
          </cell>
          <cell r="G98">
            <v>45</v>
          </cell>
          <cell r="H98">
            <v>0.3</v>
          </cell>
          <cell r="I98" t="str">
            <v>+0,1-0</v>
          </cell>
          <cell r="J98">
            <v>45</v>
          </cell>
          <cell r="K98">
            <v>0.3</v>
          </cell>
          <cell r="L98" t="str">
            <v>+0,1-0</v>
          </cell>
          <cell r="M98" t="str">
            <v>Galvanisée</v>
          </cell>
          <cell r="N98" t="str">
            <v>Suivant plan générique</v>
          </cell>
          <cell r="O98">
            <v>43129</v>
          </cell>
          <cell r="P98">
            <v>0</v>
          </cell>
          <cell r="Q98">
            <v>3</v>
          </cell>
          <cell r="R98">
            <v>35</v>
          </cell>
          <cell r="S98">
            <v>3.5720640000000005E-2</v>
          </cell>
          <cell r="T98">
            <v>3.3488100000000003</v>
          </cell>
          <cell r="U98">
            <v>16.526658650040005</v>
          </cell>
          <cell r="V98">
            <v>80</v>
          </cell>
          <cell r="W98">
            <v>3</v>
          </cell>
          <cell r="X98">
            <v>0.15</v>
          </cell>
          <cell r="Y98">
            <v>0.20658323312550006</v>
          </cell>
          <cell r="Z98">
            <v>0.15</v>
          </cell>
          <cell r="AA98">
            <v>3.7506672000000005E-2</v>
          </cell>
          <cell r="AB98">
            <v>3.5000000000000003E-2</v>
          </cell>
          <cell r="AC98">
            <v>0.42908990512550005</v>
          </cell>
          <cell r="AD98">
            <v>0.34957708910939783</v>
          </cell>
          <cell r="AE98">
            <v>0.42908990512550005</v>
          </cell>
          <cell r="AF98">
            <v>0.42908990512550005</v>
          </cell>
        </row>
        <row r="99">
          <cell r="C99" t="str">
            <v>4-8362-1</v>
          </cell>
          <cell r="D99" t="str">
            <v>20</v>
          </cell>
          <cell r="E99" t="str">
            <v>26</v>
          </cell>
          <cell r="F99" t="str">
            <v>57</v>
          </cell>
          <cell r="G99">
            <v>45</v>
          </cell>
          <cell r="H99">
            <v>0.3</v>
          </cell>
          <cell r="I99" t="str">
            <v>+0,1-0</v>
          </cell>
          <cell r="J99">
            <v>45</v>
          </cell>
          <cell r="K99">
            <v>0.3</v>
          </cell>
          <cell r="L99" t="str">
            <v>+0,1-0</v>
          </cell>
          <cell r="M99" t="str">
            <v>Galvanisée</v>
          </cell>
          <cell r="N99" t="str">
            <v>Suivant plan générique</v>
          </cell>
          <cell r="O99">
            <v>43129</v>
          </cell>
          <cell r="P99">
            <v>0</v>
          </cell>
          <cell r="Q99">
            <v>3</v>
          </cell>
          <cell r="R99">
            <v>60</v>
          </cell>
          <cell r="S99">
            <v>9.7561998000000011E-2</v>
          </cell>
          <cell r="T99">
            <v>5.1348420000000008</v>
          </cell>
          <cell r="U99">
            <v>20.624863119300006</v>
          </cell>
          <cell r="V99">
            <v>47</v>
          </cell>
          <cell r="W99">
            <v>3</v>
          </cell>
          <cell r="X99">
            <v>0.15</v>
          </cell>
          <cell r="Y99">
            <v>0.43882687487872352</v>
          </cell>
          <cell r="Z99">
            <v>0.16238009183361704</v>
          </cell>
          <cell r="AA99">
            <v>0.10244009790000001</v>
          </cell>
          <cell r="AB99">
            <v>3.5000000000000003E-2</v>
          </cell>
          <cell r="AC99">
            <v>0.73864706461234053</v>
          </cell>
          <cell r="AD99">
            <v>0.21983447794358718</v>
          </cell>
          <cell r="AE99">
            <v>0.76835596370496473</v>
          </cell>
          <cell r="AF99">
            <v>0.76835596370496473</v>
          </cell>
        </row>
        <row r="100">
          <cell r="C100" t="str">
            <v>4-8459-1</v>
          </cell>
          <cell r="D100" t="str">
            <v>12</v>
          </cell>
          <cell r="E100" t="str">
            <v>18</v>
          </cell>
          <cell r="F100" t="str">
            <v>46,5</v>
          </cell>
          <cell r="G100">
            <v>45</v>
          </cell>
          <cell r="H100">
            <v>0.3</v>
          </cell>
          <cell r="I100" t="str">
            <v>+0,1-0</v>
          </cell>
          <cell r="J100">
            <v>45</v>
          </cell>
          <cell r="K100">
            <v>0.3</v>
          </cell>
          <cell r="L100" t="str">
            <v>+0,1-0</v>
          </cell>
          <cell r="M100" t="str">
            <v>Galvanisée</v>
          </cell>
          <cell r="N100" t="str">
            <v>Suivant plan générique</v>
          </cell>
          <cell r="O100">
            <v>43129</v>
          </cell>
          <cell r="P100">
            <v>0</v>
          </cell>
          <cell r="Q100">
            <v>3</v>
          </cell>
          <cell r="R100">
            <v>49.5</v>
          </cell>
          <cell r="S100">
            <v>5.1906555E-2</v>
          </cell>
          <cell r="T100">
            <v>3.3488100000000003</v>
          </cell>
          <cell r="U100">
            <v>16.526658650040005</v>
          </cell>
          <cell r="V100">
            <v>56</v>
          </cell>
          <cell r="W100">
            <v>3</v>
          </cell>
          <cell r="X100">
            <v>0.15</v>
          </cell>
          <cell r="Y100">
            <v>0.29511890446500011</v>
          </cell>
          <cell r="Z100">
            <v>0.15</v>
          </cell>
          <cell r="AA100">
            <v>5.4501882750000001E-2</v>
          </cell>
          <cell r="AB100">
            <v>3.5000000000000003E-2</v>
          </cell>
          <cell r="AC100">
            <v>0.53462078721500017</v>
          </cell>
          <cell r="AD100">
            <v>0.28057270421787184</v>
          </cell>
          <cell r="AE100">
            <v>0.54945826745000026</v>
          </cell>
          <cell r="AF100">
            <v>0.54945826745000026</v>
          </cell>
        </row>
        <row r="101">
          <cell r="C101" t="str">
            <v>4-7061-1</v>
          </cell>
          <cell r="D101" t="str">
            <v>12</v>
          </cell>
          <cell r="E101" t="str">
            <v>18</v>
          </cell>
          <cell r="F101" t="str">
            <v>45</v>
          </cell>
          <cell r="G101">
            <v>45</v>
          </cell>
          <cell r="H101">
            <v>0.3</v>
          </cell>
          <cell r="I101" t="str">
            <v>+0,1-0</v>
          </cell>
          <cell r="J101">
            <v>45</v>
          </cell>
          <cell r="K101">
            <v>0.3</v>
          </cell>
          <cell r="L101" t="str">
            <v>+0,1-0</v>
          </cell>
          <cell r="M101" t="str">
            <v>Galvanisée</v>
          </cell>
          <cell r="N101" t="str">
            <v>Suivant plan générique</v>
          </cell>
          <cell r="O101">
            <v>43129</v>
          </cell>
          <cell r="P101">
            <v>0</v>
          </cell>
          <cell r="Q101">
            <v>3</v>
          </cell>
          <cell r="R101">
            <v>48</v>
          </cell>
          <cell r="S101">
            <v>5.0232150000000003E-2</v>
          </cell>
          <cell r="T101">
            <v>3.3488100000000003</v>
          </cell>
          <cell r="U101">
            <v>16.526658650040005</v>
          </cell>
          <cell r="V101">
            <v>58</v>
          </cell>
          <cell r="W101">
            <v>3</v>
          </cell>
          <cell r="X101">
            <v>0.15</v>
          </cell>
          <cell r="Y101">
            <v>0.28494239051793113</v>
          </cell>
          <cell r="Z101">
            <v>0.15</v>
          </cell>
          <cell r="AA101">
            <v>5.2743757500000009E-2</v>
          </cell>
          <cell r="AB101">
            <v>3.5000000000000003E-2</v>
          </cell>
          <cell r="AC101">
            <v>0.52268614801793112</v>
          </cell>
          <cell r="AD101">
            <v>0.28697909934826532</v>
          </cell>
          <cell r="AE101">
            <v>0.53240878288275872</v>
          </cell>
          <cell r="AF101">
            <v>0.53240878288275872</v>
          </cell>
        </row>
        <row r="102">
          <cell r="C102" t="str">
            <v>4-7176-1</v>
          </cell>
          <cell r="D102" t="str">
            <v>12</v>
          </cell>
          <cell r="E102" t="str">
            <v>18</v>
          </cell>
          <cell r="F102" t="str">
            <v>44</v>
          </cell>
          <cell r="G102">
            <v>45</v>
          </cell>
          <cell r="H102">
            <v>0.3</v>
          </cell>
          <cell r="I102" t="str">
            <v>+0,1-0</v>
          </cell>
          <cell r="J102">
            <v>45</v>
          </cell>
          <cell r="K102">
            <v>0.3</v>
          </cell>
          <cell r="L102" t="str">
            <v>+0,1-0</v>
          </cell>
          <cell r="M102" t="str">
            <v>Galvanisée</v>
          </cell>
          <cell r="N102" t="str">
            <v>Suivant plan générique</v>
          </cell>
          <cell r="O102">
            <v>43129</v>
          </cell>
          <cell r="P102">
            <v>0</v>
          </cell>
          <cell r="Q102">
            <v>3</v>
          </cell>
          <cell r="R102">
            <v>47</v>
          </cell>
          <cell r="S102">
            <v>4.9115880000000001E-2</v>
          </cell>
          <cell r="T102">
            <v>3.3488100000000003</v>
          </cell>
          <cell r="U102">
            <v>16.526658650040005</v>
          </cell>
          <cell r="V102">
            <v>60</v>
          </cell>
          <cell r="W102">
            <v>3</v>
          </cell>
          <cell r="X102">
            <v>0.15</v>
          </cell>
          <cell r="Y102">
            <v>0.27544431083400006</v>
          </cell>
          <cell r="Z102">
            <v>0.15</v>
          </cell>
          <cell r="AA102">
            <v>5.1571674000000005E-2</v>
          </cell>
          <cell r="AB102">
            <v>3.5000000000000003E-2</v>
          </cell>
          <cell r="AC102">
            <v>0.51201598483400002</v>
          </cell>
          <cell r="AD102">
            <v>0.29295960369016844</v>
          </cell>
          <cell r="AE102">
            <v>0.51716569262000023</v>
          </cell>
          <cell r="AF102">
            <v>0.51716569262000023</v>
          </cell>
        </row>
        <row r="103">
          <cell r="C103" t="str">
            <v>4-8289-1</v>
          </cell>
          <cell r="D103" t="str">
            <v>10</v>
          </cell>
          <cell r="E103" t="str">
            <v>18</v>
          </cell>
          <cell r="F103" t="str">
            <v>51</v>
          </cell>
          <cell r="G103">
            <v>45</v>
          </cell>
          <cell r="H103">
            <v>0.3</v>
          </cell>
          <cell r="I103" t="str">
            <v>+0,1-0</v>
          </cell>
          <cell r="J103">
            <v>45</v>
          </cell>
          <cell r="K103">
            <v>0.3</v>
          </cell>
          <cell r="L103" t="str">
            <v>+0,1-0</v>
          </cell>
          <cell r="M103" t="str">
            <v>Galvanisée</v>
          </cell>
          <cell r="N103" t="str">
            <v>Suivant plan générique</v>
          </cell>
          <cell r="O103">
            <v>43129</v>
          </cell>
          <cell r="P103">
            <v>0</v>
          </cell>
          <cell r="Q103">
            <v>3</v>
          </cell>
          <cell r="R103">
            <v>54</v>
          </cell>
          <cell r="S103">
            <v>7.0845935999999998E-2</v>
          </cell>
          <cell r="T103">
            <v>4.167408</v>
          </cell>
          <cell r="U103">
            <v>28.151441146752003</v>
          </cell>
          <cell r="V103">
            <v>52</v>
          </cell>
          <cell r="W103">
            <v>4</v>
          </cell>
          <cell r="X103">
            <v>0.2</v>
          </cell>
          <cell r="Y103">
            <v>0.54137386820676925</v>
          </cell>
          <cell r="Z103">
            <v>0.2</v>
          </cell>
          <cell r="AA103">
            <v>7.4388232799999995E-2</v>
          </cell>
          <cell r="AB103">
            <v>3.5000000000000003E-2</v>
          </cell>
          <cell r="AC103">
            <v>0.85076210100676919</v>
          </cell>
          <cell r="AD103">
            <v>0.23508334440770839</v>
          </cell>
          <cell r="AE103">
            <v>0.86768280134235898</v>
          </cell>
          <cell r="AF103">
            <v>0.86768280134235898</v>
          </cell>
        </row>
        <row r="104">
          <cell r="C104" t="str">
            <v>0-3560</v>
          </cell>
          <cell r="D104" t="str">
            <v xml:space="preserve"> 10</v>
          </cell>
          <cell r="E104" t="str">
            <v>14</v>
          </cell>
          <cell r="F104" t="str">
            <v>8,5</v>
          </cell>
          <cell r="G104">
            <v>45</v>
          </cell>
          <cell r="H104">
            <v>0.3</v>
          </cell>
          <cell r="I104" t="str">
            <v>+0,1-0</v>
          </cell>
          <cell r="J104">
            <v>45</v>
          </cell>
          <cell r="K104">
            <v>0.3</v>
          </cell>
          <cell r="L104" t="str">
            <v>+0,1-0</v>
          </cell>
          <cell r="M104" t="str">
            <v>Brute</v>
          </cell>
          <cell r="N104" t="str">
            <v>Suivant plan générique</v>
          </cell>
          <cell r="O104">
            <v>43129</v>
          </cell>
          <cell r="P104">
            <v>0</v>
          </cell>
          <cell r="Q104">
            <v>3</v>
          </cell>
          <cell r="R104">
            <v>11.5</v>
          </cell>
          <cell r="S104">
            <v>5.0604240000000009E-3</v>
          </cell>
          <cell r="T104">
            <v>1.7860320000000001</v>
          </cell>
          <cell r="U104">
            <v>8.116104474720002</v>
          </cell>
          <cell r="V104">
            <v>245</v>
          </cell>
          <cell r="W104">
            <v>2</v>
          </cell>
          <cell r="X104">
            <v>0.15</v>
          </cell>
          <cell r="Y104">
            <v>3.3126957039673478E-2</v>
          </cell>
          <cell r="Z104">
            <v>0.15</v>
          </cell>
          <cell r="AA104">
            <v>0</v>
          </cell>
          <cell r="AB104">
            <v>0</v>
          </cell>
          <cell r="AC104">
            <v>0.18312695703967347</v>
          </cell>
          <cell r="AD104">
            <v>0.81910387430018461</v>
          </cell>
          <cell r="AE104">
            <v>0.18312695703967347</v>
          </cell>
          <cell r="AF104">
            <v>0.18312695703967347</v>
          </cell>
        </row>
        <row r="105">
          <cell r="C105" t="str">
            <v>0-3561</v>
          </cell>
          <cell r="D105" t="str">
            <v xml:space="preserve"> 10</v>
          </cell>
          <cell r="E105" t="str">
            <v>14</v>
          </cell>
          <cell r="F105" t="str">
            <v>9</v>
          </cell>
          <cell r="G105">
            <v>45</v>
          </cell>
          <cell r="H105">
            <v>0.3</v>
          </cell>
          <cell r="I105" t="str">
            <v>+0,1-0</v>
          </cell>
          <cell r="J105">
            <v>45</v>
          </cell>
          <cell r="K105">
            <v>0.3</v>
          </cell>
          <cell r="L105" t="str">
            <v>+0,1-0</v>
          </cell>
          <cell r="M105" t="str">
            <v>Brute</v>
          </cell>
          <cell r="N105" t="str">
            <v>Suivant plan générique</v>
          </cell>
          <cell r="O105">
            <v>43129</v>
          </cell>
          <cell r="P105">
            <v>0</v>
          </cell>
          <cell r="Q105">
            <v>3</v>
          </cell>
          <cell r="R105">
            <v>12</v>
          </cell>
          <cell r="S105">
            <v>5.3580960000000006E-3</v>
          </cell>
          <cell r="T105">
            <v>1.7860320000000001</v>
          </cell>
          <cell r="U105">
            <v>8.116104474720002</v>
          </cell>
          <cell r="V105">
            <v>235</v>
          </cell>
          <cell r="W105">
            <v>2</v>
          </cell>
          <cell r="X105">
            <v>0.15</v>
          </cell>
          <cell r="Y105">
            <v>3.4536614786042565E-2</v>
          </cell>
          <cell r="Z105">
            <v>0.15</v>
          </cell>
          <cell r="AA105">
            <v>0</v>
          </cell>
          <cell r="AB105">
            <v>0</v>
          </cell>
          <cell r="AC105">
            <v>0.18453661478604255</v>
          </cell>
          <cell r="AD105">
            <v>0.81284681727750685</v>
          </cell>
          <cell r="AE105">
            <v>0.18453661478604255</v>
          </cell>
          <cell r="AF105">
            <v>0.18453661478604255</v>
          </cell>
        </row>
        <row r="106">
          <cell r="C106" t="str">
            <v>0-3562</v>
          </cell>
          <cell r="D106" t="str">
            <v xml:space="preserve"> 10</v>
          </cell>
          <cell r="E106" t="str">
            <v>14</v>
          </cell>
          <cell r="F106" t="str">
            <v>9,5</v>
          </cell>
          <cell r="G106">
            <v>45</v>
          </cell>
          <cell r="H106">
            <v>0.3</v>
          </cell>
          <cell r="I106" t="str">
            <v>+0,1-0</v>
          </cell>
          <cell r="J106">
            <v>45</v>
          </cell>
          <cell r="K106">
            <v>0.3</v>
          </cell>
          <cell r="L106" t="str">
            <v>+0,1-0</v>
          </cell>
          <cell r="M106" t="str">
            <v>Brute</v>
          </cell>
          <cell r="N106" t="str">
            <v>Suivant plan générique</v>
          </cell>
          <cell r="O106">
            <v>43129</v>
          </cell>
          <cell r="P106">
            <v>0</v>
          </cell>
          <cell r="Q106">
            <v>3</v>
          </cell>
          <cell r="R106">
            <v>12.5</v>
          </cell>
          <cell r="S106">
            <v>5.6557680000000011E-3</v>
          </cell>
          <cell r="T106">
            <v>1.7860320000000001</v>
          </cell>
          <cell r="U106">
            <v>8.116104474720002</v>
          </cell>
          <cell r="V106">
            <v>225</v>
          </cell>
          <cell r="W106">
            <v>2</v>
          </cell>
          <cell r="X106">
            <v>0.15</v>
          </cell>
          <cell r="Y106">
            <v>3.6071575443200006E-2</v>
          </cell>
          <cell r="Z106">
            <v>0.15</v>
          </cell>
          <cell r="AA106">
            <v>0</v>
          </cell>
          <cell r="AB106">
            <v>0</v>
          </cell>
          <cell r="AC106">
            <v>0.18607157544319999</v>
          </cell>
          <cell r="AD106">
            <v>0.80614139823730802</v>
          </cell>
          <cell r="AE106">
            <v>0.18607157544319999</v>
          </cell>
          <cell r="AF106">
            <v>0.18607157544319999</v>
          </cell>
        </row>
        <row r="107">
          <cell r="C107" t="str">
            <v>0-3563</v>
          </cell>
          <cell r="D107" t="str">
            <v xml:space="preserve"> 10</v>
          </cell>
          <cell r="E107" t="str">
            <v>14</v>
          </cell>
          <cell r="F107" t="str">
            <v>10</v>
          </cell>
          <cell r="G107">
            <v>45</v>
          </cell>
          <cell r="H107">
            <v>0.3</v>
          </cell>
          <cell r="I107" t="str">
            <v>+0,1-0</v>
          </cell>
          <cell r="J107">
            <v>45</v>
          </cell>
          <cell r="K107">
            <v>0.3</v>
          </cell>
          <cell r="L107" t="str">
            <v>+0,1-0</v>
          </cell>
          <cell r="M107" t="str">
            <v>Brute</v>
          </cell>
          <cell r="N107" t="str">
            <v>Suivant plan générique</v>
          </cell>
          <cell r="O107">
            <v>43129</v>
          </cell>
          <cell r="P107">
            <v>0</v>
          </cell>
          <cell r="Q107">
            <v>3</v>
          </cell>
          <cell r="R107">
            <v>13</v>
          </cell>
          <cell r="S107">
            <v>5.9534400000000008E-3</v>
          </cell>
          <cell r="T107">
            <v>1.7860320000000001</v>
          </cell>
          <cell r="U107">
            <v>8.116104474720002</v>
          </cell>
          <cell r="V107">
            <v>216</v>
          </cell>
          <cell r="W107">
            <v>2</v>
          </cell>
          <cell r="X107">
            <v>0.15</v>
          </cell>
          <cell r="Y107">
            <v>3.7574557753333342E-2</v>
          </cell>
          <cell r="Z107">
            <v>0.15</v>
          </cell>
          <cell r="AA107">
            <v>0</v>
          </cell>
          <cell r="AB107">
            <v>0</v>
          </cell>
          <cell r="AC107">
            <v>0.18757455775333334</v>
          </cell>
          <cell r="AD107">
            <v>0.79968201336374667</v>
          </cell>
          <cell r="AE107">
            <v>0.18757455775333334</v>
          </cell>
          <cell r="AF107">
            <v>0.18757455775333334</v>
          </cell>
        </row>
        <row r="108">
          <cell r="C108" t="str">
            <v>0-3564</v>
          </cell>
          <cell r="D108" t="str">
            <v xml:space="preserve"> 10</v>
          </cell>
          <cell r="E108" t="str">
            <v>14</v>
          </cell>
          <cell r="F108" t="str">
            <v>10,5</v>
          </cell>
          <cell r="G108">
            <v>45</v>
          </cell>
          <cell r="H108">
            <v>0.3</v>
          </cell>
          <cell r="I108" t="str">
            <v>+0,1-0</v>
          </cell>
          <cell r="J108">
            <v>45</v>
          </cell>
          <cell r="K108">
            <v>0.3</v>
          </cell>
          <cell r="L108" t="str">
            <v>+0,1-0</v>
          </cell>
          <cell r="M108" t="str">
            <v>Brute</v>
          </cell>
          <cell r="N108" t="str">
            <v>Suivant plan générique</v>
          </cell>
          <cell r="O108">
            <v>43129</v>
          </cell>
          <cell r="P108">
            <v>0</v>
          </cell>
          <cell r="Q108">
            <v>3</v>
          </cell>
          <cell r="R108">
            <v>13.5</v>
          </cell>
          <cell r="S108">
            <v>6.2511120000000014E-3</v>
          </cell>
          <cell r="T108">
            <v>1.7860320000000001</v>
          </cell>
          <cell r="U108">
            <v>8.116104474720002</v>
          </cell>
          <cell r="V108">
            <v>208</v>
          </cell>
          <cell r="W108">
            <v>2</v>
          </cell>
          <cell r="X108">
            <v>0.15</v>
          </cell>
          <cell r="Y108">
            <v>3.9019733051538469E-2</v>
          </cell>
          <cell r="Z108">
            <v>0.15</v>
          </cell>
          <cell r="AA108">
            <v>0</v>
          </cell>
          <cell r="AB108">
            <v>0</v>
          </cell>
          <cell r="AC108">
            <v>0.18901973305153846</v>
          </cell>
          <cell r="AD108">
            <v>0.79356793906327616</v>
          </cell>
          <cell r="AE108">
            <v>0.18901973305153846</v>
          </cell>
          <cell r="AF108">
            <v>0.18901973305153846</v>
          </cell>
        </row>
        <row r="109">
          <cell r="C109" t="str">
            <v>0-3565</v>
          </cell>
          <cell r="D109" t="str">
            <v xml:space="preserve"> 10</v>
          </cell>
          <cell r="E109" t="str">
            <v>14</v>
          </cell>
          <cell r="F109" t="str">
            <v>11</v>
          </cell>
          <cell r="G109">
            <v>45</v>
          </cell>
          <cell r="H109">
            <v>0.3</v>
          </cell>
          <cell r="I109" t="str">
            <v>+0,1-0</v>
          </cell>
          <cell r="J109">
            <v>45</v>
          </cell>
          <cell r="K109">
            <v>0.3</v>
          </cell>
          <cell r="L109" t="str">
            <v>+0,1-0</v>
          </cell>
          <cell r="M109" t="str">
            <v>Brute</v>
          </cell>
          <cell r="N109" t="str">
            <v>Suivant plan générique</v>
          </cell>
          <cell r="O109">
            <v>43129</v>
          </cell>
          <cell r="P109">
            <v>0</v>
          </cell>
          <cell r="Q109">
            <v>3</v>
          </cell>
          <cell r="R109">
            <v>14</v>
          </cell>
          <cell r="S109">
            <v>6.5487840000000002E-3</v>
          </cell>
          <cell r="T109">
            <v>1.7860320000000001</v>
          </cell>
          <cell r="U109">
            <v>8.116104474720002</v>
          </cell>
          <cell r="V109">
            <v>201</v>
          </cell>
          <cell r="W109">
            <v>2</v>
          </cell>
          <cell r="X109">
            <v>0.15</v>
          </cell>
          <cell r="Y109">
            <v>4.0378629227462694E-2</v>
          </cell>
          <cell r="Z109">
            <v>0.15</v>
          </cell>
          <cell r="AA109">
            <v>0</v>
          </cell>
          <cell r="AB109">
            <v>0</v>
          </cell>
          <cell r="AC109">
            <v>0.19037862922746268</v>
          </cell>
          <cell r="AD109">
            <v>0.78790356149051444</v>
          </cell>
          <cell r="AE109">
            <v>0.19037862922746268</v>
          </cell>
          <cell r="AF109">
            <v>0.19037862922746268</v>
          </cell>
        </row>
        <row r="110">
          <cell r="C110" t="str">
            <v>0-3730</v>
          </cell>
          <cell r="D110" t="str">
            <v xml:space="preserve"> 10</v>
          </cell>
          <cell r="E110" t="str">
            <v>14</v>
          </cell>
          <cell r="F110" t="str">
            <v>25</v>
          </cell>
          <cell r="G110">
            <v>45</v>
          </cell>
          <cell r="H110">
            <v>0.3</v>
          </cell>
          <cell r="I110" t="str">
            <v>+0,1-0</v>
          </cell>
          <cell r="J110">
            <v>45</v>
          </cell>
          <cell r="K110">
            <v>0.3</v>
          </cell>
          <cell r="L110" t="str">
            <v>+0,1-0</v>
          </cell>
          <cell r="M110" t="str">
            <v>Brute</v>
          </cell>
          <cell r="N110" t="str">
            <v>Suivant plan générique</v>
          </cell>
          <cell r="O110">
            <v>43129</v>
          </cell>
          <cell r="P110">
            <v>0</v>
          </cell>
          <cell r="Q110">
            <v>3</v>
          </cell>
          <cell r="R110">
            <v>28</v>
          </cell>
          <cell r="S110">
            <v>1.48836E-2</v>
          </cell>
          <cell r="T110">
            <v>1.7860320000000001</v>
          </cell>
          <cell r="U110">
            <v>8.116104474720002</v>
          </cell>
          <cell r="V110">
            <v>100</v>
          </cell>
          <cell r="W110">
            <v>2</v>
          </cell>
          <cell r="X110">
            <v>0.15</v>
          </cell>
          <cell r="Y110">
            <v>8.1161044747200026E-2</v>
          </cell>
          <cell r="Z110">
            <v>0.15</v>
          </cell>
          <cell r="AA110">
            <v>0</v>
          </cell>
          <cell r="AB110">
            <v>0</v>
          </cell>
          <cell r="AC110">
            <v>0.23116104474720001</v>
          </cell>
          <cell r="AD110">
            <v>0.64889826122754135</v>
          </cell>
          <cell r="AE110">
            <v>0.23116104474720001</v>
          </cell>
          <cell r="AF110">
            <v>0.23116104474720001</v>
          </cell>
        </row>
        <row r="111">
          <cell r="C111" t="str">
            <v>0-3737</v>
          </cell>
          <cell r="D111" t="str">
            <v xml:space="preserve"> 10</v>
          </cell>
          <cell r="E111" t="str">
            <v>16</v>
          </cell>
          <cell r="F111" t="str">
            <v>5</v>
          </cell>
          <cell r="G111">
            <v>45</v>
          </cell>
          <cell r="H111">
            <v>0.3</v>
          </cell>
          <cell r="I111" t="str">
            <v>+0,1-0</v>
          </cell>
          <cell r="J111">
            <v>45</v>
          </cell>
          <cell r="K111">
            <v>0.3</v>
          </cell>
          <cell r="L111" t="str">
            <v>+0,1-0</v>
          </cell>
          <cell r="M111" t="str">
            <v>Brute</v>
          </cell>
          <cell r="N111" t="str">
            <v>Suivant plan générique</v>
          </cell>
          <cell r="O111">
            <v>43129</v>
          </cell>
          <cell r="P111">
            <v>0</v>
          </cell>
          <cell r="Q111">
            <v>3</v>
          </cell>
          <cell r="R111">
            <v>8</v>
          </cell>
          <cell r="S111">
            <v>4.8371700000000009E-3</v>
          </cell>
          <cell r="T111">
            <v>2.9023020000000002</v>
          </cell>
          <cell r="U111">
            <v>14.197829199840001</v>
          </cell>
          <cell r="V111">
            <v>352</v>
          </cell>
          <cell r="W111">
            <v>3</v>
          </cell>
          <cell r="X111">
            <v>0.15</v>
          </cell>
          <cell r="Y111">
            <v>4.0334742045000004E-2</v>
          </cell>
          <cell r="Z111">
            <v>0.15</v>
          </cell>
          <cell r="AA111">
            <v>0</v>
          </cell>
          <cell r="AB111">
            <v>0</v>
          </cell>
          <cell r="AC111">
            <v>0.190334742045</v>
          </cell>
          <cell r="AD111">
            <v>0.78808523545604803</v>
          </cell>
          <cell r="AE111">
            <v>0.190334742045</v>
          </cell>
          <cell r="AF111">
            <v>0.190334742045</v>
          </cell>
        </row>
        <row r="112">
          <cell r="C112" t="str">
            <v>0-3739</v>
          </cell>
          <cell r="D112" t="str">
            <v xml:space="preserve"> 10</v>
          </cell>
          <cell r="E112" t="str">
            <v>16</v>
          </cell>
          <cell r="F112" t="str">
            <v>17</v>
          </cell>
          <cell r="G112">
            <v>45</v>
          </cell>
          <cell r="H112">
            <v>0.3</v>
          </cell>
          <cell r="I112" t="str">
            <v>+0,1-0</v>
          </cell>
          <cell r="J112">
            <v>45</v>
          </cell>
          <cell r="K112">
            <v>0.3</v>
          </cell>
          <cell r="L112" t="str">
            <v>+0,1-0</v>
          </cell>
          <cell r="M112" t="str">
            <v>Brute</v>
          </cell>
          <cell r="N112" t="str">
            <v>Suivant plan générique</v>
          </cell>
          <cell r="O112">
            <v>43129</v>
          </cell>
          <cell r="P112">
            <v>0</v>
          </cell>
          <cell r="Q112">
            <v>3</v>
          </cell>
          <cell r="R112">
            <v>20</v>
          </cell>
          <cell r="S112">
            <v>1.6446378000000001E-2</v>
          </cell>
          <cell r="T112">
            <v>2.9023020000000002</v>
          </cell>
          <cell r="U112">
            <v>14.197829199840001</v>
          </cell>
          <cell r="V112">
            <v>141</v>
          </cell>
          <cell r="W112">
            <v>3</v>
          </cell>
          <cell r="X112">
            <v>0.15</v>
          </cell>
          <cell r="Y112">
            <v>0.10069382411234043</v>
          </cell>
          <cell r="Z112">
            <v>0.15</v>
          </cell>
          <cell r="AA112">
            <v>0</v>
          </cell>
          <cell r="AB112">
            <v>0</v>
          </cell>
          <cell r="AC112">
            <v>0.25069382411234042</v>
          </cell>
          <cell r="AD112">
            <v>0.59833943070245832</v>
          </cell>
          <cell r="AE112">
            <v>0.25069382411234042</v>
          </cell>
          <cell r="AF112">
            <v>0.25069382411234042</v>
          </cell>
        </row>
        <row r="113">
          <cell r="C113" t="str">
            <v>0-4236</v>
          </cell>
          <cell r="D113" t="str">
            <v xml:space="preserve"> 16</v>
          </cell>
          <cell r="E113" t="str">
            <v>20</v>
          </cell>
          <cell r="F113" t="str">
            <v>38</v>
          </cell>
          <cell r="G113">
            <v>45</v>
          </cell>
          <cell r="H113">
            <v>0.3</v>
          </cell>
          <cell r="I113" t="str">
            <v>+0,1-0</v>
          </cell>
          <cell r="J113">
            <v>45</v>
          </cell>
          <cell r="K113">
            <v>0.3</v>
          </cell>
          <cell r="L113" t="str">
            <v>+0,1-0</v>
          </cell>
          <cell r="M113" t="str">
            <v>Brute</v>
          </cell>
          <cell r="N113" t="str">
            <v>Suivant plan générique</v>
          </cell>
          <cell r="O113">
            <v>43129</v>
          </cell>
          <cell r="P113">
            <v>0</v>
          </cell>
          <cell r="Q113">
            <v>3</v>
          </cell>
          <cell r="R113">
            <v>41</v>
          </cell>
          <cell r="S113">
            <v>3.3934608000000005E-2</v>
          </cell>
          <cell r="T113">
            <v>2.6790480000000003</v>
          </cell>
          <cell r="U113">
            <v>12.174156712080002</v>
          </cell>
          <cell r="V113">
            <v>68</v>
          </cell>
          <cell r="W113">
            <v>2</v>
          </cell>
          <cell r="X113">
            <v>0.15</v>
          </cell>
          <cell r="Y113">
            <v>0.17903171635411769</v>
          </cell>
          <cell r="Z113">
            <v>0.15</v>
          </cell>
          <cell r="AA113">
            <v>0</v>
          </cell>
          <cell r="AB113">
            <v>0</v>
          </cell>
          <cell r="AC113">
            <v>0.32903171635411765</v>
          </cell>
          <cell r="AD113">
            <v>0.45588310349560257</v>
          </cell>
          <cell r="AE113">
            <v>0.32903171635411765</v>
          </cell>
          <cell r="AF113">
            <v>0.32903171635411765</v>
          </cell>
        </row>
        <row r="114">
          <cell r="C114" t="str">
            <v>0-5202</v>
          </cell>
          <cell r="D114" t="str">
            <v xml:space="preserve"> 14</v>
          </cell>
          <cell r="E114" t="str">
            <v>20</v>
          </cell>
          <cell r="F114" t="str">
            <v>40</v>
          </cell>
          <cell r="G114">
            <v>45</v>
          </cell>
          <cell r="H114">
            <v>0.3</v>
          </cell>
          <cell r="I114" t="str">
            <v>+0,1-0</v>
          </cell>
          <cell r="J114">
            <v>45</v>
          </cell>
          <cell r="K114">
            <v>0.3</v>
          </cell>
          <cell r="L114" t="str">
            <v>+0,1-0</v>
          </cell>
          <cell r="M114" t="str">
            <v>Brute</v>
          </cell>
          <cell r="N114" t="str">
            <v>Suivant plan générique</v>
          </cell>
          <cell r="O114">
            <v>43129</v>
          </cell>
          <cell r="P114">
            <v>0</v>
          </cell>
          <cell r="Q114">
            <v>3</v>
          </cell>
          <cell r="R114">
            <v>43</v>
          </cell>
          <cell r="S114">
            <v>5.0604240000000009E-2</v>
          </cell>
          <cell r="T114">
            <v>3.7953180000000004</v>
          </cell>
          <cell r="U114">
            <v>18.730213136712006</v>
          </cell>
          <cell r="V114">
            <v>65</v>
          </cell>
          <cell r="W114">
            <v>3</v>
          </cell>
          <cell r="X114">
            <v>0.15</v>
          </cell>
          <cell r="Y114">
            <v>0.28815712518018471</v>
          </cell>
          <cell r="Z114">
            <v>0.15</v>
          </cell>
          <cell r="AA114">
            <v>0</v>
          </cell>
          <cell r="AB114">
            <v>0</v>
          </cell>
          <cell r="AC114">
            <v>0.43815712518018468</v>
          </cell>
          <cell r="AD114">
            <v>0.34234294361483913</v>
          </cell>
          <cell r="AE114">
            <v>0.43815712518018468</v>
          </cell>
          <cell r="AF114">
            <v>0.43815712518018468</v>
          </cell>
        </row>
        <row r="115">
          <cell r="C115" t="str">
            <v>0-5249</v>
          </cell>
          <cell r="D115" t="str">
            <v xml:space="preserve"> 10</v>
          </cell>
          <cell r="E115" t="str">
            <v>16</v>
          </cell>
          <cell r="F115" t="str">
            <v>13</v>
          </cell>
          <cell r="G115">
            <v>45</v>
          </cell>
          <cell r="H115">
            <v>0.3</v>
          </cell>
          <cell r="I115" t="str">
            <v>+0,1-0</v>
          </cell>
          <cell r="J115">
            <v>45</v>
          </cell>
          <cell r="K115">
            <v>0.3</v>
          </cell>
          <cell r="L115" t="str">
            <v>+0,1-0</v>
          </cell>
          <cell r="M115" t="str">
            <v>Brute</v>
          </cell>
          <cell r="N115" t="str">
            <v>Suivant plan générique</v>
          </cell>
          <cell r="O115">
            <v>43129</v>
          </cell>
          <cell r="P115">
            <v>0</v>
          </cell>
          <cell r="Q115">
            <v>3</v>
          </cell>
          <cell r="R115">
            <v>16</v>
          </cell>
          <cell r="S115">
            <v>1.2576641999999999E-2</v>
          </cell>
          <cell r="T115">
            <v>2.9023020000000002</v>
          </cell>
          <cell r="U115">
            <v>14.197829199840001</v>
          </cell>
          <cell r="V115">
            <v>176</v>
          </cell>
          <cell r="W115">
            <v>3</v>
          </cell>
          <cell r="X115">
            <v>0.15</v>
          </cell>
          <cell r="Y115">
            <v>8.0669484090000007E-2</v>
          </cell>
          <cell r="Z115">
            <v>0.15</v>
          </cell>
          <cell r="AA115">
            <v>0</v>
          </cell>
          <cell r="AB115">
            <v>0</v>
          </cell>
          <cell r="AC115">
            <v>0.23066948408999999</v>
          </cell>
          <cell r="AD115">
            <v>0.65028107463696705</v>
          </cell>
          <cell r="AE115">
            <v>0.23066948408999999</v>
          </cell>
          <cell r="AF115">
            <v>0.23066948408999999</v>
          </cell>
        </row>
        <row r="116">
          <cell r="C116" t="str">
            <v>0-5454-1</v>
          </cell>
          <cell r="D116" t="str">
            <v xml:space="preserve"> 10</v>
          </cell>
          <cell r="E116" t="str">
            <v>18</v>
          </cell>
          <cell r="F116" t="str">
            <v>6</v>
          </cell>
          <cell r="G116">
            <v>45</v>
          </cell>
          <cell r="H116">
            <v>0.3</v>
          </cell>
          <cell r="I116" t="str">
            <v>+0,1-0</v>
          </cell>
          <cell r="J116">
            <v>45</v>
          </cell>
          <cell r="K116">
            <v>0.3</v>
          </cell>
          <cell r="L116" t="str">
            <v>+0,1-0</v>
          </cell>
          <cell r="M116" t="str">
            <v>Galvanisée</v>
          </cell>
          <cell r="N116" t="str">
            <v>Suivant plan générique</v>
          </cell>
          <cell r="O116">
            <v>43129</v>
          </cell>
          <cell r="P116">
            <v>0</v>
          </cell>
          <cell r="Q116">
            <v>3</v>
          </cell>
          <cell r="R116">
            <v>9</v>
          </cell>
          <cell r="S116">
            <v>8.3348160000000001E-3</v>
          </cell>
          <cell r="T116">
            <v>4.167408</v>
          </cell>
          <cell r="U116">
            <v>28.151441146752003</v>
          </cell>
          <cell r="V116">
            <v>313</v>
          </cell>
          <cell r="W116">
            <v>4</v>
          </cell>
          <cell r="X116">
            <v>0.2</v>
          </cell>
          <cell r="Y116">
            <v>8.994070653914378E-2</v>
          </cell>
          <cell r="Z116">
            <v>0.2</v>
          </cell>
          <cell r="AA116">
            <v>8.7515568000000009E-3</v>
          </cell>
          <cell r="AB116">
            <v>3.5000000000000003E-2</v>
          </cell>
          <cell r="AC116">
            <v>0.33369226333914381</v>
          </cell>
          <cell r="AD116">
            <v>0.5993546209272842</v>
          </cell>
          <cell r="AE116">
            <v>0.33369226333914381</v>
          </cell>
          <cell r="AF116">
            <v>0.33369226333914381</v>
          </cell>
        </row>
        <row r="117">
          <cell r="C117" t="str">
            <v>0-5454</v>
          </cell>
          <cell r="D117" t="str">
            <v xml:space="preserve"> 10</v>
          </cell>
          <cell r="E117" t="str">
            <v>18</v>
          </cell>
          <cell r="F117" t="str">
            <v>6</v>
          </cell>
          <cell r="G117">
            <v>45</v>
          </cell>
          <cell r="H117">
            <v>0.3</v>
          </cell>
          <cell r="I117" t="str">
            <v>+0,1-0</v>
          </cell>
          <cell r="J117">
            <v>45</v>
          </cell>
          <cell r="K117">
            <v>0.3</v>
          </cell>
          <cell r="L117" t="str">
            <v>+0,1-0</v>
          </cell>
          <cell r="M117" t="str">
            <v>Brute</v>
          </cell>
          <cell r="N117" t="str">
            <v>Suivant plan générique</v>
          </cell>
          <cell r="O117">
            <v>43129</v>
          </cell>
          <cell r="P117">
            <v>0</v>
          </cell>
          <cell r="Q117">
            <v>3</v>
          </cell>
          <cell r="R117">
            <v>9</v>
          </cell>
          <cell r="S117">
            <v>8.3348160000000001E-3</v>
          </cell>
          <cell r="T117">
            <v>4.167408</v>
          </cell>
          <cell r="U117">
            <v>28.151441146752003</v>
          </cell>
          <cell r="V117">
            <v>313</v>
          </cell>
          <cell r="W117">
            <v>4</v>
          </cell>
          <cell r="X117">
            <v>0.2</v>
          </cell>
          <cell r="Y117">
            <v>8.994070653914378E-2</v>
          </cell>
          <cell r="Z117">
            <v>0.2</v>
          </cell>
          <cell r="AA117">
            <v>0</v>
          </cell>
          <cell r="AB117">
            <v>0</v>
          </cell>
          <cell r="AC117">
            <v>0.28994070653914378</v>
          </cell>
          <cell r="AD117">
            <v>0.6897962082912934</v>
          </cell>
          <cell r="AE117">
            <v>0.28994070653914378</v>
          </cell>
          <cell r="AF117">
            <v>0.28994070653914378</v>
          </cell>
        </row>
        <row r="118">
          <cell r="C118" t="str">
            <v>0-5579-1</v>
          </cell>
          <cell r="D118" t="str">
            <v xml:space="preserve"> 10</v>
          </cell>
          <cell r="E118" t="str">
            <v>14</v>
          </cell>
          <cell r="F118" t="str">
            <v>10</v>
          </cell>
          <cell r="G118">
            <v>45</v>
          </cell>
          <cell r="H118">
            <v>0.3</v>
          </cell>
          <cell r="I118" t="str">
            <v>+0,1-0</v>
          </cell>
          <cell r="J118">
            <v>45</v>
          </cell>
          <cell r="K118">
            <v>0.3</v>
          </cell>
          <cell r="L118" t="str">
            <v>+0,1-0</v>
          </cell>
          <cell r="M118" t="str">
            <v>Galvanisée</v>
          </cell>
          <cell r="N118" t="str">
            <v>Suivant plan générique</v>
          </cell>
          <cell r="O118">
            <v>43129</v>
          </cell>
          <cell r="P118">
            <v>0</v>
          </cell>
          <cell r="Q118">
            <v>3</v>
          </cell>
          <cell r="R118">
            <v>13</v>
          </cell>
          <cell r="S118">
            <v>5.9534400000000008E-3</v>
          </cell>
          <cell r="T118">
            <v>1.7860320000000001</v>
          </cell>
          <cell r="U118">
            <v>8.116104474720002</v>
          </cell>
          <cell r="V118">
            <v>216</v>
          </cell>
          <cell r="W118">
            <v>2</v>
          </cell>
          <cell r="X118">
            <v>0.15</v>
          </cell>
          <cell r="Y118">
            <v>3.7574557753333342E-2</v>
          </cell>
          <cell r="Z118">
            <v>0.15</v>
          </cell>
          <cell r="AA118">
            <v>6.2511120000000014E-3</v>
          </cell>
          <cell r="AB118">
            <v>3.5000000000000003E-2</v>
          </cell>
          <cell r="AC118">
            <v>0.22882566975333335</v>
          </cell>
          <cell r="AD118">
            <v>0.65552086075699079</v>
          </cell>
          <cell r="AE118">
            <v>0.22882566975333335</v>
          </cell>
          <cell r="AF118">
            <v>0.22882566975333335</v>
          </cell>
        </row>
        <row r="119">
          <cell r="C119" t="str">
            <v>0-5579</v>
          </cell>
          <cell r="D119" t="str">
            <v xml:space="preserve"> 10</v>
          </cell>
          <cell r="E119" t="str">
            <v>14</v>
          </cell>
          <cell r="F119" t="str">
            <v>10</v>
          </cell>
          <cell r="G119">
            <v>45</v>
          </cell>
          <cell r="H119">
            <v>0.3</v>
          </cell>
          <cell r="I119" t="str">
            <v>+0,1-0</v>
          </cell>
          <cell r="J119">
            <v>45</v>
          </cell>
          <cell r="K119">
            <v>0.3</v>
          </cell>
          <cell r="L119" t="str">
            <v>+0,1-0</v>
          </cell>
          <cell r="M119" t="str">
            <v>Brute</v>
          </cell>
          <cell r="N119" t="str">
            <v>Suivant plan générique</v>
          </cell>
          <cell r="O119">
            <v>43129</v>
          </cell>
          <cell r="P119">
            <v>0</v>
          </cell>
          <cell r="Q119">
            <v>3</v>
          </cell>
          <cell r="R119">
            <v>13</v>
          </cell>
          <cell r="S119">
            <v>5.9534400000000008E-3</v>
          </cell>
          <cell r="T119">
            <v>1.7860320000000001</v>
          </cell>
          <cell r="U119">
            <v>8.116104474720002</v>
          </cell>
          <cell r="V119">
            <v>216</v>
          </cell>
          <cell r="W119">
            <v>2</v>
          </cell>
          <cell r="X119">
            <v>0.15</v>
          </cell>
          <cell r="Y119">
            <v>3.7574557753333342E-2</v>
          </cell>
          <cell r="Z119">
            <v>0.15</v>
          </cell>
          <cell r="AA119">
            <v>0</v>
          </cell>
          <cell r="AB119">
            <v>0</v>
          </cell>
          <cell r="AC119">
            <v>0.18757455775333334</v>
          </cell>
          <cell r="AD119">
            <v>0.79968201336374667</v>
          </cell>
          <cell r="AE119">
            <v>0.18757455775333334</v>
          </cell>
          <cell r="AF119">
            <v>0.18757455775333334</v>
          </cell>
        </row>
        <row r="120">
          <cell r="C120" t="str">
            <v>0-5799</v>
          </cell>
          <cell r="D120" t="str">
            <v xml:space="preserve"> 12</v>
          </cell>
          <cell r="E120" t="str">
            <v>18</v>
          </cell>
          <cell r="F120" t="str">
            <v>47,5</v>
          </cell>
          <cell r="G120">
            <v>45</v>
          </cell>
          <cell r="H120">
            <v>0.3</v>
          </cell>
          <cell r="I120" t="str">
            <v>+0,1-0</v>
          </cell>
          <cell r="J120">
            <v>45</v>
          </cell>
          <cell r="K120">
            <v>0.3</v>
          </cell>
          <cell r="L120" t="str">
            <v>+0,1-0</v>
          </cell>
          <cell r="M120" t="str">
            <v>Brute</v>
          </cell>
          <cell r="N120" t="str">
            <v>Suivant plan générique</v>
          </cell>
          <cell r="O120">
            <v>43129</v>
          </cell>
          <cell r="P120">
            <v>0</v>
          </cell>
          <cell r="Q120">
            <v>3</v>
          </cell>
          <cell r="R120">
            <v>50.5</v>
          </cell>
          <cell r="S120">
            <v>5.3022825000000003E-2</v>
          </cell>
          <cell r="T120">
            <v>3.3488100000000003</v>
          </cell>
          <cell r="U120">
            <v>16.526658650040005</v>
          </cell>
          <cell r="V120">
            <v>55</v>
          </cell>
          <cell r="W120">
            <v>3</v>
          </cell>
          <cell r="X120">
            <v>0.15</v>
          </cell>
          <cell r="Y120">
            <v>0.3004847027280001</v>
          </cell>
          <cell r="Z120">
            <v>0.15</v>
          </cell>
          <cell r="AA120">
            <v>0</v>
          </cell>
          <cell r="AB120">
            <v>0</v>
          </cell>
          <cell r="AC120">
            <v>0.45048470272800012</v>
          </cell>
          <cell r="AD120">
            <v>0.3329746805865883</v>
          </cell>
          <cell r="AE120">
            <v>0.45048470272800012</v>
          </cell>
          <cell r="AF120">
            <v>0.45048470272800012</v>
          </cell>
        </row>
        <row r="121">
          <cell r="C121" t="str">
            <v>0-6249-1</v>
          </cell>
          <cell r="D121" t="str">
            <v xml:space="preserve"> 20</v>
          </cell>
          <cell r="E121" t="str">
            <v>26</v>
          </cell>
          <cell r="F121" t="str">
            <v>7</v>
          </cell>
          <cell r="G121">
            <v>45</v>
          </cell>
          <cell r="H121">
            <v>0.3</v>
          </cell>
          <cell r="I121" t="str">
            <v>+0,1-0</v>
          </cell>
          <cell r="J121">
            <v>45</v>
          </cell>
          <cell r="K121">
            <v>0.3</v>
          </cell>
          <cell r="L121" t="str">
            <v>+0,1-0</v>
          </cell>
          <cell r="M121" t="str">
            <v>Galvanisée</v>
          </cell>
          <cell r="N121" t="str">
            <v>Suivant plan générique</v>
          </cell>
          <cell r="O121">
            <v>43129</v>
          </cell>
          <cell r="P121">
            <v>0</v>
          </cell>
          <cell r="Q121">
            <v>3</v>
          </cell>
          <cell r="R121">
            <v>10</v>
          </cell>
          <cell r="S121">
            <v>1.1981298000000001E-2</v>
          </cell>
          <cell r="T121">
            <v>5.1348420000000008</v>
          </cell>
          <cell r="U121">
            <v>20.624863119300006</v>
          </cell>
          <cell r="V121">
            <v>282</v>
          </cell>
          <cell r="W121">
            <v>3</v>
          </cell>
          <cell r="X121">
            <v>0.15</v>
          </cell>
          <cell r="Y121">
            <v>7.3137812479787248E-2</v>
          </cell>
          <cell r="Z121">
            <v>0.15</v>
          </cell>
          <cell r="AA121">
            <v>1.2580362900000003E-2</v>
          </cell>
          <cell r="AB121">
            <v>3.5000000000000003E-2</v>
          </cell>
          <cell r="AC121">
            <v>0.27071817537978726</v>
          </cell>
          <cell r="AD121">
            <v>0.55408174862868675</v>
          </cell>
          <cell r="AE121">
            <v>0.27071817537978726</v>
          </cell>
          <cell r="AF121">
            <v>0.27071817537978726</v>
          </cell>
        </row>
        <row r="122">
          <cell r="C122" t="str">
            <v>0-6249</v>
          </cell>
          <cell r="D122" t="str">
            <v xml:space="preserve"> 20</v>
          </cell>
          <cell r="E122" t="str">
            <v>26</v>
          </cell>
          <cell r="F122" t="str">
            <v>7</v>
          </cell>
          <cell r="G122">
            <v>45</v>
          </cell>
          <cell r="H122">
            <v>0.3</v>
          </cell>
          <cell r="I122" t="str">
            <v>+0,1-0</v>
          </cell>
          <cell r="J122">
            <v>45</v>
          </cell>
          <cell r="K122">
            <v>0.3</v>
          </cell>
          <cell r="L122" t="str">
            <v>+0,1-0</v>
          </cell>
          <cell r="M122" t="str">
            <v>Brute</v>
          </cell>
          <cell r="N122" t="str">
            <v>Suivant plan générique</v>
          </cell>
          <cell r="O122">
            <v>43129</v>
          </cell>
          <cell r="P122">
            <v>0</v>
          </cell>
          <cell r="Q122">
            <v>3</v>
          </cell>
          <cell r="R122">
            <v>10</v>
          </cell>
          <cell r="S122">
            <v>1.1981298000000001E-2</v>
          </cell>
          <cell r="T122">
            <v>5.1348420000000008</v>
          </cell>
          <cell r="U122">
            <v>20.624863119300006</v>
          </cell>
          <cell r="V122">
            <v>282</v>
          </cell>
          <cell r="W122">
            <v>3</v>
          </cell>
          <cell r="X122">
            <v>0.15</v>
          </cell>
          <cell r="Y122">
            <v>7.3137812479787248E-2</v>
          </cell>
          <cell r="Z122">
            <v>0.15</v>
          </cell>
          <cell r="AA122">
            <v>0</v>
          </cell>
          <cell r="AB122">
            <v>0</v>
          </cell>
          <cell r="AC122">
            <v>0.22313781247978726</v>
          </cell>
          <cell r="AD122">
            <v>0.67223030616376434</v>
          </cell>
          <cell r="AE122">
            <v>0.22313781247978726</v>
          </cell>
          <cell r="AF122">
            <v>0.22313781247978726</v>
          </cell>
        </row>
        <row r="123">
          <cell r="C123" t="str">
            <v>0-6323-1</v>
          </cell>
          <cell r="D123" t="str">
            <v xml:space="preserve"> 10</v>
          </cell>
          <cell r="E123" t="str">
            <v>14</v>
          </cell>
          <cell r="F123" t="str">
            <v>5</v>
          </cell>
          <cell r="G123">
            <v>45</v>
          </cell>
          <cell r="H123">
            <v>0.3</v>
          </cell>
          <cell r="I123" t="str">
            <v>+0,1-0</v>
          </cell>
          <cell r="J123">
            <v>45</v>
          </cell>
          <cell r="K123">
            <v>0.3</v>
          </cell>
          <cell r="L123" t="str">
            <v>+0,1-0</v>
          </cell>
          <cell r="M123" t="str">
            <v>Galvanisée</v>
          </cell>
          <cell r="N123" t="str">
            <v>Suivant plan générique</v>
          </cell>
          <cell r="O123">
            <v>43129</v>
          </cell>
          <cell r="P123">
            <v>0</v>
          </cell>
          <cell r="Q123">
            <v>3</v>
          </cell>
          <cell r="R123">
            <v>8</v>
          </cell>
          <cell r="S123">
            <v>2.9767200000000004E-3</v>
          </cell>
          <cell r="T123">
            <v>1.7860320000000001</v>
          </cell>
          <cell r="U123">
            <v>8.116104474720002</v>
          </cell>
          <cell r="V123">
            <v>352</v>
          </cell>
          <cell r="W123">
            <v>2</v>
          </cell>
          <cell r="X123">
            <v>0.15</v>
          </cell>
          <cell r="Y123">
            <v>2.3057114985000005E-2</v>
          </cell>
          <cell r="Z123">
            <v>0.15</v>
          </cell>
          <cell r="AA123">
            <v>3.1255560000000007E-3</v>
          </cell>
          <cell r="AB123">
            <v>3.5000000000000003E-2</v>
          </cell>
          <cell r="AC123">
            <v>0.21118267098500001</v>
          </cell>
          <cell r="AD123">
            <v>0.71028555184177145</v>
          </cell>
          <cell r="AE123">
            <v>0.21118267098500001</v>
          </cell>
          <cell r="AF123">
            <v>0.21118267098500001</v>
          </cell>
        </row>
        <row r="124">
          <cell r="C124" t="str">
            <v>0-6323</v>
          </cell>
          <cell r="D124" t="str">
            <v xml:space="preserve"> 10</v>
          </cell>
          <cell r="E124" t="str">
            <v>14</v>
          </cell>
          <cell r="F124" t="str">
            <v>5</v>
          </cell>
          <cell r="G124">
            <v>45</v>
          </cell>
          <cell r="H124">
            <v>0.3</v>
          </cell>
          <cell r="I124" t="str">
            <v>+0,1-0</v>
          </cell>
          <cell r="J124">
            <v>45</v>
          </cell>
          <cell r="K124">
            <v>0.3</v>
          </cell>
          <cell r="L124" t="str">
            <v>+0,1-0</v>
          </cell>
          <cell r="M124" t="str">
            <v>Brute</v>
          </cell>
          <cell r="N124" t="str">
            <v>Suivant plan générique</v>
          </cell>
          <cell r="O124">
            <v>43129</v>
          </cell>
          <cell r="P124">
            <v>0</v>
          </cell>
          <cell r="Q124">
            <v>3</v>
          </cell>
          <cell r="R124">
            <v>8</v>
          </cell>
          <cell r="S124">
            <v>2.9767200000000004E-3</v>
          </cell>
          <cell r="T124">
            <v>1.7860320000000001</v>
          </cell>
          <cell r="U124">
            <v>8.116104474720002</v>
          </cell>
          <cell r="V124">
            <v>352</v>
          </cell>
          <cell r="W124">
            <v>2</v>
          </cell>
          <cell r="X124">
            <v>0.15</v>
          </cell>
          <cell r="Y124">
            <v>2.3057114985000005E-2</v>
          </cell>
          <cell r="Z124">
            <v>0.15</v>
          </cell>
          <cell r="AA124">
            <v>0</v>
          </cell>
          <cell r="AB124">
            <v>0</v>
          </cell>
          <cell r="AC124">
            <v>0.17305711498500001</v>
          </cell>
          <cell r="AD124">
            <v>0.86676586520583954</v>
          </cell>
          <cell r="AE124">
            <v>0.17305711498500001</v>
          </cell>
          <cell r="AF124">
            <v>0.17305711498500001</v>
          </cell>
        </row>
        <row r="125">
          <cell r="C125" t="str">
            <v>4-7057</v>
          </cell>
          <cell r="D125" t="str">
            <v xml:space="preserve"> 25,2</v>
          </cell>
          <cell r="E125" t="str">
            <v>32</v>
          </cell>
          <cell r="F125" t="str">
            <v>10</v>
          </cell>
          <cell r="G125">
            <v>45</v>
          </cell>
          <cell r="H125">
            <v>0.3</v>
          </cell>
          <cell r="I125" t="str">
            <v>+0,1-0</v>
          </cell>
          <cell r="J125">
            <v>45</v>
          </cell>
          <cell r="K125">
            <v>0.3</v>
          </cell>
          <cell r="L125" t="str">
            <v>+0,1-0</v>
          </cell>
          <cell r="M125" t="str">
            <v>Brute</v>
          </cell>
          <cell r="N125" t="str">
            <v>Suivant plan générique</v>
          </cell>
          <cell r="O125">
            <v>43129</v>
          </cell>
          <cell r="P125">
            <v>0</v>
          </cell>
          <cell r="Q125">
            <v>3</v>
          </cell>
          <cell r="R125">
            <v>13</v>
          </cell>
          <cell r="S125">
            <v>2.4121354400000003E-2</v>
          </cell>
          <cell r="T125">
            <v>7.2364063200000013</v>
          </cell>
          <cell r="U125">
            <v>26.650237195296008</v>
          </cell>
          <cell r="V125">
            <v>216</v>
          </cell>
          <cell r="W125">
            <v>3</v>
          </cell>
          <cell r="X125">
            <v>0.15</v>
          </cell>
          <cell r="Y125">
            <v>0.12338072775600004</v>
          </cell>
          <cell r="Z125">
            <v>0.15</v>
          </cell>
          <cell r="AA125">
            <v>0</v>
          </cell>
          <cell r="AB125">
            <v>0</v>
          </cell>
          <cell r="AC125">
            <v>0.27338072775600003</v>
          </cell>
          <cell r="AD125">
            <v>0.54868534893168919</v>
          </cell>
          <cell r="AE125">
            <v>0.27338072775600003</v>
          </cell>
          <cell r="AF125">
            <v>0.27338072775600003</v>
          </cell>
        </row>
        <row r="126">
          <cell r="C126" t="str">
            <v>4-7110</v>
          </cell>
          <cell r="D126" t="str">
            <v xml:space="preserve"> 10</v>
          </cell>
          <cell r="E126" t="str">
            <v>14</v>
          </cell>
          <cell r="F126" t="str">
            <v>6</v>
          </cell>
          <cell r="G126">
            <v>45</v>
          </cell>
          <cell r="H126">
            <v>0.3</v>
          </cell>
          <cell r="I126" t="str">
            <v>+0,1-0</v>
          </cell>
          <cell r="J126">
            <v>45</v>
          </cell>
          <cell r="K126">
            <v>0.3</v>
          </cell>
          <cell r="L126" t="str">
            <v>+0,1-0</v>
          </cell>
          <cell r="M126" t="str">
            <v>Brute</v>
          </cell>
          <cell r="N126" t="str">
            <v>Suivant plan générique</v>
          </cell>
          <cell r="O126">
            <v>43129</v>
          </cell>
          <cell r="P126">
            <v>0</v>
          </cell>
          <cell r="Q126">
            <v>3</v>
          </cell>
          <cell r="R126">
            <v>9</v>
          </cell>
          <cell r="S126">
            <v>3.5720640000000002E-3</v>
          </cell>
          <cell r="T126">
            <v>1.7860320000000001</v>
          </cell>
          <cell r="U126">
            <v>8.116104474720002</v>
          </cell>
          <cell r="V126">
            <v>313</v>
          </cell>
          <cell r="W126">
            <v>2</v>
          </cell>
          <cell r="X126">
            <v>0.15</v>
          </cell>
          <cell r="Y126">
            <v>2.5930046245111828E-2</v>
          </cell>
          <cell r="Z126">
            <v>0.15</v>
          </cell>
          <cell r="AA126">
            <v>0</v>
          </cell>
          <cell r="AB126">
            <v>0</v>
          </cell>
          <cell r="AC126">
            <v>0.17593004624511183</v>
          </cell>
          <cell r="AD126">
            <v>0.85261161013403475</v>
          </cell>
          <cell r="AE126">
            <v>0.17593004624511183</v>
          </cell>
          <cell r="AF126">
            <v>0.17593004624511183</v>
          </cell>
        </row>
        <row r="127">
          <cell r="C127" t="str">
            <v>4-7114</v>
          </cell>
          <cell r="D127" t="str">
            <v xml:space="preserve"> 10</v>
          </cell>
          <cell r="E127" t="str">
            <v>14</v>
          </cell>
          <cell r="F127" t="str">
            <v>8</v>
          </cell>
          <cell r="G127">
            <v>45</v>
          </cell>
          <cell r="H127">
            <v>0.3</v>
          </cell>
          <cell r="I127" t="str">
            <v>+0,1-0</v>
          </cell>
          <cell r="J127">
            <v>45</v>
          </cell>
          <cell r="K127">
            <v>0.3</v>
          </cell>
          <cell r="L127" t="str">
            <v>+0,1-0</v>
          </cell>
          <cell r="M127" t="str">
            <v>Brute</v>
          </cell>
          <cell r="N127" t="str">
            <v>Suivant plan générique</v>
          </cell>
          <cell r="O127">
            <v>43129</v>
          </cell>
          <cell r="P127">
            <v>0</v>
          </cell>
          <cell r="Q127">
            <v>3</v>
          </cell>
          <cell r="R127">
            <v>11</v>
          </cell>
          <cell r="S127">
            <v>4.7627520000000003E-3</v>
          </cell>
          <cell r="T127">
            <v>1.7860320000000001</v>
          </cell>
          <cell r="U127">
            <v>8.116104474720002</v>
          </cell>
          <cell r="V127">
            <v>256</v>
          </cell>
          <cell r="W127">
            <v>2</v>
          </cell>
          <cell r="X127">
            <v>0.15</v>
          </cell>
          <cell r="Y127">
            <v>3.1703533104375008E-2</v>
          </cell>
          <cell r="Z127">
            <v>0.15</v>
          </cell>
          <cell r="AA127">
            <v>0</v>
          </cell>
          <cell r="AB127">
            <v>0</v>
          </cell>
          <cell r="AC127">
            <v>0.18170353310437501</v>
          </cell>
          <cell r="AD127">
            <v>0.82552054677900111</v>
          </cell>
          <cell r="AE127">
            <v>0.18170353310437501</v>
          </cell>
          <cell r="AF127">
            <v>0.18170353310437501</v>
          </cell>
        </row>
        <row r="128">
          <cell r="C128" t="str">
            <v>4-7232</v>
          </cell>
          <cell r="D128" t="str">
            <v xml:space="preserve"> 10</v>
          </cell>
          <cell r="E128" t="str">
            <v>16</v>
          </cell>
          <cell r="F128" t="str">
            <v>4</v>
          </cell>
          <cell r="G128">
            <v>45</v>
          </cell>
          <cell r="H128">
            <v>0.3</v>
          </cell>
          <cell r="I128" t="str">
            <v>+0,1-0</v>
          </cell>
          <cell r="J128">
            <v>45</v>
          </cell>
          <cell r="K128">
            <v>0.3</v>
          </cell>
          <cell r="L128" t="str">
            <v>+0,1-0</v>
          </cell>
          <cell r="M128" t="str">
            <v>Brute</v>
          </cell>
          <cell r="N128" t="str">
            <v>Suivant plan générique</v>
          </cell>
          <cell r="O128">
            <v>43129</v>
          </cell>
          <cell r="P128">
            <v>0</v>
          </cell>
          <cell r="Q128">
            <v>3</v>
          </cell>
          <cell r="R128">
            <v>7</v>
          </cell>
          <cell r="S128">
            <v>3.8697360000000004E-3</v>
          </cell>
          <cell r="T128">
            <v>2.9023020000000002</v>
          </cell>
          <cell r="U128">
            <v>14.197829199840001</v>
          </cell>
          <cell r="V128">
            <v>402</v>
          </cell>
          <cell r="W128">
            <v>3</v>
          </cell>
          <cell r="X128">
            <v>0.15</v>
          </cell>
          <cell r="Y128">
            <v>3.5317983084179105E-2</v>
          </cell>
          <cell r="Z128">
            <v>0.15</v>
          </cell>
          <cell r="AA128">
            <v>0</v>
          </cell>
          <cell r="AB128">
            <v>0</v>
          </cell>
          <cell r="AC128">
            <v>0.1853179830841791</v>
          </cell>
          <cell r="AD128">
            <v>0.80941955822961764</v>
          </cell>
          <cell r="AE128">
            <v>0.1853179830841791</v>
          </cell>
          <cell r="AF128">
            <v>0.1853179830841791</v>
          </cell>
        </row>
        <row r="129">
          <cell r="C129" t="str">
            <v>4-7397</v>
          </cell>
          <cell r="D129" t="str">
            <v xml:space="preserve"> 16</v>
          </cell>
          <cell r="E129" t="str">
            <v>22</v>
          </cell>
          <cell r="F129" t="str">
            <v>5</v>
          </cell>
          <cell r="G129">
            <v>45</v>
          </cell>
          <cell r="H129">
            <v>0.3</v>
          </cell>
          <cell r="I129" t="str">
            <v>+0,1-0</v>
          </cell>
          <cell r="J129">
            <v>45</v>
          </cell>
          <cell r="K129">
            <v>0.3</v>
          </cell>
          <cell r="L129" t="str">
            <v>+0,1-0</v>
          </cell>
          <cell r="M129" t="str">
            <v>Brute</v>
          </cell>
          <cell r="N129" t="str">
            <v>Suivant plan générique</v>
          </cell>
          <cell r="O129">
            <v>43129</v>
          </cell>
          <cell r="P129">
            <v>0</v>
          </cell>
          <cell r="Q129">
            <v>3</v>
          </cell>
          <cell r="R129">
            <v>8</v>
          </cell>
          <cell r="S129">
            <v>7.0697100000000008E-3</v>
          </cell>
          <cell r="T129">
            <v>4.2418259999999997</v>
          </cell>
          <cell r="U129">
            <v>20.140359521040001</v>
          </cell>
          <cell r="V129">
            <v>352</v>
          </cell>
          <cell r="W129">
            <v>3</v>
          </cell>
          <cell r="X129">
            <v>0.15</v>
          </cell>
          <cell r="Y129">
            <v>5.7216930457500002E-2</v>
          </cell>
          <cell r="Z129">
            <v>0.15</v>
          </cell>
          <cell r="AA129">
            <v>0</v>
          </cell>
          <cell r="AB129">
            <v>0</v>
          </cell>
          <cell r="AC129">
            <v>0.2072169304575</v>
          </cell>
          <cell r="AD129">
            <v>0.72387907527066109</v>
          </cell>
          <cell r="AE129">
            <v>0.2072169304575</v>
          </cell>
          <cell r="AF129">
            <v>0.2072169304575</v>
          </cell>
        </row>
        <row r="130">
          <cell r="C130" t="str">
            <v>4-7471</v>
          </cell>
          <cell r="D130" t="str">
            <v xml:space="preserve"> 10</v>
          </cell>
          <cell r="E130" t="str">
            <v>14</v>
          </cell>
          <cell r="F130" t="str">
            <v>7</v>
          </cell>
          <cell r="G130">
            <v>45</v>
          </cell>
          <cell r="H130">
            <v>0.3</v>
          </cell>
          <cell r="I130" t="str">
            <v>+0,1-0</v>
          </cell>
          <cell r="J130">
            <v>45</v>
          </cell>
          <cell r="K130">
            <v>0.3</v>
          </cell>
          <cell r="L130" t="str">
            <v>+0,1-0</v>
          </cell>
          <cell r="M130" t="str">
            <v>Brute</v>
          </cell>
          <cell r="N130" t="str">
            <v>Suivant plan générique</v>
          </cell>
          <cell r="O130">
            <v>43129</v>
          </cell>
          <cell r="P130">
            <v>0</v>
          </cell>
          <cell r="Q130">
            <v>3</v>
          </cell>
          <cell r="R130">
            <v>10</v>
          </cell>
          <cell r="S130">
            <v>4.167408E-3</v>
          </cell>
          <cell r="T130">
            <v>1.7860320000000001</v>
          </cell>
          <cell r="U130">
            <v>8.116104474720002</v>
          </cell>
          <cell r="V130">
            <v>282</v>
          </cell>
          <cell r="W130">
            <v>2</v>
          </cell>
          <cell r="X130">
            <v>0.15</v>
          </cell>
          <cell r="Y130">
            <v>2.8780512321702135E-2</v>
          </cell>
          <cell r="Z130">
            <v>0.15</v>
          </cell>
          <cell r="AA130">
            <v>0</v>
          </cell>
          <cell r="AB130">
            <v>0</v>
          </cell>
          <cell r="AC130">
            <v>0.17878051232170214</v>
          </cell>
          <cell r="AD130">
            <v>0.83901762027667892</v>
          </cell>
          <cell r="AE130">
            <v>0.17878051232170214</v>
          </cell>
          <cell r="AF130">
            <v>0.17878051232170214</v>
          </cell>
        </row>
        <row r="131">
          <cell r="C131" t="str">
            <v>4-7560</v>
          </cell>
          <cell r="D131" t="str">
            <v xml:space="preserve"> 20</v>
          </cell>
          <cell r="E131" t="str">
            <v>26</v>
          </cell>
          <cell r="F131" t="str">
            <v>10</v>
          </cell>
          <cell r="G131">
            <v>45</v>
          </cell>
          <cell r="H131">
            <v>0.3</v>
          </cell>
          <cell r="I131" t="str">
            <v>+0,1-0</v>
          </cell>
          <cell r="J131">
            <v>45</v>
          </cell>
          <cell r="K131">
            <v>0.3</v>
          </cell>
          <cell r="L131" t="str">
            <v>+0,1-0</v>
          </cell>
          <cell r="M131" t="str">
            <v>Brute</v>
          </cell>
          <cell r="N131" t="str">
            <v>Suivant plan générique</v>
          </cell>
          <cell r="O131">
            <v>43129</v>
          </cell>
          <cell r="P131">
            <v>0</v>
          </cell>
          <cell r="Q131">
            <v>3</v>
          </cell>
          <cell r="R131">
            <v>13</v>
          </cell>
          <cell r="S131">
            <v>1.7116139999999998E-2</v>
          </cell>
          <cell r="T131">
            <v>5.1348420000000008</v>
          </cell>
          <cell r="U131">
            <v>20.624863119300006</v>
          </cell>
          <cell r="V131">
            <v>216</v>
          </cell>
          <cell r="W131">
            <v>3</v>
          </cell>
          <cell r="X131">
            <v>0.15</v>
          </cell>
          <cell r="Y131">
            <v>9.5485477404166699E-2</v>
          </cell>
          <cell r="Z131">
            <v>0.15</v>
          </cell>
          <cell r="AA131">
            <v>0</v>
          </cell>
          <cell r="AB131">
            <v>0</v>
          </cell>
          <cell r="AC131">
            <v>0.24548547740416671</v>
          </cell>
          <cell r="AD131">
            <v>0.61103410917070411</v>
          </cell>
          <cell r="AE131">
            <v>0.24548547740416671</v>
          </cell>
          <cell r="AF131">
            <v>0.24548547740416671</v>
          </cell>
        </row>
        <row r="132">
          <cell r="C132" t="str">
            <v>4-7787</v>
          </cell>
          <cell r="D132" t="str">
            <v xml:space="preserve"> 16</v>
          </cell>
          <cell r="E132" t="str">
            <v>22</v>
          </cell>
          <cell r="F132" t="str">
            <v>10</v>
          </cell>
          <cell r="G132">
            <v>45</v>
          </cell>
          <cell r="H132">
            <v>0.3</v>
          </cell>
          <cell r="I132" t="str">
            <v>+0,1-0</v>
          </cell>
          <cell r="J132">
            <v>45</v>
          </cell>
          <cell r="K132">
            <v>0.3</v>
          </cell>
          <cell r="L132" t="str">
            <v>+0,1-0</v>
          </cell>
          <cell r="M132" t="str">
            <v>Brute</v>
          </cell>
          <cell r="N132" t="str">
            <v>Suivant plan générique</v>
          </cell>
          <cell r="O132">
            <v>43129</v>
          </cell>
          <cell r="P132">
            <v>0</v>
          </cell>
          <cell r="Q132">
            <v>3</v>
          </cell>
          <cell r="R132">
            <v>13</v>
          </cell>
          <cell r="S132">
            <v>1.4139420000000002E-2</v>
          </cell>
          <cell r="T132">
            <v>4.2418259999999997</v>
          </cell>
          <cell r="U132">
            <v>20.140359521040001</v>
          </cell>
          <cell r="V132">
            <v>216</v>
          </cell>
          <cell r="W132">
            <v>3</v>
          </cell>
          <cell r="X132">
            <v>0.15</v>
          </cell>
          <cell r="Y132">
            <v>9.3242405190000002E-2</v>
          </cell>
          <cell r="Z132">
            <v>0.15</v>
          </cell>
          <cell r="AA132">
            <v>0</v>
          </cell>
          <cell r="AB132">
            <v>0</v>
          </cell>
          <cell r="AC132">
            <v>0.24324240519000001</v>
          </cell>
          <cell r="AD132">
            <v>0.61666879129415342</v>
          </cell>
          <cell r="AE132">
            <v>0.24324240519000001</v>
          </cell>
          <cell r="AF132">
            <v>0.24324240519000001</v>
          </cell>
        </row>
        <row r="133">
          <cell r="C133" t="str">
            <v>4-7859</v>
          </cell>
          <cell r="D133" t="str">
            <v xml:space="preserve"> 14</v>
          </cell>
          <cell r="E133" t="str">
            <v>20</v>
          </cell>
          <cell r="F133" t="str">
            <v>26</v>
          </cell>
          <cell r="G133">
            <v>45</v>
          </cell>
          <cell r="H133">
            <v>0.3</v>
          </cell>
          <cell r="I133" t="str">
            <v>+0,1-0</v>
          </cell>
          <cell r="J133">
            <v>45</v>
          </cell>
          <cell r="K133">
            <v>0.3</v>
          </cell>
          <cell r="L133" t="str">
            <v>+0,1-0</v>
          </cell>
          <cell r="M133" t="str">
            <v>Brute</v>
          </cell>
          <cell r="N133" t="str">
            <v>Suivant plan générique</v>
          </cell>
          <cell r="O133">
            <v>43129</v>
          </cell>
          <cell r="P133">
            <v>0</v>
          </cell>
          <cell r="Q133">
            <v>3</v>
          </cell>
          <cell r="R133">
            <v>29</v>
          </cell>
          <cell r="S133">
            <v>3.2892756000000002E-2</v>
          </cell>
          <cell r="T133">
            <v>3.7953180000000004</v>
          </cell>
          <cell r="U133">
            <v>18.730213136712006</v>
          </cell>
          <cell r="V133">
            <v>97</v>
          </cell>
          <cell r="W133">
            <v>3</v>
          </cell>
          <cell r="X133">
            <v>0.15</v>
          </cell>
          <cell r="Y133">
            <v>0.19309498079084542</v>
          </cell>
          <cell r="Z133">
            <v>0.15</v>
          </cell>
          <cell r="AA133">
            <v>0</v>
          </cell>
          <cell r="AB133">
            <v>0</v>
          </cell>
          <cell r="AC133">
            <v>0.34309498079084544</v>
          </cell>
          <cell r="AD133">
            <v>0.43719671927069581</v>
          </cell>
          <cell r="AE133">
            <v>0.34309498079084544</v>
          </cell>
          <cell r="AF133">
            <v>0.34309498079084544</v>
          </cell>
        </row>
        <row r="134">
          <cell r="C134" t="str">
            <v>4-7862</v>
          </cell>
          <cell r="D134" t="str">
            <v xml:space="preserve"> 14</v>
          </cell>
          <cell r="E134" t="str">
            <v>20</v>
          </cell>
          <cell r="F134" t="str">
            <v>8</v>
          </cell>
          <cell r="G134">
            <v>45</v>
          </cell>
          <cell r="H134">
            <v>0.3</v>
          </cell>
          <cell r="I134" t="str">
            <v>+0,1-0</v>
          </cell>
          <cell r="J134">
            <v>45</v>
          </cell>
          <cell r="K134">
            <v>0.3</v>
          </cell>
          <cell r="L134" t="str">
            <v>+0,1-0</v>
          </cell>
          <cell r="M134" t="str">
            <v>Brute</v>
          </cell>
          <cell r="N134" t="str">
            <v>Suivant plan générique</v>
          </cell>
          <cell r="O134">
            <v>43129</v>
          </cell>
          <cell r="P134">
            <v>0</v>
          </cell>
          <cell r="Q134">
            <v>3</v>
          </cell>
          <cell r="R134">
            <v>11</v>
          </cell>
          <cell r="S134">
            <v>1.0120848000000002E-2</v>
          </cell>
          <cell r="T134">
            <v>3.7953180000000004</v>
          </cell>
          <cell r="U134">
            <v>18.730213136712006</v>
          </cell>
          <cell r="V134">
            <v>256</v>
          </cell>
          <cell r="W134">
            <v>3</v>
          </cell>
          <cell r="X134">
            <v>0.15</v>
          </cell>
          <cell r="Y134">
            <v>7.3164895065281274E-2</v>
          </cell>
          <cell r="Z134">
            <v>0.15</v>
          </cell>
          <cell r="AA134">
            <v>0</v>
          </cell>
          <cell r="AB134">
            <v>0</v>
          </cell>
          <cell r="AC134">
            <v>0.22316489506528125</v>
          </cell>
          <cell r="AD134">
            <v>0.67214872642097789</v>
          </cell>
          <cell r="AE134">
            <v>0.22316489506528125</v>
          </cell>
          <cell r="AF134">
            <v>0.22316489506528125</v>
          </cell>
        </row>
        <row r="135">
          <cell r="C135" t="str">
            <v>4-8101</v>
          </cell>
          <cell r="D135" t="str">
            <v xml:space="preserve"> 14</v>
          </cell>
          <cell r="E135" t="str">
            <v>20</v>
          </cell>
          <cell r="F135" t="str">
            <v>31</v>
          </cell>
          <cell r="G135">
            <v>45</v>
          </cell>
          <cell r="H135">
            <v>0.3</v>
          </cell>
          <cell r="I135" t="str">
            <v>+0,1-0</v>
          </cell>
          <cell r="J135">
            <v>45</v>
          </cell>
          <cell r="K135">
            <v>0.3</v>
          </cell>
          <cell r="L135" t="str">
            <v>+0,1-0</v>
          </cell>
          <cell r="M135" t="str">
            <v>Brute</v>
          </cell>
          <cell r="N135" t="str">
            <v>Suivant plan générique</v>
          </cell>
          <cell r="O135">
            <v>43129</v>
          </cell>
          <cell r="P135">
            <v>0</v>
          </cell>
          <cell r="Q135">
            <v>3</v>
          </cell>
          <cell r="R135">
            <v>34</v>
          </cell>
          <cell r="S135">
            <v>3.9218285999999998E-2</v>
          </cell>
          <cell r="T135">
            <v>3.7953180000000004</v>
          </cell>
          <cell r="U135">
            <v>18.730213136712006</v>
          </cell>
          <cell r="V135">
            <v>82</v>
          </cell>
          <cell r="W135">
            <v>3</v>
          </cell>
          <cell r="X135">
            <v>0.15</v>
          </cell>
          <cell r="Y135">
            <v>0.22841723337453665</v>
          </cell>
          <cell r="Z135">
            <v>0.15</v>
          </cell>
          <cell r="AA135">
            <v>0</v>
          </cell>
          <cell r="AB135">
            <v>0</v>
          </cell>
          <cell r="AC135">
            <v>0.37841723337453664</v>
          </cell>
          <cell r="AD135">
            <v>0.396387867070362</v>
          </cell>
          <cell r="AE135">
            <v>0.37841723337453664</v>
          </cell>
          <cell r="AF135">
            <v>0.37841723337453664</v>
          </cell>
        </row>
        <row r="136">
          <cell r="C136" t="str">
            <v>4-8170-1</v>
          </cell>
          <cell r="D136">
            <v>22</v>
          </cell>
          <cell r="E136">
            <v>29</v>
          </cell>
          <cell r="F136">
            <v>10</v>
          </cell>
          <cell r="G136">
            <v>45</v>
          </cell>
          <cell r="H136">
            <v>0.3</v>
          </cell>
          <cell r="I136" t="str">
            <v>+0,1-0</v>
          </cell>
          <cell r="J136">
            <v>45</v>
          </cell>
          <cell r="K136">
            <v>0.3</v>
          </cell>
          <cell r="L136" t="str">
            <v>+0,1-0</v>
          </cell>
          <cell r="M136" t="str">
            <v>Galvanisée</v>
          </cell>
          <cell r="N136" t="str">
            <v>Suivant plan générique</v>
          </cell>
          <cell r="O136">
            <v>43129</v>
          </cell>
          <cell r="P136">
            <v>0</v>
          </cell>
          <cell r="Q136">
            <v>3</v>
          </cell>
          <cell r="R136">
            <v>13</v>
          </cell>
          <cell r="S136">
            <v>2.2139355000000003E-2</v>
          </cell>
          <cell r="T136">
            <v>6.6418065000000004</v>
          </cell>
          <cell r="U136">
            <v>17.972728389</v>
          </cell>
          <cell r="V136">
            <v>216</v>
          </cell>
          <cell r="W136">
            <v>4</v>
          </cell>
          <cell r="X136">
            <v>0.2</v>
          </cell>
          <cell r="Y136">
            <v>8.3207075874999994E-2</v>
          </cell>
          <cell r="Z136">
            <v>0.2</v>
          </cell>
          <cell r="AA136">
            <v>2.3246322750000003E-2</v>
          </cell>
          <cell r="AB136">
            <v>3.5000000000000003E-2</v>
          </cell>
          <cell r="AC136">
            <v>0.34145339862500002</v>
          </cell>
          <cell r="AD136">
            <v>0.58573146674006116</v>
          </cell>
          <cell r="AE136">
            <v>0.34145339862500002</v>
          </cell>
          <cell r="AF136">
            <v>0.34145339862500002</v>
          </cell>
        </row>
        <row r="137">
          <cell r="C137" t="str">
            <v>4-8170</v>
          </cell>
          <cell r="D137">
            <v>22</v>
          </cell>
          <cell r="E137">
            <v>29</v>
          </cell>
          <cell r="F137">
            <v>10</v>
          </cell>
          <cell r="G137">
            <v>45</v>
          </cell>
          <cell r="H137">
            <v>0.3</v>
          </cell>
          <cell r="I137" t="str">
            <v>+0,1-0</v>
          </cell>
          <cell r="J137">
            <v>45</v>
          </cell>
          <cell r="K137">
            <v>0.3</v>
          </cell>
          <cell r="L137" t="str">
            <v>+0,1-0</v>
          </cell>
          <cell r="M137" t="str">
            <v>Brute</v>
          </cell>
          <cell r="N137" t="str">
            <v>Suivant plan générique</v>
          </cell>
          <cell r="O137">
            <v>43129</v>
          </cell>
          <cell r="P137">
            <v>0</v>
          </cell>
          <cell r="Q137">
            <v>3</v>
          </cell>
          <cell r="R137">
            <v>13</v>
          </cell>
          <cell r="S137">
            <v>2.2139355000000003E-2</v>
          </cell>
          <cell r="T137">
            <v>6.6418065000000004</v>
          </cell>
          <cell r="U137">
            <v>17.972728389</v>
          </cell>
          <cell r="V137">
            <v>216</v>
          </cell>
          <cell r="W137">
            <v>4</v>
          </cell>
          <cell r="X137">
            <v>0.2</v>
          </cell>
          <cell r="Y137">
            <v>8.3207075874999994E-2</v>
          </cell>
          <cell r="Z137">
            <v>0.2</v>
          </cell>
          <cell r="AA137">
            <v>0</v>
          </cell>
          <cell r="AB137">
            <v>0</v>
          </cell>
          <cell r="AC137">
            <v>0.28320707587499999</v>
          </cell>
          <cell r="AD137">
            <v>0.70619704462565991</v>
          </cell>
          <cell r="AE137">
            <v>0.28320707587499999</v>
          </cell>
          <cell r="AF137">
            <v>0.28320707587499999</v>
          </cell>
        </row>
        <row r="138">
          <cell r="C138" t="str">
            <v>4-8288</v>
          </cell>
          <cell r="D138" t="str">
            <v xml:space="preserve"> 14</v>
          </cell>
          <cell r="E138" t="str">
            <v>20</v>
          </cell>
          <cell r="F138" t="str">
            <v>70</v>
          </cell>
          <cell r="G138">
            <v>45</v>
          </cell>
          <cell r="H138">
            <v>0.3</v>
          </cell>
          <cell r="I138" t="str">
            <v>+0,1-0</v>
          </cell>
          <cell r="J138">
            <v>45</v>
          </cell>
          <cell r="K138">
            <v>0.3</v>
          </cell>
          <cell r="L138" t="str">
            <v>+0,1-0</v>
          </cell>
          <cell r="M138" t="str">
            <v>Brute</v>
          </cell>
          <cell r="N138" t="str">
            <v>Suivant plan générique</v>
          </cell>
          <cell r="O138">
            <v>43129</v>
          </cell>
          <cell r="P138">
            <v>0</v>
          </cell>
          <cell r="Q138">
            <v>3</v>
          </cell>
          <cell r="R138">
            <v>73</v>
          </cell>
          <cell r="S138">
            <v>8.8557420000000012E-2</v>
          </cell>
          <cell r="T138">
            <v>3.7953180000000004</v>
          </cell>
          <cell r="U138">
            <v>18.730213136712006</v>
          </cell>
          <cell r="V138">
            <v>38</v>
          </cell>
          <cell r="W138">
            <v>3</v>
          </cell>
          <cell r="X138">
            <v>0.15</v>
          </cell>
          <cell r="Y138">
            <v>0.49290034570294755</v>
          </cell>
          <cell r="Z138">
            <v>0.15</v>
          </cell>
          <cell r="AA138">
            <v>0</v>
          </cell>
          <cell r="AB138">
            <v>0</v>
          </cell>
          <cell r="AC138">
            <v>0.64290034570294752</v>
          </cell>
          <cell r="AD138">
            <v>0.23331765335417559</v>
          </cell>
          <cell r="AE138">
            <v>0.65720046093726336</v>
          </cell>
          <cell r="AF138">
            <v>0.65720046093726336</v>
          </cell>
        </row>
        <row r="139">
          <cell r="C139" t="str">
            <v>0-5329-1</v>
          </cell>
          <cell r="D139" t="str">
            <v xml:space="preserve"> 10</v>
          </cell>
          <cell r="E139" t="str">
            <v>18</v>
          </cell>
          <cell r="F139" t="str">
            <v>40</v>
          </cell>
          <cell r="G139">
            <v>45</v>
          </cell>
          <cell r="H139">
            <v>0.3</v>
          </cell>
          <cell r="I139" t="str">
            <v>+0,1-0</v>
          </cell>
          <cell r="J139">
            <v>45</v>
          </cell>
          <cell r="K139">
            <v>0.3</v>
          </cell>
          <cell r="L139" t="str">
            <v>+0,1-0</v>
          </cell>
          <cell r="M139" t="str">
            <v>Galvanisée</v>
          </cell>
          <cell r="N139" t="str">
            <v>Suivant plan générique</v>
          </cell>
          <cell r="O139">
            <v>43129</v>
          </cell>
          <cell r="P139">
            <v>0</v>
          </cell>
          <cell r="Q139">
            <v>3</v>
          </cell>
          <cell r="R139">
            <v>43</v>
          </cell>
          <cell r="S139">
            <v>5.5565440000000001E-2</v>
          </cell>
          <cell r="T139">
            <v>4.167408</v>
          </cell>
          <cell r="U139">
            <v>28.151441146752003</v>
          </cell>
          <cell r="V139">
            <v>65</v>
          </cell>
          <cell r="W139">
            <v>4</v>
          </cell>
          <cell r="X139">
            <v>0.2</v>
          </cell>
          <cell r="Y139">
            <v>0.4330990945654154</v>
          </cell>
          <cell r="Z139">
            <v>0.2</v>
          </cell>
          <cell r="AA139">
            <v>5.8343712000000006E-2</v>
          </cell>
          <cell r="AB139">
            <v>3.5000000000000003E-2</v>
          </cell>
          <cell r="AC139">
            <v>0.72644280656541538</v>
          </cell>
          <cell r="AD139">
            <v>0.27531417228231608</v>
          </cell>
          <cell r="AE139">
            <v>0.75206115223630776</v>
          </cell>
          <cell r="AF139">
            <v>0.75206115223630776</v>
          </cell>
        </row>
        <row r="140">
          <cell r="C140" t="str">
            <v>0-5191-1</v>
          </cell>
          <cell r="D140">
            <v>12</v>
          </cell>
          <cell r="E140" t="str">
            <v>20</v>
          </cell>
          <cell r="F140" t="str">
            <v>50</v>
          </cell>
          <cell r="G140">
            <v>45</v>
          </cell>
          <cell r="H140">
            <v>0.3</v>
          </cell>
          <cell r="I140" t="str">
            <v>+0,1-0</v>
          </cell>
          <cell r="J140">
            <v>45</v>
          </cell>
          <cell r="K140">
            <v>0.3</v>
          </cell>
          <cell r="L140" t="str">
            <v>+0,1-0</v>
          </cell>
          <cell r="M140" t="str">
            <v>Galvanisée</v>
          </cell>
          <cell r="N140" t="str">
            <v>Suivant plan générique</v>
          </cell>
          <cell r="O140">
            <v>43129</v>
          </cell>
          <cell r="P140">
            <v>0</v>
          </cell>
          <cell r="Q140">
            <v>3</v>
          </cell>
          <cell r="R140">
            <v>53</v>
          </cell>
          <cell r="S140">
            <v>7.9379199999999997E-2</v>
          </cell>
          <cell r="T140">
            <v>4.7627520000000008</v>
          </cell>
          <cell r="U140">
            <v>23.984266521600009</v>
          </cell>
          <cell r="V140">
            <v>53</v>
          </cell>
          <cell r="W140">
            <v>4</v>
          </cell>
          <cell r="X140">
            <v>0.2</v>
          </cell>
          <cell r="Y140">
            <v>0.45253333059622658</v>
          </cell>
          <cell r="Z140">
            <v>0.2</v>
          </cell>
          <cell r="AA140">
            <v>8.3348160000000004E-2</v>
          </cell>
          <cell r="AB140">
            <v>3.5000000000000003E-2</v>
          </cell>
          <cell r="AC140">
            <v>0.77088149059622668</v>
          </cell>
          <cell r="AD140">
            <v>0.25944325092734177</v>
          </cell>
          <cell r="AE140">
            <v>0.81554498656603802</v>
          </cell>
          <cell r="AF140">
            <v>0.81554498656603802</v>
          </cell>
        </row>
        <row r="141">
          <cell r="C141" t="str">
            <v>4-7608-1</v>
          </cell>
          <cell r="D141" t="str">
            <v>10</v>
          </cell>
          <cell r="E141" t="str">
            <v>18</v>
          </cell>
          <cell r="F141" t="str">
            <v>60</v>
          </cell>
          <cell r="G141">
            <v>45</v>
          </cell>
          <cell r="H141">
            <v>0.3</v>
          </cell>
          <cell r="I141" t="str">
            <v>+0,1-0</v>
          </cell>
          <cell r="J141">
            <v>45</v>
          </cell>
          <cell r="K141">
            <v>0.3</v>
          </cell>
          <cell r="L141" t="str">
            <v>+0,1-0</v>
          </cell>
          <cell r="M141" t="str">
            <v>Galvanisée</v>
          </cell>
          <cell r="N141" t="str">
            <v>Suivant plan générique</v>
          </cell>
          <cell r="O141">
            <v>43129</v>
          </cell>
          <cell r="P141">
            <v>0</v>
          </cell>
          <cell r="Q141">
            <v>3</v>
          </cell>
          <cell r="R141">
            <v>63</v>
          </cell>
          <cell r="S141">
            <v>8.3348160000000004E-2</v>
          </cell>
          <cell r="T141">
            <v>4.167408</v>
          </cell>
          <cell r="U141">
            <v>28.151441146752003</v>
          </cell>
          <cell r="V141">
            <v>44</v>
          </cell>
          <cell r="W141">
            <v>4</v>
          </cell>
          <cell r="X141">
            <v>0.2</v>
          </cell>
          <cell r="Y141">
            <v>0.63980548060800002</v>
          </cell>
          <cell r="Z141">
            <v>0.21819631458240002</v>
          </cell>
          <cell r="AA141">
            <v>8.7515568000000002E-2</v>
          </cell>
          <cell r="AB141">
            <v>3.5000000000000003E-2</v>
          </cell>
          <cell r="AC141">
            <v>0.98051736319040006</v>
          </cell>
          <cell r="AD141">
            <v>0.22253182123408249</v>
          </cell>
          <cell r="AE141">
            <v>1.0164280648106667</v>
          </cell>
          <cell r="AF141">
            <v>1.0164280648106667</v>
          </cell>
        </row>
        <row r="142">
          <cell r="C142" t="str">
            <v>0-5254-1</v>
          </cell>
          <cell r="D142" t="str">
            <v>12</v>
          </cell>
          <cell r="E142" t="str">
            <v>20</v>
          </cell>
          <cell r="F142" t="str">
            <v>41</v>
          </cell>
          <cell r="G142">
            <v>45</v>
          </cell>
          <cell r="H142">
            <v>0.3</v>
          </cell>
          <cell r="I142" t="str">
            <v>+0,1-0</v>
          </cell>
          <cell r="J142">
            <v>45</v>
          </cell>
          <cell r="K142">
            <v>0.3</v>
          </cell>
          <cell r="L142" t="str">
            <v>+0,1-0</v>
          </cell>
          <cell r="M142" t="str">
            <v>Galvanisée</v>
          </cell>
          <cell r="N142" t="str">
            <v>Suivant plan générique</v>
          </cell>
          <cell r="O142">
            <v>43129</v>
          </cell>
          <cell r="P142">
            <v>0</v>
          </cell>
          <cell r="Q142">
            <v>3</v>
          </cell>
          <cell r="R142">
            <v>44</v>
          </cell>
          <cell r="S142">
            <v>6.5090944000000012E-2</v>
          </cell>
          <cell r="T142">
            <v>4.7627520000000008</v>
          </cell>
          <cell r="U142">
            <v>23.984266521600009</v>
          </cell>
          <cell r="V142">
            <v>64</v>
          </cell>
          <cell r="W142">
            <v>4</v>
          </cell>
          <cell r="X142">
            <v>0.2</v>
          </cell>
          <cell r="Y142">
            <v>0.37475416440000014</v>
          </cell>
          <cell r="Z142">
            <v>0.2</v>
          </cell>
          <cell r="AA142">
            <v>6.8345491200000011E-2</v>
          </cell>
          <cell r="AB142">
            <v>3.5000000000000003E-2</v>
          </cell>
          <cell r="AC142">
            <v>0.67809965560000018</v>
          </cell>
          <cell r="AD142">
            <v>0.29494189880252164</v>
          </cell>
          <cell r="AE142">
            <v>0.6829995080000002</v>
          </cell>
          <cell r="AF142">
            <v>0.6829995080000002</v>
          </cell>
        </row>
        <row r="143">
          <cell r="C143" t="str">
            <v>0-5379-1</v>
          </cell>
          <cell r="D143" t="str">
            <v>10</v>
          </cell>
          <cell r="E143" t="str">
            <v>18</v>
          </cell>
          <cell r="F143" t="str">
            <v>62</v>
          </cell>
          <cell r="G143">
            <v>45</v>
          </cell>
          <cell r="H143">
            <v>0.3</v>
          </cell>
          <cell r="I143" t="str">
            <v>+0,1-0</v>
          </cell>
          <cell r="J143">
            <v>45</v>
          </cell>
          <cell r="K143">
            <v>0.3</v>
          </cell>
          <cell r="L143" t="str">
            <v>+0,1-0</v>
          </cell>
          <cell r="M143" t="str">
            <v>Galvanisée</v>
          </cell>
          <cell r="N143" t="str">
            <v>Suivant plan générique</v>
          </cell>
          <cell r="O143">
            <v>43129</v>
          </cell>
          <cell r="P143">
            <v>0</v>
          </cell>
          <cell r="Q143">
            <v>3</v>
          </cell>
          <cell r="R143">
            <v>65</v>
          </cell>
          <cell r="S143">
            <v>8.6126432000000003E-2</v>
          </cell>
          <cell r="T143">
            <v>4.167408</v>
          </cell>
          <cell r="U143">
            <v>28.151441146752003</v>
          </cell>
          <cell r="V143">
            <v>43</v>
          </cell>
          <cell r="W143">
            <v>4</v>
          </cell>
          <cell r="X143">
            <v>0.2</v>
          </cell>
          <cell r="Y143">
            <v>0.65468467783144191</v>
          </cell>
          <cell r="Z143">
            <v>0.22353522942943257</v>
          </cell>
          <cell r="AA143">
            <v>9.0432753600000013E-2</v>
          </cell>
          <cell r="AB143">
            <v>3.5000000000000003E-2</v>
          </cell>
          <cell r="AC143">
            <v>1.0036526608608745</v>
          </cell>
          <cell r="AD143">
            <v>0.22272170258353829</v>
          </cell>
          <cell r="AE143">
            <v>1.0401565752419226</v>
          </cell>
          <cell r="AF143">
            <v>1.0401565752419226</v>
          </cell>
        </row>
        <row r="144">
          <cell r="C144" t="str">
            <v>4-7423-1</v>
          </cell>
          <cell r="D144" t="str">
            <v>10</v>
          </cell>
          <cell r="E144" t="str">
            <v>18</v>
          </cell>
          <cell r="F144" t="str">
            <v>32</v>
          </cell>
          <cell r="G144">
            <v>45</v>
          </cell>
          <cell r="H144">
            <v>0.3</v>
          </cell>
          <cell r="I144" t="str">
            <v>+0,1-0</v>
          </cell>
          <cell r="J144">
            <v>45</v>
          </cell>
          <cell r="K144">
            <v>0.3</v>
          </cell>
          <cell r="L144" t="str">
            <v>+0,1-0</v>
          </cell>
          <cell r="M144" t="str">
            <v>Galvanisée</v>
          </cell>
          <cell r="N144" t="str">
            <v>Suivant plan générique</v>
          </cell>
          <cell r="O144">
            <v>43129</v>
          </cell>
          <cell r="P144">
            <v>0</v>
          </cell>
          <cell r="Q144">
            <v>3</v>
          </cell>
          <cell r="R144">
            <v>35</v>
          </cell>
          <cell r="S144">
            <v>4.4452352000000007E-2</v>
          </cell>
          <cell r="T144">
            <v>4.167408</v>
          </cell>
          <cell r="U144">
            <v>28.151441146752003</v>
          </cell>
          <cell r="V144">
            <v>80</v>
          </cell>
          <cell r="W144">
            <v>4</v>
          </cell>
          <cell r="X144">
            <v>0.2</v>
          </cell>
          <cell r="Y144">
            <v>0.35189301433440001</v>
          </cell>
          <cell r="Z144">
            <v>0.2</v>
          </cell>
          <cell r="AA144">
            <v>4.6674969600000012E-2</v>
          </cell>
          <cell r="AB144">
            <v>3.5000000000000003E-2</v>
          </cell>
          <cell r="AC144">
            <v>0.63356798393440017</v>
          </cell>
          <cell r="AD144">
            <v>0.31567251671717711</v>
          </cell>
          <cell r="AE144">
            <v>0.63356798393440017</v>
          </cell>
          <cell r="AF144">
            <v>0.63356798393440017</v>
          </cell>
        </row>
        <row r="145">
          <cell r="C145" t="str">
            <v>4-7438-1</v>
          </cell>
          <cell r="D145" t="str">
            <v>10,5</v>
          </cell>
          <cell r="E145" t="str">
            <v>18</v>
          </cell>
          <cell r="F145" t="str">
            <v>32</v>
          </cell>
          <cell r="G145">
            <v>45</v>
          </cell>
          <cell r="H145">
            <v>0.3</v>
          </cell>
          <cell r="I145" t="str">
            <v>+0,1-0</v>
          </cell>
          <cell r="J145">
            <v>45</v>
          </cell>
          <cell r="K145">
            <v>0.3</v>
          </cell>
          <cell r="L145" t="str">
            <v>+0,1-0</v>
          </cell>
          <cell r="M145" t="str">
            <v>Galvanisée</v>
          </cell>
          <cell r="N145" t="str">
            <v>Suivant plan générique</v>
          </cell>
          <cell r="O145">
            <v>43129</v>
          </cell>
          <cell r="P145">
            <v>0</v>
          </cell>
          <cell r="Q145">
            <v>3</v>
          </cell>
          <cell r="R145">
            <v>35</v>
          </cell>
          <cell r="S145">
            <v>4.2418260000000006E-2</v>
          </cell>
          <cell r="T145">
            <v>3.9767118750000003</v>
          </cell>
          <cell r="U145">
            <v>26.863261362135002</v>
          </cell>
          <cell r="V145">
            <v>80</v>
          </cell>
          <cell r="W145">
            <v>4</v>
          </cell>
          <cell r="X145">
            <v>0.2</v>
          </cell>
          <cell r="Y145">
            <v>0.33579076702668753</v>
          </cell>
          <cell r="Z145">
            <v>0.2</v>
          </cell>
          <cell r="AA145">
            <v>4.4539173000000008E-2</v>
          </cell>
          <cell r="AB145">
            <v>3.5000000000000003E-2</v>
          </cell>
          <cell r="AC145">
            <v>0.61532994002668751</v>
          </cell>
          <cell r="AD145">
            <v>0.32502887798914148</v>
          </cell>
          <cell r="AE145">
            <v>0.61532994002668751</v>
          </cell>
          <cell r="AF145">
            <v>0.61532994002668751</v>
          </cell>
        </row>
        <row r="146">
          <cell r="C146" t="str">
            <v>4-7509-1</v>
          </cell>
          <cell r="D146" t="str">
            <v>10</v>
          </cell>
          <cell r="E146" t="str">
            <v>18</v>
          </cell>
          <cell r="F146" t="str">
            <v>79,8</v>
          </cell>
          <cell r="G146">
            <v>45</v>
          </cell>
          <cell r="H146">
            <v>0.3</v>
          </cell>
          <cell r="I146" t="str">
            <v>+0,1-0</v>
          </cell>
          <cell r="J146">
            <v>45</v>
          </cell>
          <cell r="K146">
            <v>0.3</v>
          </cell>
          <cell r="L146" t="str">
            <v>+0,1-0</v>
          </cell>
          <cell r="M146" t="str">
            <v>Galvanisée</v>
          </cell>
          <cell r="N146" t="str">
            <v>Suivant plan générique</v>
          </cell>
          <cell r="O146">
            <v>43129</v>
          </cell>
          <cell r="P146">
            <v>0</v>
          </cell>
          <cell r="Q146">
            <v>3</v>
          </cell>
          <cell r="R146">
            <v>82.8</v>
          </cell>
          <cell r="S146">
            <v>0.11085305280000002</v>
          </cell>
          <cell r="T146">
            <v>4.167408</v>
          </cell>
          <cell r="U146">
            <v>28.151441146752003</v>
          </cell>
          <cell r="V146">
            <v>34</v>
          </cell>
          <cell r="W146">
            <v>4</v>
          </cell>
          <cell r="X146">
            <v>0.2</v>
          </cell>
          <cell r="Y146">
            <v>0.82798356313976473</v>
          </cell>
          <cell r="Z146">
            <v>0.28331378057392942</v>
          </cell>
          <cell r="AA146">
            <v>0.11639570544000002</v>
          </cell>
          <cell r="AB146">
            <v>3.5000000000000003E-2</v>
          </cell>
          <cell r="AC146">
            <v>1.2626930491536941</v>
          </cell>
          <cell r="AD146">
            <v>0.2243726460392074</v>
          </cell>
          <cell r="AE146">
            <v>1.3058390247730196</v>
          </cell>
          <cell r="AF146">
            <v>1.3058390247730196</v>
          </cell>
        </row>
        <row r="147">
          <cell r="C147" t="str">
            <v>0-3725-1</v>
          </cell>
          <cell r="D147" t="str">
            <v>10</v>
          </cell>
          <cell r="E147" t="str">
            <v>12</v>
          </cell>
          <cell r="F147" t="str">
            <v>30</v>
          </cell>
          <cell r="G147">
            <v>45</v>
          </cell>
          <cell r="H147">
            <v>0.3</v>
          </cell>
          <cell r="I147" t="str">
            <v>+0,1-0</v>
          </cell>
          <cell r="J147">
            <v>45</v>
          </cell>
          <cell r="K147">
            <v>0.3</v>
          </cell>
          <cell r="L147" t="str">
            <v>+0,1-0</v>
          </cell>
          <cell r="M147" t="str">
            <v>Galvanisée</v>
          </cell>
          <cell r="N147" t="str">
            <v>Suivant plan générique</v>
          </cell>
          <cell r="O147">
            <v>43129</v>
          </cell>
          <cell r="P147">
            <v>0</v>
          </cell>
          <cell r="Q147">
            <v>3</v>
          </cell>
          <cell r="R147">
            <v>33</v>
          </cell>
          <cell r="S147">
            <v>8.1859800000000007E-3</v>
          </cell>
          <cell r="T147">
            <v>0.81859800000000005</v>
          </cell>
          <cell r="U147">
            <v>4.2989656287600013</v>
          </cell>
          <cell r="V147">
            <v>85</v>
          </cell>
          <cell r="W147">
            <v>1</v>
          </cell>
          <cell r="X147">
            <v>0.15</v>
          </cell>
          <cell r="Y147">
            <v>5.0576066220705901E-2</v>
          </cell>
          <cell r="Z147">
            <v>0.15</v>
          </cell>
          <cell r="AA147">
            <v>8.5952790000000008E-3</v>
          </cell>
          <cell r="AB147">
            <v>3.5000000000000003E-2</v>
          </cell>
          <cell r="AC147">
            <v>0.24417134522070591</v>
          </cell>
          <cell r="AD147">
            <v>0.61432269975993847</v>
          </cell>
          <cell r="AE147">
            <v>0.24417134522070591</v>
          </cell>
          <cell r="AF147">
            <v>0.24417134522070591</v>
          </cell>
        </row>
        <row r="148">
          <cell r="C148" t="str">
            <v>0-3726-1</v>
          </cell>
          <cell r="D148" t="str">
            <v>10</v>
          </cell>
          <cell r="E148" t="str">
            <v>12</v>
          </cell>
          <cell r="F148" t="str">
            <v>38</v>
          </cell>
          <cell r="G148">
            <v>45</v>
          </cell>
          <cell r="H148">
            <v>0.3</v>
          </cell>
          <cell r="I148" t="str">
            <v>+0,1-0</v>
          </cell>
          <cell r="J148">
            <v>45</v>
          </cell>
          <cell r="K148">
            <v>0.3</v>
          </cell>
          <cell r="L148" t="str">
            <v>+0,1-0</v>
          </cell>
          <cell r="M148" t="str">
            <v>Galvanisée</v>
          </cell>
          <cell r="N148" t="str">
            <v>Suivant plan générique</v>
          </cell>
          <cell r="O148">
            <v>43129</v>
          </cell>
          <cell r="P148">
            <v>0</v>
          </cell>
          <cell r="Q148">
            <v>3</v>
          </cell>
          <cell r="R148">
            <v>41</v>
          </cell>
          <cell r="S148">
            <v>1.0368908E-2</v>
          </cell>
          <cell r="T148">
            <v>0.81859800000000005</v>
          </cell>
          <cell r="U148">
            <v>4.2989656287600013</v>
          </cell>
          <cell r="V148">
            <v>68</v>
          </cell>
          <cell r="W148">
            <v>1</v>
          </cell>
          <cell r="X148">
            <v>0.15</v>
          </cell>
          <cell r="Y148">
            <v>6.3220082775882369E-2</v>
          </cell>
          <cell r="Z148">
            <v>0.15</v>
          </cell>
          <cell r="AA148">
            <v>1.0887353400000001E-2</v>
          </cell>
          <cell r="AB148">
            <v>3.5000000000000003E-2</v>
          </cell>
          <cell r="AC148">
            <v>0.25910743617588239</v>
          </cell>
          <cell r="AD148">
            <v>0.57891044044826201</v>
          </cell>
          <cell r="AE148">
            <v>0.25910743617588239</v>
          </cell>
          <cell r="AF148">
            <v>0.25910743617588239</v>
          </cell>
        </row>
        <row r="149">
          <cell r="C149" t="str">
            <v>0-3727-1</v>
          </cell>
          <cell r="D149" t="str">
            <v>10</v>
          </cell>
          <cell r="E149" t="str">
            <v>14</v>
          </cell>
          <cell r="F149" t="str">
            <v>19</v>
          </cell>
          <cell r="G149">
            <v>45</v>
          </cell>
          <cell r="H149">
            <v>0.3</v>
          </cell>
          <cell r="I149" t="str">
            <v>+0,1-0</v>
          </cell>
          <cell r="J149">
            <v>45</v>
          </cell>
          <cell r="K149">
            <v>0.3</v>
          </cell>
          <cell r="L149" t="str">
            <v>+0,1-0</v>
          </cell>
          <cell r="M149" t="str">
            <v>Galvanisée</v>
          </cell>
          <cell r="N149" t="str">
            <v>Suivant plan générique</v>
          </cell>
          <cell r="O149">
            <v>43129</v>
          </cell>
          <cell r="P149">
            <v>0</v>
          </cell>
          <cell r="Q149">
            <v>3</v>
          </cell>
          <cell r="R149">
            <v>22</v>
          </cell>
          <cell r="S149">
            <v>1.1311536000000002E-2</v>
          </cell>
          <cell r="T149">
            <v>1.7860320000000001</v>
          </cell>
          <cell r="U149">
            <v>8.116104474720002</v>
          </cell>
          <cell r="V149">
            <v>128</v>
          </cell>
          <cell r="W149">
            <v>2</v>
          </cell>
          <cell r="X149">
            <v>0.15</v>
          </cell>
          <cell r="Y149">
            <v>6.3407066208750015E-2</v>
          </cell>
          <cell r="Z149">
            <v>0.15</v>
          </cell>
          <cell r="AA149">
            <v>1.1877112800000002E-2</v>
          </cell>
          <cell r="AB149">
            <v>3.5000000000000003E-2</v>
          </cell>
          <cell r="AC149">
            <v>0.26028417900875001</v>
          </cell>
          <cell r="AD149">
            <v>0.57629319066280016</v>
          </cell>
          <cell r="AE149">
            <v>0.26028417900875001</v>
          </cell>
          <cell r="AF149">
            <v>0.26028417900875001</v>
          </cell>
        </row>
        <row r="150">
          <cell r="C150" t="str">
            <v>0-3732-1</v>
          </cell>
          <cell r="D150" t="str">
            <v>10</v>
          </cell>
          <cell r="E150" t="str">
            <v>14</v>
          </cell>
          <cell r="F150" t="str">
            <v>32</v>
          </cell>
          <cell r="G150">
            <v>45</v>
          </cell>
          <cell r="H150">
            <v>0.3</v>
          </cell>
          <cell r="I150" t="str">
            <v>+0,1-0</v>
          </cell>
          <cell r="J150">
            <v>45</v>
          </cell>
          <cell r="K150">
            <v>0.3</v>
          </cell>
          <cell r="L150" t="str">
            <v>+0,1-0</v>
          </cell>
          <cell r="M150" t="str">
            <v>Galvanisée</v>
          </cell>
          <cell r="N150" t="str">
            <v>Suivant plan générique</v>
          </cell>
          <cell r="O150">
            <v>43129</v>
          </cell>
          <cell r="P150">
            <v>0</v>
          </cell>
          <cell r="Q150">
            <v>3</v>
          </cell>
          <cell r="R150">
            <v>35</v>
          </cell>
          <cell r="S150">
            <v>1.9051008000000001E-2</v>
          </cell>
          <cell r="T150">
            <v>1.7860320000000001</v>
          </cell>
          <cell r="U150">
            <v>8.116104474720002</v>
          </cell>
          <cell r="V150">
            <v>80</v>
          </cell>
          <cell r="W150">
            <v>2</v>
          </cell>
          <cell r="X150">
            <v>0.15</v>
          </cell>
          <cell r="Y150">
            <v>0.10145130593400002</v>
          </cell>
          <cell r="Z150">
            <v>0.15</v>
          </cell>
          <cell r="AA150">
            <v>2.0003558400000003E-2</v>
          </cell>
          <cell r="AB150">
            <v>3.5000000000000003E-2</v>
          </cell>
          <cell r="AC150">
            <v>0.30645486433400004</v>
          </cell>
          <cell r="AD150">
            <v>0.48946849098312073</v>
          </cell>
          <cell r="AE150">
            <v>0.30645486433400004</v>
          </cell>
          <cell r="AF150">
            <v>0.30645486433400004</v>
          </cell>
        </row>
        <row r="151">
          <cell r="C151" t="str">
            <v>0-3733-1</v>
          </cell>
          <cell r="D151" t="str">
            <v>10</v>
          </cell>
          <cell r="E151" t="str">
            <v>14</v>
          </cell>
          <cell r="F151" t="str">
            <v>33</v>
          </cell>
          <cell r="G151">
            <v>45</v>
          </cell>
          <cell r="H151">
            <v>0.3</v>
          </cell>
          <cell r="I151" t="str">
            <v>+0,1-0</v>
          </cell>
          <cell r="J151">
            <v>45</v>
          </cell>
          <cell r="K151">
            <v>0.3</v>
          </cell>
          <cell r="L151" t="str">
            <v>+0,1-0</v>
          </cell>
          <cell r="M151" t="str">
            <v>Galvanisée</v>
          </cell>
          <cell r="N151" t="str">
            <v>Suivant plan générique</v>
          </cell>
          <cell r="O151">
            <v>43129</v>
          </cell>
          <cell r="P151">
            <v>0</v>
          </cell>
          <cell r="Q151">
            <v>3</v>
          </cell>
          <cell r="R151">
            <v>36</v>
          </cell>
          <cell r="S151">
            <v>1.9646352000000002E-2</v>
          </cell>
          <cell r="T151">
            <v>1.7860320000000001</v>
          </cell>
          <cell r="U151">
            <v>8.116104474720002</v>
          </cell>
          <cell r="V151">
            <v>78</v>
          </cell>
          <cell r="W151">
            <v>2</v>
          </cell>
          <cell r="X151">
            <v>0.15</v>
          </cell>
          <cell r="Y151">
            <v>0.10405262147076925</v>
          </cell>
          <cell r="Z151">
            <v>0.15</v>
          </cell>
          <cell r="AA151">
            <v>2.0628669600000003E-2</v>
          </cell>
          <cell r="AB151">
            <v>3.5000000000000003E-2</v>
          </cell>
          <cell r="AC151">
            <v>0.30968129107076925</v>
          </cell>
          <cell r="AD151">
            <v>0.48436894421794935</v>
          </cell>
          <cell r="AE151">
            <v>0.30968129107076925</v>
          </cell>
          <cell r="AF151">
            <v>0.30968129107076925</v>
          </cell>
        </row>
        <row r="152">
          <cell r="C152" t="str">
            <v>0-3747-1</v>
          </cell>
          <cell r="D152" t="str">
            <v>10</v>
          </cell>
          <cell r="E152" t="str">
            <v>16</v>
          </cell>
          <cell r="F152" t="str">
            <v>39</v>
          </cell>
          <cell r="G152">
            <v>45</v>
          </cell>
          <cell r="H152">
            <v>0.3</v>
          </cell>
          <cell r="I152" t="str">
            <v>+0,1-0</v>
          </cell>
          <cell r="J152">
            <v>45</v>
          </cell>
          <cell r="K152">
            <v>0.3</v>
          </cell>
          <cell r="L152" t="str">
            <v>+0,1-0</v>
          </cell>
          <cell r="M152" t="str">
            <v>Galvanisée</v>
          </cell>
          <cell r="N152" t="str">
            <v>Suivant plan générique</v>
          </cell>
          <cell r="O152">
            <v>43129</v>
          </cell>
          <cell r="P152">
            <v>0</v>
          </cell>
          <cell r="Q152">
            <v>3</v>
          </cell>
          <cell r="R152">
            <v>42</v>
          </cell>
          <cell r="S152">
            <v>3.7729926000000004E-2</v>
          </cell>
          <cell r="T152">
            <v>2.9023020000000002</v>
          </cell>
          <cell r="U152">
            <v>14.197829199840001</v>
          </cell>
          <cell r="V152">
            <v>67</v>
          </cell>
          <cell r="W152">
            <v>3</v>
          </cell>
          <cell r="X152">
            <v>0.15</v>
          </cell>
          <cell r="Y152">
            <v>0.21190789850507463</v>
          </cell>
          <cell r="Z152">
            <v>0.15</v>
          </cell>
          <cell r="AA152">
            <v>3.9616422300000002E-2</v>
          </cell>
          <cell r="AB152">
            <v>3.5000000000000003E-2</v>
          </cell>
          <cell r="AC152">
            <v>0.43652432080507464</v>
          </cell>
          <cell r="AD152">
            <v>0.34362346575182218</v>
          </cell>
          <cell r="AE152">
            <v>0.43652432080507464</v>
          </cell>
          <cell r="AF152">
            <v>0.43652432080507464</v>
          </cell>
        </row>
        <row r="153">
          <cell r="C153" t="str">
            <v>0-3755-1</v>
          </cell>
          <cell r="D153" t="str">
            <v>10</v>
          </cell>
          <cell r="E153" t="str">
            <v>16</v>
          </cell>
          <cell r="F153" t="str">
            <v>60</v>
          </cell>
          <cell r="G153">
            <v>45</v>
          </cell>
          <cell r="H153">
            <v>0.3</v>
          </cell>
          <cell r="I153" t="str">
            <v>+0,1-0</v>
          </cell>
          <cell r="J153">
            <v>45</v>
          </cell>
          <cell r="K153">
            <v>0.3</v>
          </cell>
          <cell r="L153" t="str">
            <v>+0,1-0</v>
          </cell>
          <cell r="M153" t="str">
            <v>Galvanisée</v>
          </cell>
          <cell r="N153" t="str">
            <v>Suivant plan générique</v>
          </cell>
          <cell r="O153">
            <v>43129</v>
          </cell>
          <cell r="P153">
            <v>0</v>
          </cell>
          <cell r="Q153">
            <v>3</v>
          </cell>
          <cell r="R153">
            <v>63</v>
          </cell>
          <cell r="S153">
            <v>5.8046040000000007E-2</v>
          </cell>
          <cell r="T153">
            <v>2.9023020000000002</v>
          </cell>
          <cell r="U153">
            <v>14.197829199840001</v>
          </cell>
          <cell r="V153">
            <v>44</v>
          </cell>
          <cell r="W153">
            <v>3</v>
          </cell>
          <cell r="X153">
            <v>0.15</v>
          </cell>
          <cell r="Y153">
            <v>0.32267793636000003</v>
          </cell>
          <cell r="Z153">
            <v>0.15</v>
          </cell>
          <cell r="AA153">
            <v>6.094834200000001E-2</v>
          </cell>
          <cell r="AB153">
            <v>3.5000000000000003E-2</v>
          </cell>
          <cell r="AC153">
            <v>0.56862627836000001</v>
          </cell>
          <cell r="AD153">
            <v>0.26379364744208011</v>
          </cell>
          <cell r="AE153">
            <v>0.5980375405142857</v>
          </cell>
          <cell r="AF153">
            <v>0.5980375405142857</v>
          </cell>
        </row>
        <row r="154">
          <cell r="C154" t="str">
            <v>0-3774-1</v>
          </cell>
          <cell r="D154" t="str">
            <v>12</v>
          </cell>
          <cell r="E154" t="str">
            <v>16</v>
          </cell>
          <cell r="F154" t="str">
            <v>33</v>
          </cell>
          <cell r="G154">
            <v>45</v>
          </cell>
          <cell r="H154">
            <v>0.3</v>
          </cell>
          <cell r="I154" t="str">
            <v>+0,1-0</v>
          </cell>
          <cell r="J154">
            <v>45</v>
          </cell>
          <cell r="K154">
            <v>0.3</v>
          </cell>
          <cell r="L154" t="str">
            <v>+0,1-0</v>
          </cell>
          <cell r="M154" t="str">
            <v>Galvanisée</v>
          </cell>
          <cell r="N154" t="str">
            <v>Suivant plan générique</v>
          </cell>
          <cell r="O154">
            <v>43129</v>
          </cell>
          <cell r="P154">
            <v>0</v>
          </cell>
          <cell r="Q154">
            <v>3</v>
          </cell>
          <cell r="R154">
            <v>36</v>
          </cell>
          <cell r="S154">
            <v>2.2920744000000003E-2</v>
          </cell>
          <cell r="T154">
            <v>2.083704</v>
          </cell>
          <cell r="U154">
            <v>14.075720573376001</v>
          </cell>
          <cell r="V154">
            <v>78</v>
          </cell>
          <cell r="W154">
            <v>2</v>
          </cell>
          <cell r="X154">
            <v>0.15</v>
          </cell>
          <cell r="Y154">
            <v>0.18045795606892309</v>
          </cell>
          <cell r="Z154">
            <v>0.15</v>
          </cell>
          <cell r="AA154">
            <v>2.4066781200000005E-2</v>
          </cell>
          <cell r="AB154">
            <v>3.5000000000000003E-2</v>
          </cell>
          <cell r="AC154">
            <v>0.38952473726892312</v>
          </cell>
          <cell r="AD154">
            <v>0.38508465739992748</v>
          </cell>
          <cell r="AE154">
            <v>0.38952473726892312</v>
          </cell>
          <cell r="AF154">
            <v>0.38952473726892312</v>
          </cell>
        </row>
        <row r="155">
          <cell r="C155" t="str">
            <v>0-3778-1</v>
          </cell>
          <cell r="D155" t="str">
            <v>12</v>
          </cell>
          <cell r="E155" t="str">
            <v>16</v>
          </cell>
          <cell r="F155" t="str">
            <v>38</v>
          </cell>
          <cell r="G155">
            <v>45</v>
          </cell>
          <cell r="H155">
            <v>0.3</v>
          </cell>
          <cell r="I155" t="str">
            <v>+0,1-0</v>
          </cell>
          <cell r="J155">
            <v>45</v>
          </cell>
          <cell r="K155">
            <v>0.3</v>
          </cell>
          <cell r="L155" t="str">
            <v>+0,1-0</v>
          </cell>
          <cell r="M155" t="str">
            <v>Galvanisée</v>
          </cell>
          <cell r="N155" t="str">
            <v>Suivant plan générique</v>
          </cell>
          <cell r="O155">
            <v>43129</v>
          </cell>
          <cell r="P155">
            <v>0</v>
          </cell>
          <cell r="Q155">
            <v>3</v>
          </cell>
          <cell r="R155">
            <v>41</v>
          </cell>
          <cell r="S155">
            <v>2.6393584000000001E-2</v>
          </cell>
          <cell r="T155">
            <v>2.083704</v>
          </cell>
          <cell r="U155">
            <v>9.3938377209599988</v>
          </cell>
          <cell r="V155">
            <v>68</v>
          </cell>
          <cell r="W155">
            <v>2</v>
          </cell>
          <cell r="X155">
            <v>0.15</v>
          </cell>
          <cell r="Y155">
            <v>0.1381446723670588</v>
          </cell>
          <cell r="Z155">
            <v>0.15</v>
          </cell>
          <cell r="AA155">
            <v>2.7713263200000001E-2</v>
          </cell>
          <cell r="AB155">
            <v>3.5000000000000003E-2</v>
          </cell>
          <cell r="AC155">
            <v>0.3508579355670588</v>
          </cell>
          <cell r="AD155">
            <v>0.42752346404127656</v>
          </cell>
          <cell r="AE155">
            <v>0.3508579355670588</v>
          </cell>
          <cell r="AF155">
            <v>0.3508579355670588</v>
          </cell>
        </row>
        <row r="156">
          <cell r="C156" t="str">
            <v>0-3779-1</v>
          </cell>
          <cell r="D156" t="str">
            <v>12</v>
          </cell>
          <cell r="E156" t="str">
            <v>16</v>
          </cell>
          <cell r="F156" t="str">
            <v>40</v>
          </cell>
          <cell r="G156">
            <v>45</v>
          </cell>
          <cell r="H156">
            <v>0.3</v>
          </cell>
          <cell r="I156" t="str">
            <v>+0,1-0</v>
          </cell>
          <cell r="J156">
            <v>45</v>
          </cell>
          <cell r="K156">
            <v>0.3</v>
          </cell>
          <cell r="L156" t="str">
            <v>+0,1-0</v>
          </cell>
          <cell r="M156" t="str">
            <v>Galvanisée</v>
          </cell>
          <cell r="N156" t="str">
            <v>Suivant plan générique</v>
          </cell>
          <cell r="O156">
            <v>43129</v>
          </cell>
          <cell r="P156">
            <v>0</v>
          </cell>
          <cell r="Q156">
            <v>3</v>
          </cell>
          <cell r="R156">
            <v>43</v>
          </cell>
          <cell r="S156">
            <v>2.778272E-2</v>
          </cell>
          <cell r="T156">
            <v>2.083704</v>
          </cell>
          <cell r="U156">
            <v>9.3938377209599988</v>
          </cell>
          <cell r="V156">
            <v>65</v>
          </cell>
          <cell r="W156">
            <v>2</v>
          </cell>
          <cell r="X156">
            <v>0.15</v>
          </cell>
          <cell r="Y156">
            <v>0.14452058032246151</v>
          </cell>
          <cell r="Z156">
            <v>0.15</v>
          </cell>
          <cell r="AA156">
            <v>2.9171856000000003E-2</v>
          </cell>
          <cell r="AB156">
            <v>3.5000000000000003E-2</v>
          </cell>
          <cell r="AC156">
            <v>0.35869243632246151</v>
          </cell>
          <cell r="AD156">
            <v>0.41818556738439627</v>
          </cell>
          <cell r="AE156">
            <v>0.35869243632246151</v>
          </cell>
          <cell r="AF156">
            <v>0.35869243632246151</v>
          </cell>
        </row>
        <row r="157">
          <cell r="C157" t="str">
            <v>0-3781-1</v>
          </cell>
          <cell r="D157" t="str">
            <v>12</v>
          </cell>
          <cell r="E157" t="str">
            <v>16</v>
          </cell>
          <cell r="F157" t="str">
            <v>45</v>
          </cell>
          <cell r="G157">
            <v>45</v>
          </cell>
          <cell r="H157">
            <v>0.3</v>
          </cell>
          <cell r="I157" t="str">
            <v>+0,1-0</v>
          </cell>
          <cell r="J157">
            <v>45</v>
          </cell>
          <cell r="K157">
            <v>0.3</v>
          </cell>
          <cell r="L157" t="str">
            <v>+0,1-0</v>
          </cell>
          <cell r="M157" t="str">
            <v>Galvanisée</v>
          </cell>
          <cell r="N157" t="str">
            <v>Suivant plan générique</v>
          </cell>
          <cell r="O157">
            <v>43129</v>
          </cell>
          <cell r="P157">
            <v>0</v>
          </cell>
          <cell r="Q157">
            <v>3</v>
          </cell>
          <cell r="R157">
            <v>48</v>
          </cell>
          <cell r="S157">
            <v>3.1255560000000002E-2</v>
          </cell>
          <cell r="T157">
            <v>2.083704</v>
          </cell>
          <cell r="U157">
            <v>9.3938377209599988</v>
          </cell>
          <cell r="V157">
            <v>58</v>
          </cell>
          <cell r="W157">
            <v>2</v>
          </cell>
          <cell r="X157">
            <v>0.15</v>
          </cell>
          <cell r="Y157">
            <v>0.16196271932689654</v>
          </cell>
          <cell r="Z157">
            <v>0.15</v>
          </cell>
          <cell r="AA157">
            <v>3.2818338000000002E-2</v>
          </cell>
          <cell r="AB157">
            <v>3.5000000000000003E-2</v>
          </cell>
          <cell r="AC157">
            <v>0.3797810573268966</v>
          </cell>
          <cell r="AD157">
            <v>0.39496440674471955</v>
          </cell>
          <cell r="AE157">
            <v>0.3797810573268966</v>
          </cell>
          <cell r="AF157">
            <v>0.3797810573268966</v>
          </cell>
        </row>
        <row r="158">
          <cell r="C158" t="str">
            <v>0-3788-1</v>
          </cell>
          <cell r="D158" t="str">
            <v>12</v>
          </cell>
          <cell r="E158" t="str">
            <v>16</v>
          </cell>
          <cell r="F158" t="str">
            <v>60</v>
          </cell>
          <cell r="G158">
            <v>45</v>
          </cell>
          <cell r="H158">
            <v>0.3</v>
          </cell>
          <cell r="I158" t="str">
            <v>+0,1-0</v>
          </cell>
          <cell r="J158">
            <v>45</v>
          </cell>
          <cell r="K158">
            <v>0.3</v>
          </cell>
          <cell r="L158" t="str">
            <v>+0,1-0</v>
          </cell>
          <cell r="M158" t="str">
            <v>Galvanisée</v>
          </cell>
          <cell r="N158" t="str">
            <v>Suivant plan générique</v>
          </cell>
          <cell r="O158">
            <v>43129</v>
          </cell>
          <cell r="P158">
            <v>0</v>
          </cell>
          <cell r="Q158">
            <v>3</v>
          </cell>
          <cell r="R158">
            <v>63</v>
          </cell>
          <cell r="S158">
            <v>4.1674080000000002E-2</v>
          </cell>
          <cell r="T158">
            <v>2.083704</v>
          </cell>
          <cell r="U158">
            <v>9.3938377209599988</v>
          </cell>
          <cell r="V158">
            <v>44</v>
          </cell>
          <cell r="W158">
            <v>2</v>
          </cell>
          <cell r="X158">
            <v>0.15</v>
          </cell>
          <cell r="Y158">
            <v>0.21349631183999998</v>
          </cell>
          <cell r="Z158">
            <v>0.15</v>
          </cell>
          <cell r="AA158">
            <v>4.3757784000000001E-2</v>
          </cell>
          <cell r="AB158">
            <v>3.5000000000000003E-2</v>
          </cell>
          <cell r="AC158">
            <v>0.44225409583999997</v>
          </cell>
          <cell r="AD158">
            <v>0.33917153376521231</v>
          </cell>
          <cell r="AE158">
            <v>0.44225409583999997</v>
          </cell>
          <cell r="AF158">
            <v>0.44225409583999997</v>
          </cell>
        </row>
        <row r="159">
          <cell r="C159" t="str">
            <v>0-4228-1</v>
          </cell>
          <cell r="D159" t="str">
            <v>14</v>
          </cell>
          <cell r="E159" t="str">
            <v>16</v>
          </cell>
          <cell r="F159" t="str">
            <v>40</v>
          </cell>
          <cell r="G159">
            <v>45</v>
          </cell>
          <cell r="H159">
            <v>0.3</v>
          </cell>
          <cell r="I159" t="str">
            <v>+0,1-0</v>
          </cell>
          <cell r="J159">
            <v>45</v>
          </cell>
          <cell r="K159">
            <v>0.3</v>
          </cell>
          <cell r="L159" t="str">
            <v>+0,1-0</v>
          </cell>
          <cell r="M159" t="str">
            <v>Galvanisée</v>
          </cell>
          <cell r="N159" t="str">
            <v>Suivant plan générique</v>
          </cell>
          <cell r="O159">
            <v>43129</v>
          </cell>
          <cell r="P159">
            <v>0</v>
          </cell>
          <cell r="Q159">
            <v>3</v>
          </cell>
          <cell r="R159">
            <v>43</v>
          </cell>
          <cell r="S159">
            <v>1.48836E-2</v>
          </cell>
          <cell r="T159">
            <v>1.1162699999999999</v>
          </cell>
          <cell r="U159">
            <v>5.4607035383999989</v>
          </cell>
          <cell r="V159">
            <v>65</v>
          </cell>
          <cell r="W159">
            <v>1</v>
          </cell>
          <cell r="X159">
            <v>0.15</v>
          </cell>
          <cell r="Y159">
            <v>8.4010823667692289E-2</v>
          </cell>
          <cell r="Z159">
            <v>0.15</v>
          </cell>
          <cell r="AA159">
            <v>1.5627780000000001E-2</v>
          </cell>
          <cell r="AB159">
            <v>3.5000000000000003E-2</v>
          </cell>
          <cell r="AC159">
            <v>0.28463860366769228</v>
          </cell>
          <cell r="AD159">
            <v>0.52698403543013739</v>
          </cell>
          <cell r="AE159">
            <v>0.28463860366769228</v>
          </cell>
          <cell r="AF159">
            <v>0.28463860366769228</v>
          </cell>
        </row>
        <row r="160">
          <cell r="C160" t="str">
            <v>0-5023-1</v>
          </cell>
          <cell r="D160" t="str">
            <v>20</v>
          </cell>
          <cell r="E160" t="str">
            <v>26</v>
          </cell>
          <cell r="F160" t="str">
            <v>46</v>
          </cell>
          <cell r="G160">
            <v>45</v>
          </cell>
          <cell r="H160">
            <v>0.3</v>
          </cell>
          <cell r="I160" t="str">
            <v>+0,1-0</v>
          </cell>
          <cell r="J160">
            <v>45</v>
          </cell>
          <cell r="K160">
            <v>0.3</v>
          </cell>
          <cell r="L160" t="str">
            <v>+0,1-0</v>
          </cell>
          <cell r="M160" t="str">
            <v>Galvanisée</v>
          </cell>
          <cell r="N160" t="str">
            <v>Suivant plan générique</v>
          </cell>
          <cell r="O160">
            <v>43129</v>
          </cell>
          <cell r="P160">
            <v>0</v>
          </cell>
          <cell r="Q160">
            <v>3</v>
          </cell>
          <cell r="R160">
            <v>49</v>
          </cell>
          <cell r="S160">
            <v>7.8734244000000009E-2</v>
          </cell>
          <cell r="T160">
            <v>5.1348420000000008</v>
          </cell>
          <cell r="U160">
            <v>20.624863119300006</v>
          </cell>
          <cell r="V160">
            <v>57</v>
          </cell>
          <cell r="W160">
            <v>3</v>
          </cell>
          <cell r="X160">
            <v>0.15</v>
          </cell>
          <cell r="Y160">
            <v>0.36183970384736852</v>
          </cell>
          <cell r="Z160">
            <v>0.15</v>
          </cell>
          <cell r="AA160">
            <v>8.2670956200000006E-2</v>
          </cell>
          <cell r="AB160">
            <v>3.5000000000000003E-2</v>
          </cell>
          <cell r="AC160">
            <v>0.62951066004736855</v>
          </cell>
          <cell r="AD160">
            <v>0.23828031758622328</v>
          </cell>
          <cell r="AE160">
            <v>0.63934754672982474</v>
          </cell>
          <cell r="AF160">
            <v>0.63934754672982474</v>
          </cell>
        </row>
        <row r="161">
          <cell r="C161" t="str">
            <v>0-5307-1</v>
          </cell>
          <cell r="D161" t="str">
            <v>14</v>
          </cell>
          <cell r="E161" t="str">
            <v>20</v>
          </cell>
          <cell r="F161" t="str">
            <v>65</v>
          </cell>
          <cell r="G161">
            <v>45</v>
          </cell>
          <cell r="H161">
            <v>0.3</v>
          </cell>
          <cell r="I161" t="str">
            <v>+0,1-0</v>
          </cell>
          <cell r="J161">
            <v>45</v>
          </cell>
          <cell r="K161">
            <v>0.3</v>
          </cell>
          <cell r="L161" t="str">
            <v>+0,1-0</v>
          </cell>
          <cell r="M161" t="str">
            <v>Galvanisée</v>
          </cell>
          <cell r="N161" t="str">
            <v>Suivant plan générique</v>
          </cell>
          <cell r="O161">
            <v>43129</v>
          </cell>
          <cell r="P161">
            <v>0</v>
          </cell>
          <cell r="Q161">
            <v>3</v>
          </cell>
          <cell r="R161">
            <v>68</v>
          </cell>
          <cell r="S161">
            <v>8.2231890000000002E-2</v>
          </cell>
          <cell r="T161">
            <v>3.7953180000000004</v>
          </cell>
          <cell r="U161">
            <v>18.730213136712006</v>
          </cell>
          <cell r="V161">
            <v>41</v>
          </cell>
          <cell r="W161">
            <v>3</v>
          </cell>
          <cell r="X161">
            <v>0.15</v>
          </cell>
          <cell r="Y161">
            <v>0.4568344667490733</v>
          </cell>
          <cell r="Z161">
            <v>0.16295338537472198</v>
          </cell>
          <cell r="AA161">
            <v>8.6343484500000012E-2</v>
          </cell>
          <cell r="AB161">
            <v>3.5000000000000003E-2</v>
          </cell>
          <cell r="AC161">
            <v>0.74113133662379538</v>
          </cell>
          <cell r="AD161">
            <v>0.21987113123168153</v>
          </cell>
          <cell r="AE161">
            <v>0.77090393499876442</v>
          </cell>
          <cell r="AF161">
            <v>0.77090393499876442</v>
          </cell>
        </row>
        <row r="162">
          <cell r="C162" t="str">
            <v>0-5328-1</v>
          </cell>
          <cell r="D162" t="str">
            <v>10</v>
          </cell>
          <cell r="E162" t="str">
            <v>14</v>
          </cell>
          <cell r="F162" t="str">
            <v>41</v>
          </cell>
          <cell r="G162">
            <v>45</v>
          </cell>
          <cell r="H162">
            <v>0.3</v>
          </cell>
          <cell r="I162" t="str">
            <v>+0,1-0</v>
          </cell>
          <cell r="J162">
            <v>45</v>
          </cell>
          <cell r="K162">
            <v>0.3</v>
          </cell>
          <cell r="L162" t="str">
            <v>+0,1-0</v>
          </cell>
          <cell r="M162" t="str">
            <v>Galvanisée</v>
          </cell>
          <cell r="N162" t="str">
            <v>Suivant plan générique</v>
          </cell>
          <cell r="O162">
            <v>43129</v>
          </cell>
          <cell r="P162">
            <v>0</v>
          </cell>
          <cell r="Q162">
            <v>3</v>
          </cell>
          <cell r="R162">
            <v>44</v>
          </cell>
          <cell r="S162">
            <v>2.4409104000000004E-2</v>
          </cell>
          <cell r="T162">
            <v>1.7860320000000001</v>
          </cell>
          <cell r="U162">
            <v>8.116104474720002</v>
          </cell>
          <cell r="V162">
            <v>64</v>
          </cell>
          <cell r="W162">
            <v>2</v>
          </cell>
          <cell r="X162">
            <v>0.15</v>
          </cell>
          <cell r="Y162">
            <v>0.12681413241750003</v>
          </cell>
          <cell r="Z162">
            <v>0.15</v>
          </cell>
          <cell r="AA162">
            <v>2.5629559200000006E-2</v>
          </cell>
          <cell r="AB162">
            <v>3.5000000000000003E-2</v>
          </cell>
          <cell r="AC162">
            <v>0.33744369161749999</v>
          </cell>
          <cell r="AD162">
            <v>0.44451860777420699</v>
          </cell>
          <cell r="AE162">
            <v>0.33744369161749999</v>
          </cell>
          <cell r="AF162">
            <v>0.33744369161749999</v>
          </cell>
        </row>
        <row r="163">
          <cell r="C163" t="str">
            <v>0-5332-1</v>
          </cell>
          <cell r="D163" t="str">
            <v>10</v>
          </cell>
          <cell r="E163" t="str">
            <v>18</v>
          </cell>
          <cell r="F163" t="str">
            <v>50</v>
          </cell>
          <cell r="G163">
            <v>45</v>
          </cell>
          <cell r="H163">
            <v>0.3</v>
          </cell>
          <cell r="I163" t="str">
            <v>+0,1-0</v>
          </cell>
          <cell r="J163">
            <v>45</v>
          </cell>
          <cell r="K163">
            <v>0.3</v>
          </cell>
          <cell r="L163" t="str">
            <v>+0,1-0</v>
          </cell>
          <cell r="M163" t="str">
            <v>Galvanisée</v>
          </cell>
          <cell r="N163" t="str">
            <v>Suivant plan générique</v>
          </cell>
          <cell r="O163">
            <v>43129</v>
          </cell>
          <cell r="P163">
            <v>0</v>
          </cell>
          <cell r="Q163">
            <v>3</v>
          </cell>
          <cell r="R163">
            <v>53</v>
          </cell>
          <cell r="S163">
            <v>6.9456799999999999E-2</v>
          </cell>
          <cell r="T163">
            <v>4.167408</v>
          </cell>
          <cell r="U163">
            <v>28.151441146752003</v>
          </cell>
          <cell r="V163">
            <v>53</v>
          </cell>
          <cell r="W163">
            <v>4</v>
          </cell>
          <cell r="X163">
            <v>0.2</v>
          </cell>
          <cell r="Y163">
            <v>0.53115926691984916</v>
          </cell>
          <cell r="Z163">
            <v>0.2</v>
          </cell>
          <cell r="AA163">
            <v>7.2929640000000004E-2</v>
          </cell>
          <cell r="AB163">
            <v>3.5000000000000003E-2</v>
          </cell>
          <cell r="AC163">
            <v>0.83908890691984928</v>
          </cell>
          <cell r="AD163">
            <v>0.23835376484020701</v>
          </cell>
          <cell r="AE163">
            <v>0.85211854255979891</v>
          </cell>
          <cell r="AF163">
            <v>0.85211854255979891</v>
          </cell>
        </row>
        <row r="164">
          <cell r="C164" t="str">
            <v>4-7184-1</v>
          </cell>
          <cell r="D164" t="str">
            <v>9</v>
          </cell>
          <cell r="E164" t="str">
            <v>12</v>
          </cell>
          <cell r="F164" t="str">
            <v>32</v>
          </cell>
          <cell r="G164">
            <v>45</v>
          </cell>
          <cell r="H164">
            <v>0.3</v>
          </cell>
          <cell r="I164" t="str">
            <v>+0,1-0</v>
          </cell>
          <cell r="J164">
            <v>45</v>
          </cell>
          <cell r="K164">
            <v>0.3</v>
          </cell>
          <cell r="L164" t="str">
            <v>+0,1-0</v>
          </cell>
          <cell r="M164" t="str">
            <v>Galvanisée</v>
          </cell>
          <cell r="N164" t="str">
            <v>Suivant plan générique</v>
          </cell>
          <cell r="O164">
            <v>43129</v>
          </cell>
          <cell r="P164">
            <v>0</v>
          </cell>
          <cell r="Q164">
            <v>3</v>
          </cell>
          <cell r="R164">
            <v>35</v>
          </cell>
          <cell r="S164">
            <v>1.2502224000000003E-2</v>
          </cell>
          <cell r="T164">
            <v>1.1720835000000003</v>
          </cell>
          <cell r="U164">
            <v>5.9726444951250022</v>
          </cell>
          <cell r="V164">
            <v>80</v>
          </cell>
          <cell r="W164">
            <v>2</v>
          </cell>
          <cell r="X164">
            <v>0.15</v>
          </cell>
          <cell r="Y164">
            <v>7.465805618906253E-2</v>
          </cell>
          <cell r="Z164">
            <v>0.15</v>
          </cell>
          <cell r="AA164">
            <v>1.3127335200000003E-2</v>
          </cell>
          <cell r="AB164">
            <v>3.5000000000000003E-2</v>
          </cell>
          <cell r="AC164">
            <v>0.27278539138906255</v>
          </cell>
          <cell r="AD164">
            <v>0.54988281900353386</v>
          </cell>
          <cell r="AE164">
            <v>0.27278539138906255</v>
          </cell>
          <cell r="AF164">
            <v>0.27278539138906255</v>
          </cell>
        </row>
        <row r="165">
          <cell r="C165" t="str">
            <v>4-7367-1</v>
          </cell>
          <cell r="D165" t="str">
            <v>14</v>
          </cell>
          <cell r="E165" t="str">
            <v>20</v>
          </cell>
          <cell r="F165" t="str">
            <v>58</v>
          </cell>
          <cell r="G165">
            <v>45</v>
          </cell>
          <cell r="H165">
            <v>0.3</v>
          </cell>
          <cell r="I165" t="str">
            <v>+0,1-0</v>
          </cell>
          <cell r="J165">
            <v>45</v>
          </cell>
          <cell r="K165">
            <v>0.3</v>
          </cell>
          <cell r="L165" t="str">
            <v>+0,1-0</v>
          </cell>
          <cell r="M165" t="str">
            <v>Galvanisée</v>
          </cell>
          <cell r="N165" t="str">
            <v>Suivant plan générique</v>
          </cell>
          <cell r="O165">
            <v>43129</v>
          </cell>
          <cell r="P165">
            <v>0</v>
          </cell>
          <cell r="Q165">
            <v>3</v>
          </cell>
          <cell r="R165">
            <v>61</v>
          </cell>
          <cell r="S165">
            <v>7.3376148000000016E-2</v>
          </cell>
          <cell r="T165">
            <v>3.7953180000000004</v>
          </cell>
          <cell r="U165">
            <v>18.730213136712006</v>
          </cell>
          <cell r="V165">
            <v>46</v>
          </cell>
          <cell r="W165">
            <v>3</v>
          </cell>
          <cell r="X165">
            <v>0.15</v>
          </cell>
          <cell r="Y165">
            <v>0.40717854645026103</v>
          </cell>
          <cell r="Z165">
            <v>0.15</v>
          </cell>
          <cell r="AA165">
            <v>7.7044955400000018E-2</v>
          </cell>
          <cell r="AB165">
            <v>3.5000000000000003E-2</v>
          </cell>
          <cell r="AC165">
            <v>0.66922350185026103</v>
          </cell>
          <cell r="AD165">
            <v>0.22414036504289198</v>
          </cell>
          <cell r="AE165">
            <v>0.69229800246701467</v>
          </cell>
          <cell r="AF165">
            <v>0.69229800246701467</v>
          </cell>
        </row>
        <row r="166">
          <cell r="C166" t="str">
            <v>4-7387-1</v>
          </cell>
          <cell r="D166" t="str">
            <v>18</v>
          </cell>
          <cell r="E166" t="str">
            <v>22</v>
          </cell>
          <cell r="F166" t="str">
            <v>30</v>
          </cell>
          <cell r="G166">
            <v>45</v>
          </cell>
          <cell r="H166">
            <v>0.3</v>
          </cell>
          <cell r="I166" t="str">
            <v>+0,1-0</v>
          </cell>
          <cell r="J166">
            <v>45</v>
          </cell>
          <cell r="K166">
            <v>0.3</v>
          </cell>
          <cell r="L166" t="str">
            <v>+0,1-0</v>
          </cell>
          <cell r="M166" t="str">
            <v>Galvanisée</v>
          </cell>
          <cell r="N166" t="str">
            <v>Suivant plan générique</v>
          </cell>
          <cell r="O166">
            <v>43129</v>
          </cell>
          <cell r="P166">
            <v>0</v>
          </cell>
          <cell r="Q166">
            <v>3</v>
          </cell>
          <cell r="R166">
            <v>33</v>
          </cell>
          <cell r="S166">
            <v>2.9767200000000001E-2</v>
          </cell>
          <cell r="T166">
            <v>2.9767200000000003</v>
          </cell>
          <cell r="U166">
            <v>13.526513352000002</v>
          </cell>
          <cell r="V166">
            <v>85</v>
          </cell>
          <cell r="W166">
            <v>2</v>
          </cell>
          <cell r="X166">
            <v>0.15</v>
          </cell>
          <cell r="Y166">
            <v>0.15913545120000003</v>
          </cell>
          <cell r="Z166">
            <v>0.15</v>
          </cell>
          <cell r="AA166">
            <v>3.1255560000000002E-2</v>
          </cell>
          <cell r="AB166">
            <v>3.5000000000000003E-2</v>
          </cell>
          <cell r="AC166">
            <v>0.37539101120000007</v>
          </cell>
          <cell r="AD166">
            <v>0.39958335582010873</v>
          </cell>
          <cell r="AE166">
            <v>0.37539101120000007</v>
          </cell>
          <cell r="AF166">
            <v>0.37539101120000007</v>
          </cell>
        </row>
        <row r="167">
          <cell r="C167" t="str">
            <v>4-7391-1</v>
          </cell>
          <cell r="D167" t="str">
            <v>10</v>
          </cell>
          <cell r="E167" t="str">
            <v>18</v>
          </cell>
          <cell r="F167" t="str">
            <v>78,5</v>
          </cell>
          <cell r="G167">
            <v>45</v>
          </cell>
          <cell r="H167">
            <v>0.3</v>
          </cell>
          <cell r="I167" t="str">
            <v>+0,1-0</v>
          </cell>
          <cell r="J167">
            <v>45</v>
          </cell>
          <cell r="K167">
            <v>0.3</v>
          </cell>
          <cell r="L167" t="str">
            <v>+0,1-0</v>
          </cell>
          <cell r="M167" t="str">
            <v>Galvanisée</v>
          </cell>
          <cell r="N167" t="str">
            <v>Suivant plan générique</v>
          </cell>
          <cell r="O167">
            <v>43129</v>
          </cell>
          <cell r="P167">
            <v>0</v>
          </cell>
          <cell r="Q167">
            <v>3</v>
          </cell>
          <cell r="R167">
            <v>81.5</v>
          </cell>
          <cell r="S167">
            <v>0.10904717600000001</v>
          </cell>
          <cell r="T167">
            <v>4.167408</v>
          </cell>
          <cell r="U167">
            <v>28.151441146752003</v>
          </cell>
          <cell r="V167">
            <v>34</v>
          </cell>
          <cell r="W167">
            <v>4</v>
          </cell>
          <cell r="X167">
            <v>0.2</v>
          </cell>
          <cell r="Y167">
            <v>0.82798356313976473</v>
          </cell>
          <cell r="Z167">
            <v>0.28274492938192941</v>
          </cell>
          <cell r="AA167">
            <v>0.11449953480000001</v>
          </cell>
          <cell r="AB167">
            <v>3.5000000000000003E-2</v>
          </cell>
          <cell r="AC167">
            <v>1.2602280273216939</v>
          </cell>
          <cell r="AD167">
            <v>0.22436013423922518</v>
          </cell>
          <cell r="AE167">
            <v>1.3033107972530196</v>
          </cell>
          <cell r="AF167">
            <v>1.3033107972530196</v>
          </cell>
        </row>
        <row r="168">
          <cell r="C168" t="str">
            <v>4-7494-1</v>
          </cell>
          <cell r="D168" t="str">
            <v>16</v>
          </cell>
          <cell r="E168" t="str">
            <v>22</v>
          </cell>
          <cell r="F168" t="str">
            <v>38</v>
          </cell>
          <cell r="G168">
            <v>45</v>
          </cell>
          <cell r="H168">
            <v>0.3</v>
          </cell>
          <cell r="I168" t="str">
            <v>+0,1-0</v>
          </cell>
          <cell r="J168">
            <v>45</v>
          </cell>
          <cell r="K168">
            <v>0.3</v>
          </cell>
          <cell r="L168" t="str">
            <v>+0,1-0</v>
          </cell>
          <cell r="M168" t="str">
            <v>Galvanisée</v>
          </cell>
          <cell r="N168" t="str">
            <v>Suivant plan générique</v>
          </cell>
          <cell r="O168">
            <v>43129</v>
          </cell>
          <cell r="P168">
            <v>0</v>
          </cell>
          <cell r="Q168">
            <v>3</v>
          </cell>
          <cell r="R168">
            <v>41</v>
          </cell>
          <cell r="S168">
            <v>5.372979600000001E-2</v>
          </cell>
          <cell r="T168">
            <v>4.2418259999999997</v>
          </cell>
          <cell r="U168">
            <v>20.140359521040001</v>
          </cell>
          <cell r="V168">
            <v>68</v>
          </cell>
          <cell r="W168">
            <v>3</v>
          </cell>
          <cell r="X168">
            <v>0.15</v>
          </cell>
          <cell r="Y168">
            <v>0.29618175766235294</v>
          </cell>
          <cell r="Z168">
            <v>0.15</v>
          </cell>
          <cell r="AA168">
            <v>5.6416285800000014E-2</v>
          </cell>
          <cell r="AB168">
            <v>3.5000000000000003E-2</v>
          </cell>
          <cell r="AC168">
            <v>0.53759804346235296</v>
          </cell>
          <cell r="AD168">
            <v>0.27901887260217351</v>
          </cell>
          <cell r="AE168">
            <v>0.55371149066050418</v>
          </cell>
          <cell r="AF168">
            <v>0.55371149066050418</v>
          </cell>
        </row>
        <row r="169">
          <cell r="C169" t="str">
            <v>4-7513-1</v>
          </cell>
          <cell r="D169" t="str">
            <v>10</v>
          </cell>
          <cell r="E169" t="str">
            <v>18</v>
          </cell>
          <cell r="F169" t="str">
            <v>34</v>
          </cell>
          <cell r="G169">
            <v>45</v>
          </cell>
          <cell r="H169">
            <v>0.3</v>
          </cell>
          <cell r="I169" t="str">
            <v>+0,1-0</v>
          </cell>
          <cell r="J169">
            <v>45</v>
          </cell>
          <cell r="K169">
            <v>0.3</v>
          </cell>
          <cell r="L169" t="str">
            <v>+0,1-0</v>
          </cell>
          <cell r="M169" t="str">
            <v>Galvanisée</v>
          </cell>
          <cell r="N169" t="str">
            <v>Suivant plan générique</v>
          </cell>
          <cell r="O169">
            <v>43129</v>
          </cell>
          <cell r="P169">
            <v>0</v>
          </cell>
          <cell r="Q169">
            <v>3</v>
          </cell>
          <cell r="R169">
            <v>37</v>
          </cell>
          <cell r="S169">
            <v>4.7230624000000006E-2</v>
          </cell>
          <cell r="T169">
            <v>4.167408</v>
          </cell>
          <cell r="U169">
            <v>28.151441146752003</v>
          </cell>
          <cell r="V169">
            <v>76</v>
          </cell>
          <cell r="W169">
            <v>4</v>
          </cell>
          <cell r="X169">
            <v>0.2</v>
          </cell>
          <cell r="Y169">
            <v>0.37041369929936846</v>
          </cell>
          <cell r="Z169">
            <v>0.2</v>
          </cell>
          <cell r="AA169">
            <v>4.9592155200000008E-2</v>
          </cell>
          <cell r="AB169">
            <v>3.5000000000000003E-2</v>
          </cell>
          <cell r="AC169">
            <v>0.65500585449936854</v>
          </cell>
          <cell r="AD169">
            <v>0.30534078226348565</v>
          </cell>
          <cell r="AE169">
            <v>0.65500585449936854</v>
          </cell>
          <cell r="AF169">
            <v>0.65500585449936854</v>
          </cell>
        </row>
        <row r="170">
          <cell r="C170" t="str">
            <v>4-7613-1</v>
          </cell>
          <cell r="D170" t="str">
            <v>14</v>
          </cell>
          <cell r="E170" t="str">
            <v>20</v>
          </cell>
          <cell r="F170" t="str">
            <v>48</v>
          </cell>
          <cell r="G170">
            <v>45</v>
          </cell>
          <cell r="H170">
            <v>0.3</v>
          </cell>
          <cell r="I170" t="str">
            <v>+0,1-0</v>
          </cell>
          <cell r="J170">
            <v>45</v>
          </cell>
          <cell r="K170">
            <v>0.3</v>
          </cell>
          <cell r="L170" t="str">
            <v>+0,1-0</v>
          </cell>
          <cell r="M170" t="str">
            <v>Galvanisée</v>
          </cell>
          <cell r="N170" t="str">
            <v>Suivant plan générique</v>
          </cell>
          <cell r="O170">
            <v>43129</v>
          </cell>
          <cell r="P170">
            <v>0</v>
          </cell>
          <cell r="Q170">
            <v>3</v>
          </cell>
          <cell r="R170">
            <v>51</v>
          </cell>
          <cell r="S170">
            <v>6.0725088000000003E-2</v>
          </cell>
          <cell r="T170">
            <v>3.7953180000000004</v>
          </cell>
          <cell r="U170">
            <v>18.730213136712006</v>
          </cell>
          <cell r="V170">
            <v>55</v>
          </cell>
          <cell r="W170">
            <v>3</v>
          </cell>
          <cell r="X170">
            <v>0.15</v>
          </cell>
          <cell r="Y170">
            <v>0.34054932975840013</v>
          </cell>
          <cell r="Z170">
            <v>0.15</v>
          </cell>
          <cell r="AA170">
            <v>6.3761342400000004E-2</v>
          </cell>
          <cell r="AB170">
            <v>3.5000000000000003E-2</v>
          </cell>
          <cell r="AC170">
            <v>0.58931067215840016</v>
          </cell>
          <cell r="AD170">
            <v>0.25453467430109883</v>
          </cell>
          <cell r="AE170">
            <v>0.58931067215840016</v>
          </cell>
          <cell r="AF170">
            <v>0.58931067215840016</v>
          </cell>
        </row>
        <row r="171">
          <cell r="C171" t="str">
            <v>4-7844-1</v>
          </cell>
          <cell r="D171" t="str">
            <v>12</v>
          </cell>
          <cell r="E171" t="str">
            <v>18</v>
          </cell>
          <cell r="F171" t="str">
            <v>50</v>
          </cell>
          <cell r="G171">
            <v>45</v>
          </cell>
          <cell r="H171">
            <v>0.3</v>
          </cell>
          <cell r="I171" t="str">
            <v>+0,1-0</v>
          </cell>
          <cell r="J171">
            <v>45</v>
          </cell>
          <cell r="K171">
            <v>0.3</v>
          </cell>
          <cell r="L171" t="str">
            <v>+0,1-0</v>
          </cell>
          <cell r="M171" t="str">
            <v>Galvanisée</v>
          </cell>
          <cell r="N171" t="str">
            <v>Suivant plan générique</v>
          </cell>
          <cell r="O171">
            <v>43129</v>
          </cell>
          <cell r="P171">
            <v>0</v>
          </cell>
          <cell r="Q171">
            <v>3</v>
          </cell>
          <cell r="R171">
            <v>53</v>
          </cell>
          <cell r="S171">
            <v>5.5813500000000002E-2</v>
          </cell>
          <cell r="T171">
            <v>3.3488100000000003</v>
          </cell>
          <cell r="U171">
            <v>16.526658650040005</v>
          </cell>
          <cell r="V171">
            <v>53</v>
          </cell>
          <cell r="W171">
            <v>3</v>
          </cell>
          <cell r="X171">
            <v>0.15</v>
          </cell>
          <cell r="Y171">
            <v>0.31182374811396235</v>
          </cell>
          <cell r="Z171">
            <v>0.15</v>
          </cell>
          <cell r="AA171">
            <v>5.8604175000000001E-2</v>
          </cell>
          <cell r="AB171">
            <v>3.5000000000000003E-2</v>
          </cell>
          <cell r="AC171">
            <v>0.55542792311396239</v>
          </cell>
          <cell r="AD171">
            <v>0.27006204362041608</v>
          </cell>
          <cell r="AE171">
            <v>0.57918274730566055</v>
          </cell>
          <cell r="AF171">
            <v>0.57918274730566055</v>
          </cell>
        </row>
        <row r="172">
          <cell r="C172" t="str">
            <v>4-7927-1</v>
          </cell>
          <cell r="D172" t="str">
            <v>10</v>
          </cell>
          <cell r="E172" t="str">
            <v>16</v>
          </cell>
          <cell r="F172" t="str">
            <v>68</v>
          </cell>
          <cell r="G172">
            <v>45</v>
          </cell>
          <cell r="H172">
            <v>0.3</v>
          </cell>
          <cell r="I172" t="str">
            <v>+0,1-0</v>
          </cell>
          <cell r="J172">
            <v>45</v>
          </cell>
          <cell r="K172">
            <v>0.3</v>
          </cell>
          <cell r="L172" t="str">
            <v>+0,1-0</v>
          </cell>
          <cell r="M172" t="str">
            <v>Galvanisée</v>
          </cell>
          <cell r="N172" t="str">
            <v>Suivant plan générique</v>
          </cell>
          <cell r="O172">
            <v>43129</v>
          </cell>
          <cell r="P172">
            <v>0</v>
          </cell>
          <cell r="Q172">
            <v>3</v>
          </cell>
          <cell r="R172">
            <v>71</v>
          </cell>
          <cell r="S172">
            <v>6.5785512000000004E-2</v>
          </cell>
          <cell r="T172">
            <v>2.9023020000000002</v>
          </cell>
          <cell r="U172">
            <v>14.197829199840001</v>
          </cell>
          <cell r="V172">
            <v>39</v>
          </cell>
          <cell r="W172">
            <v>3</v>
          </cell>
          <cell r="X172">
            <v>0.15</v>
          </cell>
          <cell r="Y172">
            <v>0.36404690256000005</v>
          </cell>
          <cell r="Z172">
            <v>0.15</v>
          </cell>
          <cell r="AA172">
            <v>6.9074787600000007E-2</v>
          </cell>
          <cell r="AB172">
            <v>3.5000000000000003E-2</v>
          </cell>
          <cell r="AC172">
            <v>0.61812169016000007</v>
          </cell>
          <cell r="AD172">
            <v>0.24267066240819452</v>
          </cell>
          <cell r="AE172">
            <v>0.62416225354666677</v>
          </cell>
          <cell r="AF172">
            <v>0.62416225354666677</v>
          </cell>
        </row>
        <row r="173">
          <cell r="C173" t="str">
            <v>4-7957-1</v>
          </cell>
          <cell r="D173" t="str">
            <v>10</v>
          </cell>
          <cell r="E173" t="str">
            <v>12</v>
          </cell>
          <cell r="F173" t="str">
            <v>30,5</v>
          </cell>
          <cell r="G173">
            <v>45</v>
          </cell>
          <cell r="H173">
            <v>0.3</v>
          </cell>
          <cell r="I173" t="str">
            <v>+0,1-0</v>
          </cell>
          <cell r="J173">
            <v>45</v>
          </cell>
          <cell r="K173">
            <v>0.3</v>
          </cell>
          <cell r="L173" t="str">
            <v>+0,1-0</v>
          </cell>
          <cell r="M173" t="str">
            <v>Galvanisée</v>
          </cell>
          <cell r="N173" t="str">
            <v>Suivant plan générique</v>
          </cell>
          <cell r="O173">
            <v>43129</v>
          </cell>
          <cell r="P173">
            <v>0</v>
          </cell>
          <cell r="Q173">
            <v>3</v>
          </cell>
          <cell r="R173">
            <v>33.5</v>
          </cell>
          <cell r="S173">
            <v>8.3224130000000007E-3</v>
          </cell>
          <cell r="T173">
            <v>0.81859800000000005</v>
          </cell>
          <cell r="U173">
            <v>4.2989656287600013</v>
          </cell>
          <cell r="V173">
            <v>84</v>
          </cell>
          <cell r="W173">
            <v>1</v>
          </cell>
          <cell r="X173">
            <v>0.15</v>
          </cell>
          <cell r="Y173">
            <v>5.1178162247142875E-2</v>
          </cell>
          <cell r="Z173">
            <v>0.15</v>
          </cell>
          <cell r="AA173">
            <v>8.7385336500000015E-3</v>
          </cell>
          <cell r="AB173">
            <v>3.5000000000000003E-2</v>
          </cell>
          <cell r="AC173">
            <v>0.24491669589714285</v>
          </cell>
          <cell r="AD173">
            <v>0.61245314228391834</v>
          </cell>
          <cell r="AE173">
            <v>0.24491669589714285</v>
          </cell>
          <cell r="AF173">
            <v>0.24491669589714285</v>
          </cell>
        </row>
        <row r="174">
          <cell r="C174" t="str">
            <v>4-8016-1</v>
          </cell>
          <cell r="D174" t="str">
            <v>10</v>
          </cell>
          <cell r="E174" t="str">
            <v>12</v>
          </cell>
          <cell r="F174" t="str">
            <v>33</v>
          </cell>
          <cell r="G174">
            <v>45</v>
          </cell>
          <cell r="H174">
            <v>0.3</v>
          </cell>
          <cell r="I174" t="str">
            <v>+0,1-0</v>
          </cell>
          <cell r="J174">
            <v>45</v>
          </cell>
          <cell r="K174">
            <v>0.3</v>
          </cell>
          <cell r="L174" t="str">
            <v>+0,1-0</v>
          </cell>
          <cell r="M174" t="str">
            <v>Galvanisée</v>
          </cell>
          <cell r="N174" t="str">
            <v>Suivant plan générique</v>
          </cell>
          <cell r="O174">
            <v>43129</v>
          </cell>
          <cell r="P174">
            <v>0</v>
          </cell>
          <cell r="Q174">
            <v>3</v>
          </cell>
          <cell r="R174">
            <v>36</v>
          </cell>
          <cell r="S174">
            <v>9.0045779999999992E-3</v>
          </cell>
          <cell r="T174">
            <v>0.81859800000000005</v>
          </cell>
          <cell r="U174">
            <v>4.2989656287600013</v>
          </cell>
          <cell r="V174">
            <v>78</v>
          </cell>
          <cell r="W174">
            <v>1</v>
          </cell>
          <cell r="X174">
            <v>0.15</v>
          </cell>
          <cell r="Y174">
            <v>5.5114943958461553E-2</v>
          </cell>
          <cell r="Z174">
            <v>0.15</v>
          </cell>
          <cell r="AA174">
            <v>9.4548068999999995E-3</v>
          </cell>
          <cell r="AB174">
            <v>3.5000000000000003E-2</v>
          </cell>
          <cell r="AC174">
            <v>0.24956975085846156</v>
          </cell>
          <cell r="AD174">
            <v>0.60103437810085192</v>
          </cell>
          <cell r="AE174">
            <v>0.24956975085846156</v>
          </cell>
          <cell r="AF174">
            <v>0.24956975085846156</v>
          </cell>
        </row>
        <row r="175">
          <cell r="C175" t="str">
            <v>4-8608-1</v>
          </cell>
          <cell r="D175" t="str">
            <v>9</v>
          </cell>
          <cell r="E175" t="str">
            <v>12</v>
          </cell>
          <cell r="F175" t="str">
            <v>30</v>
          </cell>
          <cell r="G175">
            <v>45</v>
          </cell>
          <cell r="H175">
            <v>0.3</v>
          </cell>
          <cell r="I175" t="str">
            <v>+0,1-0</v>
          </cell>
          <cell r="J175">
            <v>45</v>
          </cell>
          <cell r="K175">
            <v>0.3</v>
          </cell>
          <cell r="L175" t="str">
            <v>+0,1-0</v>
          </cell>
          <cell r="M175" t="str">
            <v>Galvanisée</v>
          </cell>
          <cell r="N175" t="str">
            <v>Suivant plan générique</v>
          </cell>
          <cell r="O175">
            <v>43129</v>
          </cell>
          <cell r="P175">
            <v>0</v>
          </cell>
          <cell r="Q175">
            <v>3</v>
          </cell>
          <cell r="R175">
            <v>33</v>
          </cell>
          <cell r="S175">
            <v>1.1720835000000001E-2</v>
          </cell>
          <cell r="T175">
            <v>1.1720835000000003</v>
          </cell>
          <cell r="U175">
            <v>5.9726444951250022</v>
          </cell>
          <cell r="V175">
            <v>85</v>
          </cell>
          <cell r="W175">
            <v>2</v>
          </cell>
          <cell r="X175">
            <v>0.15</v>
          </cell>
          <cell r="Y175">
            <v>7.0266405825000031E-2</v>
          </cell>
          <cell r="Z175">
            <v>0.15</v>
          </cell>
          <cell r="AA175">
            <v>1.2306876750000001E-2</v>
          </cell>
          <cell r="AB175">
            <v>3.5000000000000003E-2</v>
          </cell>
          <cell r="AC175">
            <v>0.26757328257500002</v>
          </cell>
          <cell r="AD175">
            <v>0.56059408681042511</v>
          </cell>
          <cell r="AE175">
            <v>0.26757328257500002</v>
          </cell>
          <cell r="AF175">
            <v>0.26757328257500002</v>
          </cell>
        </row>
        <row r="176">
          <cell r="C176" t="str">
            <v>4-8762-1</v>
          </cell>
          <cell r="D176" t="str">
            <v>14</v>
          </cell>
          <cell r="E176" t="str">
            <v>20</v>
          </cell>
          <cell r="F176" t="str">
            <v>8</v>
          </cell>
          <cell r="G176">
            <v>45</v>
          </cell>
          <cell r="H176">
            <v>0.3</v>
          </cell>
          <cell r="I176" t="str">
            <v>+0,1-0</v>
          </cell>
          <cell r="J176">
            <v>45</v>
          </cell>
          <cell r="K176">
            <v>0.3</v>
          </cell>
          <cell r="L176" t="str">
            <v>+0,1-0</v>
          </cell>
          <cell r="M176" t="str">
            <v>Galvanisée</v>
          </cell>
          <cell r="N176" t="str">
            <v>Suivant plan générique</v>
          </cell>
          <cell r="O176">
            <v>43129</v>
          </cell>
          <cell r="P176">
            <v>0</v>
          </cell>
          <cell r="Q176">
            <v>3</v>
          </cell>
          <cell r="R176">
            <v>11</v>
          </cell>
          <cell r="S176">
            <v>1.0120848000000002E-2</v>
          </cell>
          <cell r="T176">
            <v>3.7953180000000004</v>
          </cell>
          <cell r="U176">
            <v>18.730213136712006</v>
          </cell>
          <cell r="V176">
            <v>256</v>
          </cell>
          <cell r="W176">
            <v>3</v>
          </cell>
          <cell r="X176">
            <v>0.15</v>
          </cell>
          <cell r="Y176">
            <v>7.3164895065281274E-2</v>
          </cell>
          <cell r="Z176">
            <v>0.15</v>
          </cell>
          <cell r="AA176">
            <v>1.0626890400000002E-2</v>
          </cell>
          <cell r="AB176">
            <v>3.5000000000000003E-2</v>
          </cell>
          <cell r="AC176">
            <v>0.26879178546528126</v>
          </cell>
          <cell r="AD176">
            <v>0.55805276839226492</v>
          </cell>
          <cell r="AE176">
            <v>0.26879178546528126</v>
          </cell>
          <cell r="AF176">
            <v>0.26879178546528126</v>
          </cell>
        </row>
        <row r="177">
          <cell r="C177" t="str">
            <v>4-8381-1</v>
          </cell>
          <cell r="D177">
            <v>25.1</v>
          </cell>
          <cell r="E177" t="str">
            <v>30</v>
          </cell>
          <cell r="F177" t="str">
            <v>50</v>
          </cell>
          <cell r="G177">
            <v>45</v>
          </cell>
          <cell r="H177">
            <v>0.3</v>
          </cell>
          <cell r="I177" t="str">
            <v>+0,1-0</v>
          </cell>
          <cell r="J177">
            <v>45</v>
          </cell>
          <cell r="K177">
            <v>0.3</v>
          </cell>
          <cell r="L177" t="str">
            <v>+0,1-0</v>
          </cell>
          <cell r="M177" t="str">
            <v>Galvanisée</v>
          </cell>
          <cell r="N177" t="str">
            <v>Suivant plan générique</v>
          </cell>
          <cell r="O177">
            <v>43129</v>
          </cell>
          <cell r="P177">
            <v>0</v>
          </cell>
          <cell r="Q177">
            <v>3</v>
          </cell>
          <cell r="R177">
            <v>53</v>
          </cell>
          <cell r="S177">
            <v>8.371714924999997E-2</v>
          </cell>
          <cell r="T177">
            <v>5.0230289549999991</v>
          </cell>
          <cell r="U177">
            <v>19.874618666248498</v>
          </cell>
          <cell r="V177">
            <v>53</v>
          </cell>
          <cell r="W177">
            <v>2</v>
          </cell>
          <cell r="X177">
            <v>0.15</v>
          </cell>
          <cell r="Y177">
            <v>0.37499280502355659</v>
          </cell>
          <cell r="Z177">
            <v>0.15</v>
          </cell>
          <cell r="AA177">
            <v>8.7903006712499968E-2</v>
          </cell>
          <cell r="AB177">
            <v>3.5000000000000003E-2</v>
          </cell>
          <cell r="AC177">
            <v>0.64789581173605659</v>
          </cell>
          <cell r="AD177">
            <v>0.25</v>
          </cell>
          <cell r="AE177">
            <v>0.64789581173605659</v>
          </cell>
          <cell r="AF177">
            <v>0.64789581173605659</v>
          </cell>
        </row>
        <row r="178">
          <cell r="C178" t="str">
            <v>4-7169-1</v>
          </cell>
          <cell r="D178" t="str">
            <v>25,2</v>
          </cell>
          <cell r="E178" t="str">
            <v>32</v>
          </cell>
          <cell r="F178" t="str">
            <v>50</v>
          </cell>
          <cell r="G178">
            <v>45</v>
          </cell>
          <cell r="H178">
            <v>0.3</v>
          </cell>
          <cell r="I178" t="str">
            <v>+0,1-0</v>
          </cell>
          <cell r="J178">
            <v>45</v>
          </cell>
          <cell r="K178">
            <v>0.3</v>
          </cell>
          <cell r="L178" t="str">
            <v>+0,1-0</v>
          </cell>
          <cell r="M178" t="str">
            <v>Galvanisée</v>
          </cell>
          <cell r="N178" t="str">
            <v>Suivant plan générique</v>
          </cell>
          <cell r="O178">
            <v>43129</v>
          </cell>
          <cell r="P178">
            <v>0</v>
          </cell>
          <cell r="Q178">
            <v>3</v>
          </cell>
          <cell r="R178">
            <v>53</v>
          </cell>
          <cell r="S178">
            <v>0.12060677200000001</v>
          </cell>
          <cell r="T178">
            <v>7.2364063200000013</v>
          </cell>
          <cell r="U178">
            <v>26.650237195296008</v>
          </cell>
          <cell r="V178">
            <v>53</v>
          </cell>
          <cell r="W178">
            <v>3</v>
          </cell>
          <cell r="X178">
            <v>0.15</v>
          </cell>
          <cell r="Y178">
            <v>0.5028346640621888</v>
          </cell>
          <cell r="Z178">
            <v>0.18884153239865664</v>
          </cell>
          <cell r="AA178">
            <v>0.12663711060000002</v>
          </cell>
          <cell r="AB178">
            <v>3.5000000000000003E-2</v>
          </cell>
          <cell r="AC178">
            <v>0.85331330706084552</v>
          </cell>
          <cell r="AD178">
            <v>0.22130386440251698</v>
          </cell>
          <cell r="AE178">
            <v>0.8859623662162518</v>
          </cell>
          <cell r="AF178">
            <v>0.8859623662162518</v>
          </cell>
        </row>
        <row r="179">
          <cell r="C179" t="str">
            <v>4-7761-1</v>
          </cell>
          <cell r="D179" t="str">
            <v>25,2</v>
          </cell>
          <cell r="E179" t="str">
            <v>32</v>
          </cell>
          <cell r="F179" t="str">
            <v>44</v>
          </cell>
          <cell r="G179">
            <v>45</v>
          </cell>
          <cell r="H179">
            <v>0.3</v>
          </cell>
          <cell r="I179" t="str">
            <v>+0,1-0</v>
          </cell>
          <cell r="J179">
            <v>45</v>
          </cell>
          <cell r="K179">
            <v>0.3</v>
          </cell>
          <cell r="L179" t="str">
            <v>+0,1-0</v>
          </cell>
          <cell r="M179" t="str">
            <v>Galvanisée</v>
          </cell>
          <cell r="N179" t="str">
            <v>Suivant plan générique</v>
          </cell>
          <cell r="O179">
            <v>43129</v>
          </cell>
          <cell r="P179">
            <v>0</v>
          </cell>
          <cell r="Q179">
            <v>3</v>
          </cell>
          <cell r="R179">
            <v>47</v>
          </cell>
          <cell r="S179">
            <v>0.10613395936000002</v>
          </cell>
          <cell r="T179">
            <v>7.2364063200000013</v>
          </cell>
          <cell r="U179">
            <v>26.650237195296008</v>
          </cell>
          <cell r="V179">
            <v>60</v>
          </cell>
          <cell r="W179">
            <v>3</v>
          </cell>
          <cell r="X179">
            <v>0.15</v>
          </cell>
          <cell r="Y179">
            <v>0.44417061992160012</v>
          </cell>
          <cell r="Z179">
            <v>0.16668338317488005</v>
          </cell>
          <cell r="AA179">
            <v>0.11144065732800001</v>
          </cell>
          <cell r="AB179">
            <v>3.5000000000000003E-2</v>
          </cell>
          <cell r="AC179">
            <v>0.75729466042448024</v>
          </cell>
          <cell r="AD179">
            <v>0.22010373489422258</v>
          </cell>
          <cell r="AE179">
            <v>0.78748170299946685</v>
          </cell>
          <cell r="AF179">
            <v>0.78748170299946685</v>
          </cell>
        </row>
        <row r="180">
          <cell r="C180" t="str">
            <v>4-7791-1</v>
          </cell>
          <cell r="D180" t="str">
            <v>25,2</v>
          </cell>
          <cell r="E180" t="str">
            <v>32</v>
          </cell>
          <cell r="F180" t="str">
            <v>40</v>
          </cell>
          <cell r="G180">
            <v>45</v>
          </cell>
          <cell r="H180">
            <v>0.3</v>
          </cell>
          <cell r="I180" t="str">
            <v>+0,1-0</v>
          </cell>
          <cell r="J180">
            <v>45</v>
          </cell>
          <cell r="K180">
            <v>0.3</v>
          </cell>
          <cell r="L180" t="str">
            <v>+0,1-0</v>
          </cell>
          <cell r="M180" t="str">
            <v>Galvanisée</v>
          </cell>
          <cell r="N180" t="str">
            <v>Suivant plan générique</v>
          </cell>
          <cell r="O180">
            <v>43129</v>
          </cell>
          <cell r="P180">
            <v>0</v>
          </cell>
          <cell r="Q180">
            <v>3</v>
          </cell>
          <cell r="R180">
            <v>43</v>
          </cell>
          <cell r="S180">
            <v>9.6485417600000012E-2</v>
          </cell>
          <cell r="T180">
            <v>7.2364063200000013</v>
          </cell>
          <cell r="U180">
            <v>26.650237195296008</v>
          </cell>
          <cell r="V180">
            <v>65</v>
          </cell>
          <cell r="W180">
            <v>3</v>
          </cell>
          <cell r="X180">
            <v>0.15</v>
          </cell>
          <cell r="Y180">
            <v>0.4100036491584001</v>
          </cell>
          <cell r="Z180">
            <v>0.15339400129152003</v>
          </cell>
          <cell r="AA180">
            <v>0.10130968848000002</v>
          </cell>
          <cell r="AB180">
            <v>3.5000000000000003E-2</v>
          </cell>
          <cell r="AC180">
            <v>0.6997073389299201</v>
          </cell>
          <cell r="AD180">
            <v>0.21922594312946503</v>
          </cell>
          <cell r="AE180">
            <v>0.7284177835178669</v>
          </cell>
          <cell r="AF180">
            <v>0.7284177835178669</v>
          </cell>
        </row>
        <row r="181">
          <cell r="C181" t="str">
            <v>4-7525-1</v>
          </cell>
          <cell r="D181" t="str">
            <v>25,2</v>
          </cell>
          <cell r="E181" t="str">
            <v>32</v>
          </cell>
          <cell r="F181" t="str">
            <v>38</v>
          </cell>
          <cell r="G181">
            <v>45</v>
          </cell>
          <cell r="H181">
            <v>0.3</v>
          </cell>
          <cell r="I181" t="str">
            <v>+0,1-0</v>
          </cell>
          <cell r="J181">
            <v>45</v>
          </cell>
          <cell r="K181">
            <v>0.3</v>
          </cell>
          <cell r="L181" t="str">
            <v>+0,1-0</v>
          </cell>
          <cell r="M181" t="str">
            <v>Galvanisée</v>
          </cell>
          <cell r="N181" t="str">
            <v>Suivant plan générique</v>
          </cell>
          <cell r="O181">
            <v>43129</v>
          </cell>
          <cell r="P181">
            <v>0</v>
          </cell>
          <cell r="Q181">
            <v>3</v>
          </cell>
          <cell r="R181">
            <v>41</v>
          </cell>
          <cell r="S181">
            <v>9.1661146720000017E-2</v>
          </cell>
          <cell r="T181">
            <v>7.2364063200000013</v>
          </cell>
          <cell r="U181">
            <v>26.650237195296008</v>
          </cell>
          <cell r="V181">
            <v>68</v>
          </cell>
          <cell r="W181">
            <v>3</v>
          </cell>
          <cell r="X181">
            <v>0.15</v>
          </cell>
          <cell r="Y181">
            <v>0.39191525287200013</v>
          </cell>
          <cell r="Z181">
            <v>0.15</v>
          </cell>
          <cell r="AA181">
            <v>9.6244204056000024E-2</v>
          </cell>
          <cell r="AB181">
            <v>3.5000000000000003E-2</v>
          </cell>
          <cell r="AC181">
            <v>0.67315945692800017</v>
          </cell>
          <cell r="AD181">
            <v>0.22282981908110325</v>
          </cell>
          <cell r="AE181">
            <v>0.69754594257066682</v>
          </cell>
          <cell r="AF181">
            <v>0.69754594257066682</v>
          </cell>
        </row>
        <row r="182">
          <cell r="C182" t="str">
            <v>4-7561-1</v>
          </cell>
          <cell r="D182" t="str">
            <v>24</v>
          </cell>
          <cell r="E182" t="str">
            <v>30</v>
          </cell>
          <cell r="F182" t="str">
            <v>55</v>
          </cell>
          <cell r="G182">
            <v>45</v>
          </cell>
          <cell r="H182">
            <v>0.3</v>
          </cell>
          <cell r="I182" t="str">
            <v>+0,1-0</v>
          </cell>
          <cell r="J182">
            <v>45</v>
          </cell>
          <cell r="K182">
            <v>0.3</v>
          </cell>
          <cell r="L182" t="str">
            <v>+0,1-0</v>
          </cell>
          <cell r="M182" t="str">
            <v>Galvanisée</v>
          </cell>
          <cell r="N182" t="str">
            <v>Suivant plan générique</v>
          </cell>
          <cell r="O182">
            <v>43129</v>
          </cell>
          <cell r="P182">
            <v>0</v>
          </cell>
          <cell r="Q182">
            <v>3</v>
          </cell>
          <cell r="R182">
            <v>58</v>
          </cell>
          <cell r="S182">
            <v>0.11051073000000002</v>
          </cell>
          <cell r="T182">
            <v>6.0278580000000002</v>
          </cell>
          <cell r="U182">
            <v>23.850425748600003</v>
          </cell>
          <cell r="V182">
            <v>48</v>
          </cell>
          <cell r="W182">
            <v>3</v>
          </cell>
          <cell r="X182">
            <v>0.15</v>
          </cell>
          <cell r="Y182">
            <v>0.49688386976250004</v>
          </cell>
          <cell r="Z182">
            <v>0.18387604087875001</v>
          </cell>
          <cell r="AA182">
            <v>0.11603626650000003</v>
          </cell>
          <cell r="AB182">
            <v>3.5000000000000003E-2</v>
          </cell>
          <cell r="AC182">
            <v>0.83179617714125009</v>
          </cell>
          <cell r="AD182">
            <v>0.22105901172893394</v>
          </cell>
          <cell r="AE182">
            <v>0.86389351501666678</v>
          </cell>
          <cell r="AF182">
            <v>0.86389351501666678</v>
          </cell>
        </row>
        <row r="183">
          <cell r="C183" t="str">
            <v>4-8379-1</v>
          </cell>
          <cell r="D183" t="str">
            <v>24</v>
          </cell>
          <cell r="E183" t="str">
            <v>30</v>
          </cell>
          <cell r="F183" t="str">
            <v>50</v>
          </cell>
          <cell r="G183">
            <v>45</v>
          </cell>
          <cell r="H183">
            <v>0.3</v>
          </cell>
          <cell r="I183" t="str">
            <v>+0,1-0</v>
          </cell>
          <cell r="J183">
            <v>45</v>
          </cell>
          <cell r="K183">
            <v>0.3</v>
          </cell>
          <cell r="L183" t="str">
            <v>+0,1-0</v>
          </cell>
          <cell r="M183" t="str">
            <v>Galvanisée</v>
          </cell>
          <cell r="N183" t="str">
            <v>Suivant plan générique</v>
          </cell>
          <cell r="O183">
            <v>43129</v>
          </cell>
          <cell r="P183">
            <v>0</v>
          </cell>
          <cell r="Q183">
            <v>3</v>
          </cell>
          <cell r="R183">
            <v>53</v>
          </cell>
          <cell r="S183">
            <v>0.10046430000000001</v>
          </cell>
          <cell r="T183">
            <v>6.0278580000000002</v>
          </cell>
          <cell r="U183">
            <v>23.850425748600003</v>
          </cell>
          <cell r="V183">
            <v>53</v>
          </cell>
          <cell r="W183">
            <v>3</v>
          </cell>
          <cell r="X183">
            <v>0.15</v>
          </cell>
          <cell r="Y183">
            <v>0.4500080329924529</v>
          </cell>
          <cell r="Z183">
            <v>0.16664866439773587</v>
          </cell>
          <cell r="AA183">
            <v>0.10548751500000002</v>
          </cell>
          <cell r="AB183">
            <v>3.5000000000000003E-2</v>
          </cell>
          <cell r="AC183">
            <v>0.75714421239018881</v>
          </cell>
          <cell r="AD183">
            <v>0.22010161561118119</v>
          </cell>
          <cell r="AE183">
            <v>0.78732739732327062</v>
          </cell>
          <cell r="AF183">
            <v>0.78732739732327062</v>
          </cell>
        </row>
        <row r="184">
          <cell r="C184" t="str">
            <v>4-7487-1</v>
          </cell>
          <cell r="D184" t="str">
            <v>24</v>
          </cell>
          <cell r="E184" t="str">
            <v>30</v>
          </cell>
          <cell r="F184" t="str">
            <v>33</v>
          </cell>
          <cell r="G184">
            <v>45</v>
          </cell>
          <cell r="H184">
            <v>0.3</v>
          </cell>
          <cell r="I184" t="str">
            <v>+0,1-0</v>
          </cell>
          <cell r="J184">
            <v>45</v>
          </cell>
          <cell r="K184">
            <v>0.3</v>
          </cell>
          <cell r="L184" t="str">
            <v>+0,1-0</v>
          </cell>
          <cell r="M184" t="str">
            <v>Galvanisée</v>
          </cell>
          <cell r="N184" t="str">
            <v>Suivant plan générique</v>
          </cell>
          <cell r="O184">
            <v>43129</v>
          </cell>
          <cell r="P184">
            <v>0</v>
          </cell>
          <cell r="Q184">
            <v>3</v>
          </cell>
          <cell r="R184">
            <v>36</v>
          </cell>
          <cell r="S184">
            <v>6.6306438000000009E-2</v>
          </cell>
          <cell r="T184">
            <v>6.0278580000000002</v>
          </cell>
          <cell r="U184">
            <v>23.850425748600003</v>
          </cell>
          <cell r="V184">
            <v>78</v>
          </cell>
          <cell r="W184">
            <v>3</v>
          </cell>
          <cell r="X184">
            <v>0.15</v>
          </cell>
          <cell r="Y184">
            <v>0.30577468908461541</v>
          </cell>
          <cell r="Z184">
            <v>0.15</v>
          </cell>
          <cell r="AA184">
            <v>6.962175990000001E-2</v>
          </cell>
          <cell r="AB184">
            <v>3.5000000000000003E-2</v>
          </cell>
          <cell r="AC184">
            <v>0.56039644898461538</v>
          </cell>
          <cell r="AD184">
            <v>0.26766764898633022</v>
          </cell>
          <cell r="AE184">
            <v>0.58628064140659353</v>
          </cell>
          <cell r="AF184">
            <v>0.58628064140659353</v>
          </cell>
        </row>
        <row r="185">
          <cell r="C185" t="str">
            <v>4-7454-1</v>
          </cell>
          <cell r="D185" t="str">
            <v>24</v>
          </cell>
          <cell r="E185" t="str">
            <v>28</v>
          </cell>
          <cell r="F185" t="str">
            <v>30</v>
          </cell>
          <cell r="G185">
            <v>45</v>
          </cell>
          <cell r="H185">
            <v>0.3</v>
          </cell>
          <cell r="I185" t="str">
            <v>+0,1-0</v>
          </cell>
          <cell r="J185">
            <v>45</v>
          </cell>
          <cell r="K185">
            <v>0.3</v>
          </cell>
          <cell r="L185" t="str">
            <v>+0,1-0</v>
          </cell>
          <cell r="M185" t="str">
            <v>Galvanisée</v>
          </cell>
          <cell r="N185" t="str">
            <v>Suivant plan générique</v>
          </cell>
          <cell r="O185">
            <v>43129</v>
          </cell>
          <cell r="P185">
            <v>0</v>
          </cell>
          <cell r="Q185">
            <v>3</v>
          </cell>
          <cell r="R185">
            <v>33</v>
          </cell>
          <cell r="S185">
            <v>3.8697360000000007E-2</v>
          </cell>
          <cell r="T185">
            <v>3.8697360000000005</v>
          </cell>
          <cell r="U185">
            <v>12.599860416000002</v>
          </cell>
          <cell r="V185">
            <v>85</v>
          </cell>
          <cell r="W185">
            <v>2</v>
          </cell>
          <cell r="X185">
            <v>0.15</v>
          </cell>
          <cell r="Y185">
            <v>0.14823365195294119</v>
          </cell>
          <cell r="Z185">
            <v>0.15</v>
          </cell>
          <cell r="AA185">
            <v>4.0632228000000006E-2</v>
          </cell>
          <cell r="AB185">
            <v>3.5000000000000003E-2</v>
          </cell>
          <cell r="AC185">
            <v>0.37386587995294118</v>
          </cell>
          <cell r="AD185">
            <v>0.401213397753442</v>
          </cell>
          <cell r="AE185">
            <v>0.37386587995294118</v>
          </cell>
          <cell r="AF185">
            <v>0.37386587995294118</v>
          </cell>
        </row>
        <row r="186">
          <cell r="C186" t="str">
            <v>4-8128-1</v>
          </cell>
          <cell r="D186" t="str">
            <v>22</v>
          </cell>
          <cell r="E186" t="str">
            <v>28</v>
          </cell>
          <cell r="F186" t="str">
            <v>50</v>
          </cell>
          <cell r="G186">
            <v>45</v>
          </cell>
          <cell r="H186">
            <v>0.3</v>
          </cell>
          <cell r="I186" t="str">
            <v>+0,1-0</v>
          </cell>
          <cell r="J186">
            <v>45</v>
          </cell>
          <cell r="K186">
            <v>0.3</v>
          </cell>
          <cell r="L186" t="str">
            <v>+0,1-0</v>
          </cell>
          <cell r="M186" t="str">
            <v>Galvanisée</v>
          </cell>
          <cell r="N186" t="str">
            <v>Suivant plan générique</v>
          </cell>
          <cell r="O186">
            <v>43129</v>
          </cell>
          <cell r="P186">
            <v>0</v>
          </cell>
          <cell r="Q186">
            <v>3</v>
          </cell>
          <cell r="R186">
            <v>53</v>
          </cell>
          <cell r="S186">
            <v>9.3022499999999994E-2</v>
          </cell>
          <cell r="T186">
            <v>5.5813500000000005</v>
          </cell>
          <cell r="U186">
            <v>18.172875600000001</v>
          </cell>
          <cell r="V186">
            <v>53</v>
          </cell>
          <cell r="W186">
            <v>3</v>
          </cell>
          <cell r="X186">
            <v>0.15</v>
          </cell>
          <cell r="Y186">
            <v>0.34288444528301887</v>
          </cell>
          <cell r="Z186">
            <v>0.15</v>
          </cell>
          <cell r="AA186">
            <v>9.7673625E-2</v>
          </cell>
          <cell r="AB186">
            <v>3.5000000000000003E-2</v>
          </cell>
          <cell r="AC186">
            <v>0.62555807028301891</v>
          </cell>
          <cell r="AD186">
            <v>0.23978589219084986</v>
          </cell>
          <cell r="AE186">
            <v>0.63407742704402514</v>
          </cell>
          <cell r="AF186">
            <v>0.63407742704402514</v>
          </cell>
        </row>
        <row r="187">
          <cell r="C187" t="str">
            <v>4-8483-1</v>
          </cell>
          <cell r="D187" t="str">
            <v>20</v>
          </cell>
          <cell r="E187" t="str">
            <v>28</v>
          </cell>
          <cell r="F187" t="str">
            <v>105</v>
          </cell>
          <cell r="G187">
            <v>45</v>
          </cell>
          <cell r="H187">
            <v>0.3</v>
          </cell>
          <cell r="I187" t="str">
            <v>+0,1-0</v>
          </cell>
          <cell r="J187">
            <v>45</v>
          </cell>
          <cell r="K187">
            <v>0.3</v>
          </cell>
          <cell r="L187" t="str">
            <v>+0,1-0</v>
          </cell>
          <cell r="M187" t="str">
            <v>Galvanisée</v>
          </cell>
          <cell r="N187" t="str">
            <v>Suivant plan générique</v>
          </cell>
          <cell r="O187">
            <v>43129</v>
          </cell>
          <cell r="P187">
            <v>0</v>
          </cell>
          <cell r="Q187">
            <v>3</v>
          </cell>
          <cell r="R187">
            <v>108</v>
          </cell>
          <cell r="S187">
            <v>0.25004448000000001</v>
          </cell>
          <cell r="T187">
            <v>7.1441280000000003</v>
          </cell>
          <cell r="U187">
            <v>30.322965530880001</v>
          </cell>
          <cell r="V187">
            <v>26</v>
          </cell>
          <cell r="W187">
            <v>4</v>
          </cell>
          <cell r="X187">
            <v>0.2</v>
          </cell>
          <cell r="Y187">
            <v>1.1662679050338463</v>
          </cell>
          <cell r="Z187">
            <v>0.30000000000000004</v>
          </cell>
          <cell r="AA187">
            <v>0.26254670400000002</v>
          </cell>
          <cell r="AB187">
            <v>3.5000000000000003E-2</v>
          </cell>
          <cell r="AC187">
            <v>1.7638146090338462</v>
          </cell>
          <cell r="AD187">
            <v>0.17008590271532509</v>
          </cell>
          <cell r="AE187">
            <v>1.8297682612923076</v>
          </cell>
          <cell r="AF187">
            <v>1.8297682612923076</v>
          </cell>
        </row>
        <row r="188">
          <cell r="C188" t="str">
            <v>4-7342-1</v>
          </cell>
          <cell r="D188" t="str">
            <v>20</v>
          </cell>
          <cell r="E188" t="str">
            <v>26</v>
          </cell>
          <cell r="F188" t="str">
            <v>80</v>
          </cell>
          <cell r="G188">
            <v>45</v>
          </cell>
          <cell r="H188">
            <v>0.3</v>
          </cell>
          <cell r="I188" t="str">
            <v>+0,1-0</v>
          </cell>
          <cell r="J188">
            <v>45</v>
          </cell>
          <cell r="K188">
            <v>0.3</v>
          </cell>
          <cell r="L188" t="str">
            <v>+0,1-0</v>
          </cell>
          <cell r="M188" t="str">
            <v>Galvanisée</v>
          </cell>
          <cell r="N188" t="str">
            <v>Suivant plan générique</v>
          </cell>
          <cell r="O188">
            <v>43129</v>
          </cell>
          <cell r="P188">
            <v>0</v>
          </cell>
          <cell r="Q188">
            <v>3</v>
          </cell>
          <cell r="R188">
            <v>83</v>
          </cell>
          <cell r="S188">
            <v>0.13692911999999999</v>
          </cell>
          <cell r="T188">
            <v>5.1348420000000008</v>
          </cell>
          <cell r="U188">
            <v>20.624863119300006</v>
          </cell>
          <cell r="V188">
            <v>33</v>
          </cell>
          <cell r="W188">
            <v>3</v>
          </cell>
          <cell r="X188">
            <v>0.15</v>
          </cell>
          <cell r="Y188">
            <v>0.62499585210000019</v>
          </cell>
          <cell r="Z188">
            <v>0.22499999999999998</v>
          </cell>
          <cell r="AA188">
            <v>0.14377557599999999</v>
          </cell>
          <cell r="AB188">
            <v>3.5000000000000003E-2</v>
          </cell>
          <cell r="AC188">
            <v>1.0287714281000002</v>
          </cell>
          <cell r="AD188">
            <v>0.21870747364703175</v>
          </cell>
          <cell r="AE188">
            <v>1.0716952374666671</v>
          </cell>
          <cell r="AF188">
            <v>1.0716952374666671</v>
          </cell>
        </row>
        <row r="189">
          <cell r="C189" t="str">
            <v>4-7564-1</v>
          </cell>
          <cell r="D189" t="str">
            <v>20</v>
          </cell>
          <cell r="E189" t="str">
            <v>26</v>
          </cell>
          <cell r="F189" t="str">
            <v>62</v>
          </cell>
          <cell r="G189">
            <v>45</v>
          </cell>
          <cell r="H189">
            <v>0.3</v>
          </cell>
          <cell r="I189" t="str">
            <v>+0,1-0</v>
          </cell>
          <cell r="J189">
            <v>45</v>
          </cell>
          <cell r="K189">
            <v>0.3</v>
          </cell>
          <cell r="L189" t="str">
            <v>+0,1-0</v>
          </cell>
          <cell r="M189" t="str">
            <v>Galvanisée</v>
          </cell>
          <cell r="N189" t="str">
            <v>Suivant plan générique</v>
          </cell>
          <cell r="O189">
            <v>43129</v>
          </cell>
          <cell r="P189">
            <v>0</v>
          </cell>
          <cell r="Q189">
            <v>3</v>
          </cell>
          <cell r="R189">
            <v>65</v>
          </cell>
          <cell r="S189">
            <v>0.106120068</v>
          </cell>
          <cell r="T189">
            <v>5.1348420000000008</v>
          </cell>
          <cell r="U189">
            <v>20.624863119300006</v>
          </cell>
          <cell r="V189">
            <v>43</v>
          </cell>
          <cell r="W189">
            <v>3</v>
          </cell>
          <cell r="X189">
            <v>0.15</v>
          </cell>
          <cell r="Y189">
            <v>0.47964797951860477</v>
          </cell>
          <cell r="Z189">
            <v>0.17732221527558142</v>
          </cell>
          <cell r="AA189">
            <v>0.11142607140000001</v>
          </cell>
          <cell r="AB189">
            <v>3.5000000000000003E-2</v>
          </cell>
          <cell r="AC189">
            <v>0.80339626619418625</v>
          </cell>
          <cell r="AD189">
            <v>0.22071575726332976</v>
          </cell>
          <cell r="AE189">
            <v>0.83476540122480636</v>
          </cell>
          <cell r="AF189">
            <v>0.83476540122480636</v>
          </cell>
        </row>
        <row r="190">
          <cell r="C190" t="str">
            <v>4-7598-1</v>
          </cell>
          <cell r="D190" t="str">
            <v>20</v>
          </cell>
          <cell r="E190" t="str">
            <v>26</v>
          </cell>
          <cell r="F190" t="str">
            <v>58,5</v>
          </cell>
          <cell r="G190">
            <v>45</v>
          </cell>
          <cell r="H190">
            <v>0.3</v>
          </cell>
          <cell r="I190" t="str">
            <v>+0,1-0</v>
          </cell>
          <cell r="J190">
            <v>45</v>
          </cell>
          <cell r="K190">
            <v>0.3</v>
          </cell>
          <cell r="L190" t="str">
            <v>+0,1-0</v>
          </cell>
          <cell r="M190" t="str">
            <v>Galvanisée</v>
          </cell>
          <cell r="N190" t="str">
            <v>Suivant plan générique</v>
          </cell>
          <cell r="O190">
            <v>43129</v>
          </cell>
          <cell r="P190">
            <v>0</v>
          </cell>
          <cell r="Q190">
            <v>3</v>
          </cell>
          <cell r="R190">
            <v>61.5</v>
          </cell>
          <cell r="S190">
            <v>0.10012941900000001</v>
          </cell>
          <cell r="T190">
            <v>5.1348420000000008</v>
          </cell>
          <cell r="U190">
            <v>20.624863119300006</v>
          </cell>
          <cell r="V190">
            <v>45</v>
          </cell>
          <cell r="W190">
            <v>3</v>
          </cell>
          <cell r="X190">
            <v>0.15</v>
          </cell>
          <cell r="Y190">
            <v>0.45833029154000016</v>
          </cell>
          <cell r="Z190">
            <v>0.16903985444700004</v>
          </cell>
          <cell r="AA190">
            <v>0.10513588995000002</v>
          </cell>
          <cell r="AB190">
            <v>3.5000000000000003E-2</v>
          </cell>
          <cell r="AC190">
            <v>0.76750603593700029</v>
          </cell>
          <cell r="AD190">
            <v>0.22024563525501126</v>
          </cell>
          <cell r="AE190">
            <v>0.79795490865333363</v>
          </cell>
          <cell r="AF190">
            <v>0.79795490865333363</v>
          </cell>
        </row>
        <row r="191">
          <cell r="C191" t="str">
            <v>4-7882-1</v>
          </cell>
          <cell r="D191" t="str">
            <v>20</v>
          </cell>
          <cell r="E191" t="str">
            <v>26</v>
          </cell>
          <cell r="F191" t="str">
            <v>55</v>
          </cell>
          <cell r="G191">
            <v>45</v>
          </cell>
          <cell r="H191">
            <v>0.3</v>
          </cell>
          <cell r="I191" t="str">
            <v>+0,1-0</v>
          </cell>
          <cell r="J191">
            <v>45</v>
          </cell>
          <cell r="K191">
            <v>0.3</v>
          </cell>
          <cell r="L191" t="str">
            <v>+0,1-0</v>
          </cell>
          <cell r="M191" t="str">
            <v>Galvanisée</v>
          </cell>
          <cell r="N191" t="str">
            <v>Suivant plan générique</v>
          </cell>
          <cell r="O191">
            <v>43129</v>
          </cell>
          <cell r="P191">
            <v>0</v>
          </cell>
          <cell r="Q191">
            <v>3</v>
          </cell>
          <cell r="R191">
            <v>58</v>
          </cell>
          <cell r="S191">
            <v>9.4138770000000024E-2</v>
          </cell>
          <cell r="T191">
            <v>5.1348420000000008</v>
          </cell>
          <cell r="U191">
            <v>20.624863119300006</v>
          </cell>
          <cell r="V191">
            <v>48</v>
          </cell>
          <cell r="W191">
            <v>3</v>
          </cell>
          <cell r="X191">
            <v>0.15</v>
          </cell>
          <cell r="Y191">
            <v>0.42968464831875014</v>
          </cell>
          <cell r="Z191">
            <v>0.15855910704562504</v>
          </cell>
          <cell r="AA191">
            <v>9.8845708500000032E-2</v>
          </cell>
          <cell r="AB191">
            <v>3.5000000000000003E-2</v>
          </cell>
          <cell r="AC191">
            <v>0.72208946386437523</v>
          </cell>
          <cell r="AD191">
            <v>0.21958374270837727</v>
          </cell>
          <cell r="AE191">
            <v>0.75137380909166696</v>
          </cell>
          <cell r="AF191">
            <v>0.75137380909166696</v>
          </cell>
        </row>
        <row r="192">
          <cell r="C192" t="str">
            <v>0-5022-1</v>
          </cell>
          <cell r="D192" t="str">
            <v>20</v>
          </cell>
          <cell r="E192" t="str">
            <v>26</v>
          </cell>
          <cell r="F192" t="str">
            <v>52</v>
          </cell>
          <cell r="G192">
            <v>45</v>
          </cell>
          <cell r="H192">
            <v>0.3</v>
          </cell>
          <cell r="I192" t="str">
            <v>+0,1-0</v>
          </cell>
          <cell r="J192">
            <v>45</v>
          </cell>
          <cell r="K192">
            <v>0.3</v>
          </cell>
          <cell r="L192" t="str">
            <v>+0,1-0</v>
          </cell>
          <cell r="M192" t="str">
            <v>Galvanisée</v>
          </cell>
          <cell r="N192" t="str">
            <v>Suivant plan générique</v>
          </cell>
          <cell r="O192">
            <v>43129</v>
          </cell>
          <cell r="P192">
            <v>0</v>
          </cell>
          <cell r="Q192">
            <v>3</v>
          </cell>
          <cell r="R192">
            <v>55</v>
          </cell>
          <cell r="S192">
            <v>8.9003927999999996E-2</v>
          </cell>
          <cell r="T192">
            <v>5.1348420000000008</v>
          </cell>
          <cell r="U192">
            <v>20.624863119300006</v>
          </cell>
          <cell r="V192">
            <v>51</v>
          </cell>
          <cell r="W192">
            <v>3</v>
          </cell>
          <cell r="X192">
            <v>0.15</v>
          </cell>
          <cell r="Y192">
            <v>0.40440908077058835</v>
          </cell>
          <cell r="Z192">
            <v>0.15</v>
          </cell>
          <cell r="AA192">
            <v>9.3454124400000005E-2</v>
          </cell>
          <cell r="AB192">
            <v>3.5000000000000003E-2</v>
          </cell>
          <cell r="AC192">
            <v>0.68286320517058841</v>
          </cell>
          <cell r="AD192">
            <v>0.21966332182523737</v>
          </cell>
          <cell r="AE192">
            <v>0.71048427356078447</v>
          </cell>
          <cell r="AF192">
            <v>0.71048427356078447</v>
          </cell>
        </row>
        <row r="193">
          <cell r="C193" t="str">
            <v>0-4894-1</v>
          </cell>
          <cell r="D193" t="str">
            <v>20</v>
          </cell>
          <cell r="E193" t="str">
            <v>26</v>
          </cell>
          <cell r="F193" t="str">
            <v>45</v>
          </cell>
          <cell r="G193">
            <v>45</v>
          </cell>
          <cell r="H193">
            <v>0.3</v>
          </cell>
          <cell r="I193" t="str">
            <v>+0,1-0</v>
          </cell>
          <cell r="J193">
            <v>45</v>
          </cell>
          <cell r="K193">
            <v>0.3</v>
          </cell>
          <cell r="L193" t="str">
            <v>+0,1-0</v>
          </cell>
          <cell r="M193" t="str">
            <v>Galvanisée</v>
          </cell>
          <cell r="N193" t="str">
            <v>Suivant plan générique</v>
          </cell>
          <cell r="O193">
            <v>43129</v>
          </cell>
          <cell r="P193">
            <v>0</v>
          </cell>
          <cell r="Q193">
            <v>3</v>
          </cell>
          <cell r="R193">
            <v>48</v>
          </cell>
          <cell r="S193">
            <v>7.7022630000000009E-2</v>
          </cell>
          <cell r="T193">
            <v>5.1348420000000008</v>
          </cell>
          <cell r="U193">
            <v>20.624863119300006</v>
          </cell>
          <cell r="V193">
            <v>58</v>
          </cell>
          <cell r="W193">
            <v>3</v>
          </cell>
          <cell r="X193">
            <v>0.15</v>
          </cell>
          <cell r="Y193">
            <v>0.35560108826379322</v>
          </cell>
          <cell r="Z193">
            <v>0.15</v>
          </cell>
          <cell r="AA193">
            <v>8.0873761500000016E-2</v>
          </cell>
          <cell r="AB193">
            <v>3.5000000000000003E-2</v>
          </cell>
          <cell r="AC193">
            <v>0.6214748497637933</v>
          </cell>
          <cell r="AD193">
            <v>0.24136133595271186</v>
          </cell>
          <cell r="AE193">
            <v>0.62863313301839108</v>
          </cell>
          <cell r="AF193">
            <v>0.62863313301839108</v>
          </cell>
        </row>
        <row r="194">
          <cell r="C194" t="str">
            <v>4-7701-1</v>
          </cell>
          <cell r="D194" t="str">
            <v>20</v>
          </cell>
          <cell r="E194" t="str">
            <v>26</v>
          </cell>
          <cell r="F194" t="str">
            <v>44</v>
          </cell>
          <cell r="G194">
            <v>45</v>
          </cell>
          <cell r="H194">
            <v>0.3</v>
          </cell>
          <cell r="I194" t="str">
            <v>+0,1-0</v>
          </cell>
          <cell r="J194">
            <v>45</v>
          </cell>
          <cell r="K194">
            <v>0.3</v>
          </cell>
          <cell r="L194" t="str">
            <v>+0,1-0</v>
          </cell>
          <cell r="M194" t="str">
            <v>Galvanisée</v>
          </cell>
          <cell r="N194" t="str">
            <v>Suivant plan générique</v>
          </cell>
          <cell r="O194">
            <v>43129</v>
          </cell>
          <cell r="P194">
            <v>0</v>
          </cell>
          <cell r="Q194">
            <v>3</v>
          </cell>
          <cell r="R194">
            <v>47</v>
          </cell>
          <cell r="S194">
            <v>7.5311016000000008E-2</v>
          </cell>
          <cell r="T194">
            <v>5.1348420000000008</v>
          </cell>
          <cell r="U194">
            <v>20.624863119300006</v>
          </cell>
          <cell r="V194">
            <v>60</v>
          </cell>
          <cell r="W194">
            <v>3</v>
          </cell>
          <cell r="X194">
            <v>0.15</v>
          </cell>
          <cell r="Y194">
            <v>0.34374771865500009</v>
          </cell>
          <cell r="Z194">
            <v>0.15</v>
          </cell>
          <cell r="AA194">
            <v>7.9076566800000012E-2</v>
          </cell>
          <cell r="AB194">
            <v>3.5000000000000003E-2</v>
          </cell>
          <cell r="AC194">
            <v>0.60782428545500011</v>
          </cell>
          <cell r="AD194">
            <v>0.24678184730265298</v>
          </cell>
          <cell r="AE194">
            <v>0.60782428545500011</v>
          </cell>
          <cell r="AF194">
            <v>0.60782428545500011</v>
          </cell>
        </row>
        <row r="195">
          <cell r="C195" t="str">
            <v>4-7312-1</v>
          </cell>
          <cell r="D195" t="str">
            <v>20</v>
          </cell>
          <cell r="E195" t="str">
            <v>26</v>
          </cell>
          <cell r="F195" t="str">
            <v>42</v>
          </cell>
          <cell r="G195">
            <v>45</v>
          </cell>
          <cell r="H195">
            <v>0.3</v>
          </cell>
          <cell r="I195" t="str">
            <v>+0,1-0</v>
          </cell>
          <cell r="J195">
            <v>45</v>
          </cell>
          <cell r="K195">
            <v>0.3</v>
          </cell>
          <cell r="L195" t="str">
            <v>+0,1-0</v>
          </cell>
          <cell r="M195" t="str">
            <v>Galvanisée</v>
          </cell>
          <cell r="N195" t="str">
            <v>Suivant plan générique</v>
          </cell>
          <cell r="O195">
            <v>43129</v>
          </cell>
          <cell r="P195">
            <v>0</v>
          </cell>
          <cell r="Q195">
            <v>3</v>
          </cell>
          <cell r="R195">
            <v>45</v>
          </cell>
          <cell r="S195">
            <v>7.1887788000000022E-2</v>
          </cell>
          <cell r="T195">
            <v>5.1348420000000008</v>
          </cell>
          <cell r="U195">
            <v>20.624863119300006</v>
          </cell>
          <cell r="V195">
            <v>62</v>
          </cell>
          <cell r="W195">
            <v>3</v>
          </cell>
          <cell r="X195">
            <v>0.15</v>
          </cell>
          <cell r="Y195">
            <v>0.33265908256935495</v>
          </cell>
          <cell r="Z195">
            <v>0.15</v>
          </cell>
          <cell r="AA195">
            <v>7.5482177400000031E-2</v>
          </cell>
          <cell r="AB195">
            <v>3.5000000000000003E-2</v>
          </cell>
          <cell r="AC195">
            <v>0.59314125996935507</v>
          </cell>
          <cell r="AD195">
            <v>0.25289085437716796</v>
          </cell>
          <cell r="AE195">
            <v>0.59314125996935507</v>
          </cell>
          <cell r="AF195">
            <v>0.59314125996935507</v>
          </cell>
        </row>
        <row r="196">
          <cell r="C196" t="str">
            <v>4-7526-1</v>
          </cell>
          <cell r="D196" t="str">
            <v>20</v>
          </cell>
          <cell r="E196" t="str">
            <v>26</v>
          </cell>
          <cell r="F196" t="str">
            <v>40</v>
          </cell>
          <cell r="G196">
            <v>45</v>
          </cell>
          <cell r="H196">
            <v>0.3</v>
          </cell>
          <cell r="I196" t="str">
            <v>+0,1-0</v>
          </cell>
          <cell r="J196">
            <v>45</v>
          </cell>
          <cell r="K196">
            <v>0.3</v>
          </cell>
          <cell r="L196" t="str">
            <v>+0,1-0</v>
          </cell>
          <cell r="M196" t="str">
            <v>Galvanisée</v>
          </cell>
          <cell r="N196" t="str">
            <v>Suivant plan générique</v>
          </cell>
          <cell r="O196">
            <v>43129</v>
          </cell>
          <cell r="P196">
            <v>0</v>
          </cell>
          <cell r="Q196">
            <v>3</v>
          </cell>
          <cell r="R196">
            <v>43</v>
          </cell>
          <cell r="S196">
            <v>6.8464559999999994E-2</v>
          </cell>
          <cell r="T196">
            <v>5.1348420000000008</v>
          </cell>
          <cell r="U196">
            <v>20.624863119300006</v>
          </cell>
          <cell r="V196">
            <v>65</v>
          </cell>
          <cell r="W196">
            <v>3</v>
          </cell>
          <cell r="X196">
            <v>0.15</v>
          </cell>
          <cell r="Y196">
            <v>0.31730558645076934</v>
          </cell>
          <cell r="Z196">
            <v>0.15</v>
          </cell>
          <cell r="AA196">
            <v>7.1887787999999994E-2</v>
          </cell>
          <cell r="AB196">
            <v>3.5000000000000003E-2</v>
          </cell>
          <cell r="AC196">
            <v>0.57419337445076934</v>
          </cell>
          <cell r="AD196">
            <v>0.26123603419053526</v>
          </cell>
          <cell r="AE196">
            <v>0.60599053492967048</v>
          </cell>
          <cell r="AF196">
            <v>0.60599053492967048</v>
          </cell>
        </row>
        <row r="197">
          <cell r="C197" t="str">
            <v>4-8320-1</v>
          </cell>
          <cell r="D197" t="str">
            <v>20</v>
          </cell>
          <cell r="E197" t="str">
            <v>26</v>
          </cell>
          <cell r="F197" t="str">
            <v>39,5</v>
          </cell>
          <cell r="G197">
            <v>45</v>
          </cell>
          <cell r="H197">
            <v>0.3</v>
          </cell>
          <cell r="I197" t="str">
            <v>+0,1-0</v>
          </cell>
          <cell r="J197">
            <v>45</v>
          </cell>
          <cell r="K197">
            <v>0.3</v>
          </cell>
          <cell r="L197" t="str">
            <v>+0,1-0</v>
          </cell>
          <cell r="M197" t="str">
            <v>Galvanisée</v>
          </cell>
          <cell r="N197" t="str">
            <v>Suivant plan générique</v>
          </cell>
          <cell r="O197">
            <v>43129</v>
          </cell>
          <cell r="P197">
            <v>0</v>
          </cell>
          <cell r="Q197">
            <v>3</v>
          </cell>
          <cell r="R197">
            <v>42.5</v>
          </cell>
          <cell r="S197">
            <v>6.7608752999999994E-2</v>
          </cell>
          <cell r="T197">
            <v>5.1348420000000008</v>
          </cell>
          <cell r="U197">
            <v>20.624863119300006</v>
          </cell>
          <cell r="V197">
            <v>66</v>
          </cell>
          <cell r="W197">
            <v>3</v>
          </cell>
          <cell r="X197">
            <v>0.15</v>
          </cell>
          <cell r="Y197">
            <v>0.3124979260500001</v>
          </cell>
          <cell r="Z197">
            <v>0.15</v>
          </cell>
          <cell r="AA197">
            <v>7.0989190649999992E-2</v>
          </cell>
          <cell r="AB197">
            <v>3.5000000000000003E-2</v>
          </cell>
          <cell r="AC197">
            <v>0.56848711670000007</v>
          </cell>
          <cell r="AD197">
            <v>0.26385822227728239</v>
          </cell>
          <cell r="AE197">
            <v>0.59783873814285726</v>
          </cell>
          <cell r="AF197">
            <v>0.59783873814285726</v>
          </cell>
        </row>
        <row r="198">
          <cell r="C198" t="str">
            <v>4-7351-1</v>
          </cell>
          <cell r="D198" t="str">
            <v>20</v>
          </cell>
          <cell r="E198" t="str">
            <v>26</v>
          </cell>
          <cell r="F198" t="str">
            <v>35</v>
          </cell>
          <cell r="G198">
            <v>45</v>
          </cell>
          <cell r="H198">
            <v>0.3</v>
          </cell>
          <cell r="I198" t="str">
            <v>+0,1-0</v>
          </cell>
          <cell r="J198">
            <v>45</v>
          </cell>
          <cell r="K198">
            <v>0.3</v>
          </cell>
          <cell r="L198" t="str">
            <v>+0,1-0</v>
          </cell>
          <cell r="M198" t="str">
            <v>Galvanisée</v>
          </cell>
          <cell r="N198" t="str">
            <v>Suivant plan générique</v>
          </cell>
          <cell r="O198">
            <v>43129</v>
          </cell>
          <cell r="P198">
            <v>0</v>
          </cell>
          <cell r="Q198">
            <v>3</v>
          </cell>
          <cell r="R198">
            <v>38</v>
          </cell>
          <cell r="S198">
            <v>5.9906490000000007E-2</v>
          </cell>
          <cell r="T198">
            <v>5.1348420000000008</v>
          </cell>
          <cell r="U198">
            <v>20.624863119300006</v>
          </cell>
          <cell r="V198">
            <v>74</v>
          </cell>
          <cell r="W198">
            <v>3</v>
          </cell>
          <cell r="X198">
            <v>0.15</v>
          </cell>
          <cell r="Y198">
            <v>0.27871436647702713</v>
          </cell>
          <cell r="Z198">
            <v>0.15</v>
          </cell>
          <cell r="AA198">
            <v>6.2901814500000014E-2</v>
          </cell>
          <cell r="AB198">
            <v>3.5000000000000003E-2</v>
          </cell>
          <cell r="AC198">
            <v>0.52661618097702712</v>
          </cell>
          <cell r="AD198">
            <v>0.28483743078631968</v>
          </cell>
          <cell r="AE198">
            <v>0.53802311568146743</v>
          </cell>
          <cell r="AF198">
            <v>0.53802311568146743</v>
          </cell>
        </row>
        <row r="199">
          <cell r="C199" t="str">
            <v>4-7215-1</v>
          </cell>
          <cell r="D199" t="str">
            <v>20</v>
          </cell>
          <cell r="E199" t="str">
            <v>26</v>
          </cell>
          <cell r="F199" t="str">
            <v>33</v>
          </cell>
          <cell r="G199">
            <v>45</v>
          </cell>
          <cell r="H199">
            <v>0.3</v>
          </cell>
          <cell r="I199" t="str">
            <v>+0,1-0</v>
          </cell>
          <cell r="J199">
            <v>45</v>
          </cell>
          <cell r="K199">
            <v>0.3</v>
          </cell>
          <cell r="L199" t="str">
            <v>+0,1-0</v>
          </cell>
          <cell r="M199" t="str">
            <v>Galvanisée</v>
          </cell>
          <cell r="N199" t="str">
            <v>Suivant plan générique</v>
          </cell>
          <cell r="O199">
            <v>43129</v>
          </cell>
          <cell r="P199">
            <v>0</v>
          </cell>
          <cell r="Q199">
            <v>3</v>
          </cell>
          <cell r="R199">
            <v>36</v>
          </cell>
          <cell r="S199">
            <v>5.6483262000000006E-2</v>
          </cell>
          <cell r="T199">
            <v>5.1348420000000008</v>
          </cell>
          <cell r="U199">
            <v>20.624863119300006</v>
          </cell>
          <cell r="V199">
            <v>78</v>
          </cell>
          <cell r="W199">
            <v>3</v>
          </cell>
          <cell r="X199">
            <v>0.15</v>
          </cell>
          <cell r="Y199">
            <v>0.26442132204230778</v>
          </cell>
          <cell r="Z199">
            <v>0.15</v>
          </cell>
          <cell r="AA199">
            <v>5.9307425100000012E-2</v>
          </cell>
          <cell r="AB199">
            <v>3.5000000000000003E-2</v>
          </cell>
          <cell r="AC199">
            <v>0.50872874714230776</v>
          </cell>
          <cell r="AD199">
            <v>0.29485261220758213</v>
          </cell>
          <cell r="AE199">
            <v>0.51246963877472551</v>
          </cell>
          <cell r="AF199">
            <v>0.51246963877472551</v>
          </cell>
        </row>
        <row r="200">
          <cell r="C200" t="str">
            <v>4-7410-1</v>
          </cell>
          <cell r="D200" t="str">
            <v>20</v>
          </cell>
          <cell r="E200" t="str">
            <v>26</v>
          </cell>
          <cell r="F200" t="str">
            <v>30</v>
          </cell>
          <cell r="G200">
            <v>45</v>
          </cell>
          <cell r="H200">
            <v>0.3</v>
          </cell>
          <cell r="I200" t="str">
            <v>+0,1-0</v>
          </cell>
          <cell r="J200">
            <v>45</v>
          </cell>
          <cell r="K200">
            <v>0.3</v>
          </cell>
          <cell r="L200" t="str">
            <v>+0,1-0</v>
          </cell>
          <cell r="M200" t="str">
            <v>Galvanisée</v>
          </cell>
          <cell r="N200" t="str">
            <v>Suivant plan générique</v>
          </cell>
          <cell r="O200">
            <v>43129</v>
          </cell>
          <cell r="P200">
            <v>0</v>
          </cell>
          <cell r="Q200">
            <v>3</v>
          </cell>
          <cell r="R200">
            <v>33</v>
          </cell>
          <cell r="S200">
            <v>5.1348420000000006E-2</v>
          </cell>
          <cell r="T200">
            <v>5.1348420000000008</v>
          </cell>
          <cell r="U200">
            <v>20.624863119300006</v>
          </cell>
          <cell r="V200">
            <v>85</v>
          </cell>
          <cell r="W200">
            <v>3</v>
          </cell>
          <cell r="X200">
            <v>0.15</v>
          </cell>
          <cell r="Y200">
            <v>0.242645448462353</v>
          </cell>
          <cell r="Z200">
            <v>0.15</v>
          </cell>
          <cell r="AA200">
            <v>5.3915841000000006E-2</v>
          </cell>
          <cell r="AB200">
            <v>3.5000000000000003E-2</v>
          </cell>
          <cell r="AC200">
            <v>0.48156128946235299</v>
          </cell>
          <cell r="AD200">
            <v>0.31148683102719898</v>
          </cell>
          <cell r="AE200">
            <v>0.48156128946235299</v>
          </cell>
          <cell r="AF200">
            <v>0.48156128946235299</v>
          </cell>
        </row>
        <row r="201">
          <cell r="C201" t="str">
            <v>4-7352-1</v>
          </cell>
          <cell r="D201" t="str">
            <v>20</v>
          </cell>
          <cell r="E201" t="str">
            <v>26</v>
          </cell>
          <cell r="F201" t="str">
            <v>25,5</v>
          </cell>
          <cell r="G201">
            <v>45</v>
          </cell>
          <cell r="H201">
            <v>0.3</v>
          </cell>
          <cell r="I201" t="str">
            <v>+0,1-0</v>
          </cell>
          <cell r="J201">
            <v>45</v>
          </cell>
          <cell r="K201">
            <v>0.3</v>
          </cell>
          <cell r="L201" t="str">
            <v>+0,1-0</v>
          </cell>
          <cell r="M201" t="str">
            <v>Galvanisée</v>
          </cell>
          <cell r="N201" t="str">
            <v>Suivant plan générique</v>
          </cell>
          <cell r="O201">
            <v>43129</v>
          </cell>
          <cell r="P201">
            <v>0</v>
          </cell>
          <cell r="Q201">
            <v>3</v>
          </cell>
          <cell r="R201">
            <v>28.5</v>
          </cell>
          <cell r="S201">
            <v>4.3646156999999998E-2</v>
          </cell>
          <cell r="T201">
            <v>5.1348420000000008</v>
          </cell>
          <cell r="U201">
            <v>20.624863119300006</v>
          </cell>
          <cell r="V201">
            <v>98</v>
          </cell>
          <cell r="W201">
            <v>3</v>
          </cell>
          <cell r="X201">
            <v>0.15</v>
          </cell>
          <cell r="Y201">
            <v>0.21045778693163272</v>
          </cell>
          <cell r="Z201">
            <v>0.15</v>
          </cell>
          <cell r="AA201">
            <v>4.582846485E-2</v>
          </cell>
          <cell r="AB201">
            <v>3.5000000000000003E-2</v>
          </cell>
          <cell r="AC201">
            <v>0.44128625178163272</v>
          </cell>
          <cell r="AD201">
            <v>0.33991541634119704</v>
          </cell>
          <cell r="AE201">
            <v>0.44128625178163272</v>
          </cell>
          <cell r="AF201">
            <v>0.44128625178163272</v>
          </cell>
        </row>
        <row r="202">
          <cell r="C202" t="str">
            <v>4-8489</v>
          </cell>
          <cell r="D202" t="str">
            <v>20</v>
          </cell>
          <cell r="E202" t="str">
            <v>26</v>
          </cell>
          <cell r="F202" t="str">
            <v>150</v>
          </cell>
          <cell r="G202">
            <v>45</v>
          </cell>
          <cell r="H202">
            <v>0.3</v>
          </cell>
          <cell r="I202" t="str">
            <v>+0,1-0</v>
          </cell>
          <cell r="J202">
            <v>45</v>
          </cell>
          <cell r="K202">
            <v>0.3</v>
          </cell>
          <cell r="L202" t="str">
            <v>+0,1-0</v>
          </cell>
          <cell r="M202" t="str">
            <v>Brute</v>
          </cell>
          <cell r="N202" t="str">
            <v>Suivant plan générique</v>
          </cell>
          <cell r="O202">
            <v>43129</v>
          </cell>
          <cell r="P202">
            <v>0</v>
          </cell>
          <cell r="Q202">
            <v>3</v>
          </cell>
          <cell r="R202">
            <v>153</v>
          </cell>
          <cell r="S202">
            <v>0.25674210000000003</v>
          </cell>
          <cell r="T202">
            <v>5.1348420000000008</v>
          </cell>
          <cell r="U202">
            <v>20.624863119300006</v>
          </cell>
          <cell r="V202">
            <v>18</v>
          </cell>
          <cell r="W202">
            <v>3</v>
          </cell>
          <cell r="X202">
            <v>0.15</v>
          </cell>
          <cell r="Y202">
            <v>1.1458257288500002</v>
          </cell>
          <cell r="Z202">
            <v>0.22499999999999998</v>
          </cell>
          <cell r="AA202">
            <v>0</v>
          </cell>
          <cell r="AB202">
            <v>0</v>
          </cell>
          <cell r="AC202">
            <v>1.3708257288500003</v>
          </cell>
          <cell r="AD202">
            <v>0.16413464911309689</v>
          </cell>
          <cell r="AE202">
            <v>1.4322821610625003</v>
          </cell>
          <cell r="AF202">
            <v>1.4322821610625003</v>
          </cell>
        </row>
        <row r="203">
          <cell r="C203" t="str">
            <v>4-8001-1</v>
          </cell>
          <cell r="D203" t="str">
            <v>20</v>
          </cell>
          <cell r="E203" t="str">
            <v>26</v>
          </cell>
          <cell r="F203" t="str">
            <v>107</v>
          </cell>
          <cell r="G203">
            <v>45</v>
          </cell>
          <cell r="H203">
            <v>0.3</v>
          </cell>
          <cell r="I203" t="str">
            <v>+0,1-0</v>
          </cell>
          <cell r="J203">
            <v>45</v>
          </cell>
          <cell r="K203">
            <v>0.3</v>
          </cell>
          <cell r="L203" t="str">
            <v>+0,1-0</v>
          </cell>
          <cell r="M203" t="str">
            <v>Galvanisée</v>
          </cell>
          <cell r="N203" t="str">
            <v>Suivant plan générique</v>
          </cell>
          <cell r="O203">
            <v>43129</v>
          </cell>
          <cell r="P203">
            <v>0</v>
          </cell>
          <cell r="Q203">
            <v>3</v>
          </cell>
          <cell r="R203">
            <v>110</v>
          </cell>
          <cell r="S203">
            <v>0.18314269800000002</v>
          </cell>
          <cell r="T203">
            <v>5.1348420000000008</v>
          </cell>
          <cell r="U203">
            <v>20.624863119300006</v>
          </cell>
          <cell r="V203">
            <v>25</v>
          </cell>
          <cell r="W203">
            <v>3</v>
          </cell>
          <cell r="X203">
            <v>0.15</v>
          </cell>
          <cell r="Y203">
            <v>0.82499452477200019</v>
          </cell>
          <cell r="Z203">
            <v>0.22499999999999998</v>
          </cell>
          <cell r="AA203">
            <v>0.19229983290000002</v>
          </cell>
          <cell r="AB203">
            <v>3.5000000000000003E-2</v>
          </cell>
          <cell r="AC203">
            <v>1.2772943576720002</v>
          </cell>
          <cell r="AD203">
            <v>0.17615360049823245</v>
          </cell>
          <cell r="AE203">
            <v>1.3153679470899999</v>
          </cell>
          <cell r="AF203">
            <v>1.3153679470899999</v>
          </cell>
        </row>
        <row r="204">
          <cell r="C204" t="str">
            <v>4-7733-1</v>
          </cell>
          <cell r="D204">
            <v>20</v>
          </cell>
          <cell r="E204">
            <v>26</v>
          </cell>
          <cell r="F204" t="str">
            <v>40</v>
          </cell>
          <cell r="G204">
            <v>45</v>
          </cell>
          <cell r="H204">
            <v>0.3</v>
          </cell>
          <cell r="I204" t="str">
            <v>+0,1-0</v>
          </cell>
          <cell r="J204">
            <v>45</v>
          </cell>
          <cell r="K204">
            <v>0.3</v>
          </cell>
          <cell r="L204" t="str">
            <v>+0,1-0</v>
          </cell>
          <cell r="M204" t="str">
            <v>Galvanisée</v>
          </cell>
          <cell r="N204" t="str">
            <v>Suivant plan générique</v>
          </cell>
          <cell r="O204">
            <v>43129</v>
          </cell>
          <cell r="P204">
            <v>0</v>
          </cell>
          <cell r="Q204">
            <v>3</v>
          </cell>
          <cell r="R204">
            <v>43</v>
          </cell>
          <cell r="S204">
            <v>6.8464559999999994E-2</v>
          </cell>
          <cell r="T204">
            <v>5.1348420000000008</v>
          </cell>
          <cell r="U204">
            <v>20.624863119300006</v>
          </cell>
          <cell r="V204">
            <v>65</v>
          </cell>
          <cell r="W204">
            <v>3</v>
          </cell>
          <cell r="X204">
            <v>0.15</v>
          </cell>
          <cell r="Y204">
            <v>0.31730558645076934</v>
          </cell>
          <cell r="Z204">
            <v>0.15</v>
          </cell>
          <cell r="AA204">
            <v>7.1887787999999994E-2</v>
          </cell>
          <cell r="AB204">
            <v>3.5000000000000003E-2</v>
          </cell>
          <cell r="AC204">
            <v>0.57419337445076934</v>
          </cell>
          <cell r="AD204">
            <v>0.26123603419053526</v>
          </cell>
          <cell r="AE204">
            <v>0.60599053492967048</v>
          </cell>
          <cell r="AF204">
            <v>0.60599053492967048</v>
          </cell>
        </row>
        <row r="205">
          <cell r="C205" t="str">
            <v>4-7609-1</v>
          </cell>
          <cell r="D205">
            <v>19.5</v>
          </cell>
          <cell r="E205">
            <v>22</v>
          </cell>
          <cell r="F205" t="str">
            <v>45</v>
          </cell>
          <cell r="G205">
            <v>45</v>
          </cell>
          <cell r="H205">
            <v>0.3</v>
          </cell>
          <cell r="I205" t="str">
            <v>+0,1-0</v>
          </cell>
          <cell r="J205">
            <v>45</v>
          </cell>
          <cell r="K205">
            <v>0.3</v>
          </cell>
          <cell r="L205" t="str">
            <v>+0,1-0</v>
          </cell>
          <cell r="M205" t="str">
            <v>Galvanisée</v>
          </cell>
          <cell r="N205" t="str">
            <v>Suivant plan générique</v>
          </cell>
          <cell r="O205">
            <v>43129</v>
          </cell>
          <cell r="P205">
            <v>0</v>
          </cell>
          <cell r="Q205">
            <v>3</v>
          </cell>
          <cell r="R205">
            <v>48</v>
          </cell>
          <cell r="S205">
            <v>2.8953253125000002E-2</v>
          </cell>
          <cell r="T205">
            <v>1.9302168750000002</v>
          </cell>
          <cell r="U205">
            <v>8.7710985016875007</v>
          </cell>
          <cell r="V205">
            <v>58</v>
          </cell>
          <cell r="W205">
            <v>1</v>
          </cell>
          <cell r="X205">
            <v>0.15</v>
          </cell>
          <cell r="Y205">
            <v>0.1512258362359914</v>
          </cell>
          <cell r="Z205">
            <v>0.15</v>
          </cell>
          <cell r="AA205">
            <v>3.0400915781250003E-2</v>
          </cell>
          <cell r="AB205">
            <v>3.5000000000000003E-2</v>
          </cell>
          <cell r="AC205">
            <v>0.36662675201724138</v>
          </cell>
          <cell r="AD205">
            <v>0.40913544681252806</v>
          </cell>
          <cell r="AE205">
            <v>0.36662675201724138</v>
          </cell>
          <cell r="AF205">
            <v>0.36662675201724138</v>
          </cell>
        </row>
        <row r="206">
          <cell r="C206" t="str">
            <v>4-7039-1</v>
          </cell>
          <cell r="D206" t="str">
            <v>18</v>
          </cell>
          <cell r="E206" t="str">
            <v>22</v>
          </cell>
          <cell r="F206" t="str">
            <v>50</v>
          </cell>
          <cell r="G206">
            <v>45</v>
          </cell>
          <cell r="H206">
            <v>0.3</v>
          </cell>
          <cell r="I206" t="str">
            <v>+0,1-0</v>
          </cell>
          <cell r="J206">
            <v>45</v>
          </cell>
          <cell r="K206">
            <v>0.3</v>
          </cell>
          <cell r="L206" t="str">
            <v>+0,1-0</v>
          </cell>
          <cell r="M206" t="str">
            <v>Galvanisée</v>
          </cell>
          <cell r="N206" t="str">
            <v>Suivant plan générique</v>
          </cell>
          <cell r="O206">
            <v>43129</v>
          </cell>
          <cell r="P206">
            <v>0</v>
          </cell>
          <cell r="Q206">
            <v>3</v>
          </cell>
          <cell r="R206">
            <v>53</v>
          </cell>
          <cell r="S206">
            <v>4.9612000000000003E-2</v>
          </cell>
          <cell r="T206">
            <v>2.9767200000000003</v>
          </cell>
          <cell r="U206">
            <v>13.526513352000002</v>
          </cell>
          <cell r="V206">
            <v>53</v>
          </cell>
          <cell r="W206">
            <v>2</v>
          </cell>
          <cell r="X206">
            <v>0.15</v>
          </cell>
          <cell r="Y206">
            <v>0.25521723305660382</v>
          </cell>
          <cell r="Z206">
            <v>0.15</v>
          </cell>
          <cell r="AA206">
            <v>5.2092600000000003E-2</v>
          </cell>
          <cell r="AB206">
            <v>3.5000000000000003E-2</v>
          </cell>
          <cell r="AC206">
            <v>0.49230983305660381</v>
          </cell>
          <cell r="AD206">
            <v>0.30468617510378593</v>
          </cell>
          <cell r="AE206">
            <v>0.49230983305660381</v>
          </cell>
          <cell r="AF206">
            <v>0.49230983305660381</v>
          </cell>
        </row>
        <row r="207">
          <cell r="C207" t="str">
            <v>4-7035-1</v>
          </cell>
          <cell r="D207" t="str">
            <v>18</v>
          </cell>
          <cell r="E207" t="str">
            <v>22</v>
          </cell>
          <cell r="F207" t="str">
            <v>48</v>
          </cell>
          <cell r="G207">
            <v>45</v>
          </cell>
          <cell r="H207">
            <v>0.3</v>
          </cell>
          <cell r="I207" t="str">
            <v>+0,1-0</v>
          </cell>
          <cell r="J207">
            <v>45</v>
          </cell>
          <cell r="K207">
            <v>0.3</v>
          </cell>
          <cell r="L207" t="str">
            <v>+0,1-0</v>
          </cell>
          <cell r="M207" t="str">
            <v>Galvanisée</v>
          </cell>
          <cell r="N207" t="str">
            <v>Suivant plan générique</v>
          </cell>
          <cell r="O207">
            <v>43129</v>
          </cell>
          <cell r="P207">
            <v>0</v>
          </cell>
          <cell r="Q207">
            <v>3</v>
          </cell>
          <cell r="R207">
            <v>51</v>
          </cell>
          <cell r="S207">
            <v>4.7627520000000007E-2</v>
          </cell>
          <cell r="T207">
            <v>2.9767200000000003</v>
          </cell>
          <cell r="U207">
            <v>13.526513352000002</v>
          </cell>
          <cell r="V207">
            <v>55</v>
          </cell>
          <cell r="W207">
            <v>2</v>
          </cell>
          <cell r="X207">
            <v>0.15</v>
          </cell>
          <cell r="Y207">
            <v>0.24593660640000004</v>
          </cell>
          <cell r="Z207">
            <v>0.15</v>
          </cell>
          <cell r="AA207">
            <v>5.0008896000000011E-2</v>
          </cell>
          <cell r="AB207">
            <v>3.5000000000000003E-2</v>
          </cell>
          <cell r="AC207">
            <v>0.48094550240000011</v>
          </cell>
          <cell r="AD207">
            <v>0.31188564868883162</v>
          </cell>
          <cell r="AE207">
            <v>0.48094550240000011</v>
          </cell>
          <cell r="AF207">
            <v>0.48094550240000011</v>
          </cell>
        </row>
        <row r="208">
          <cell r="C208" t="str">
            <v>4-7419-1</v>
          </cell>
          <cell r="D208" t="str">
            <v>18</v>
          </cell>
          <cell r="E208" t="str">
            <v>22</v>
          </cell>
          <cell r="F208" t="str">
            <v>45</v>
          </cell>
          <cell r="G208">
            <v>45</v>
          </cell>
          <cell r="H208">
            <v>0.3</v>
          </cell>
          <cell r="I208" t="str">
            <v>+0,1-0</v>
          </cell>
          <cell r="J208">
            <v>45</v>
          </cell>
          <cell r="K208">
            <v>0.3</v>
          </cell>
          <cell r="L208" t="str">
            <v>+0,1-0</v>
          </cell>
          <cell r="M208" t="str">
            <v>Galvanisée</v>
          </cell>
          <cell r="N208" t="str">
            <v>Suivant plan générique</v>
          </cell>
          <cell r="O208">
            <v>43129</v>
          </cell>
          <cell r="P208">
            <v>0</v>
          </cell>
          <cell r="Q208">
            <v>3</v>
          </cell>
          <cell r="R208">
            <v>48</v>
          </cell>
          <cell r="S208">
            <v>4.4650800000000004E-2</v>
          </cell>
          <cell r="T208">
            <v>2.9767200000000003</v>
          </cell>
          <cell r="U208">
            <v>13.526513352000002</v>
          </cell>
          <cell r="V208">
            <v>58</v>
          </cell>
          <cell r="W208">
            <v>2</v>
          </cell>
          <cell r="X208">
            <v>0.15</v>
          </cell>
          <cell r="Y208">
            <v>0.23321574744827589</v>
          </cell>
          <cell r="Z208">
            <v>0.15</v>
          </cell>
          <cell r="AA208">
            <v>4.6883340000000009E-2</v>
          </cell>
          <cell r="AB208">
            <v>3.5000000000000003E-2</v>
          </cell>
          <cell r="AC208">
            <v>0.46509908744827588</v>
          </cell>
          <cell r="AD208">
            <v>0.32251192068116374</v>
          </cell>
          <cell r="AE208">
            <v>0.46509908744827588</v>
          </cell>
          <cell r="AF208">
            <v>0.46509908744827588</v>
          </cell>
        </row>
        <row r="209">
          <cell r="C209" t="str">
            <v>4-7377-1</v>
          </cell>
          <cell r="D209" t="str">
            <v>18</v>
          </cell>
          <cell r="E209" t="str">
            <v>22</v>
          </cell>
          <cell r="F209" t="str">
            <v>44</v>
          </cell>
          <cell r="G209">
            <v>45</v>
          </cell>
          <cell r="H209">
            <v>0.3</v>
          </cell>
          <cell r="I209" t="str">
            <v>+0,1-0</v>
          </cell>
          <cell r="J209">
            <v>45</v>
          </cell>
          <cell r="K209">
            <v>0.3</v>
          </cell>
          <cell r="L209" t="str">
            <v>+0,1-0</v>
          </cell>
          <cell r="M209" t="str">
            <v>Galvanisée</v>
          </cell>
          <cell r="N209" t="str">
            <v>Suivant plan générique</v>
          </cell>
          <cell r="O209">
            <v>43129</v>
          </cell>
          <cell r="P209">
            <v>0</v>
          </cell>
          <cell r="Q209">
            <v>3</v>
          </cell>
          <cell r="R209">
            <v>47</v>
          </cell>
          <cell r="S209">
            <v>4.3658560000000006E-2</v>
          </cell>
          <cell r="T209">
            <v>2.9767200000000003</v>
          </cell>
          <cell r="U209">
            <v>13.526513352000002</v>
          </cell>
          <cell r="V209">
            <v>60</v>
          </cell>
          <cell r="W209">
            <v>2</v>
          </cell>
          <cell r="X209">
            <v>0.15</v>
          </cell>
          <cell r="Y209">
            <v>0.22544188920000002</v>
          </cell>
          <cell r="Z209">
            <v>0.15</v>
          </cell>
          <cell r="AA209">
            <v>4.5841488000000007E-2</v>
          </cell>
          <cell r="AB209">
            <v>3.5000000000000003E-2</v>
          </cell>
          <cell r="AC209">
            <v>0.45628337720000001</v>
          </cell>
          <cell r="AD209">
            <v>0.32874307392147523</v>
          </cell>
          <cell r="AE209">
            <v>0.45628337720000001</v>
          </cell>
          <cell r="AF209">
            <v>0.45628337720000001</v>
          </cell>
        </row>
        <row r="210">
          <cell r="C210" t="str">
            <v>0-4989-1</v>
          </cell>
          <cell r="D210" t="str">
            <v>18</v>
          </cell>
          <cell r="E210" t="str">
            <v>22</v>
          </cell>
          <cell r="F210" t="str">
            <v>42</v>
          </cell>
          <cell r="G210">
            <v>45</v>
          </cell>
          <cell r="H210">
            <v>0.3</v>
          </cell>
          <cell r="I210" t="str">
            <v>+0,1-0</v>
          </cell>
          <cell r="J210">
            <v>45</v>
          </cell>
          <cell r="K210">
            <v>0.3</v>
          </cell>
          <cell r="L210" t="str">
            <v>+0,1-0</v>
          </cell>
          <cell r="M210" t="str">
            <v>Galvanisée</v>
          </cell>
          <cell r="N210" t="str">
            <v>Suivant plan générique</v>
          </cell>
          <cell r="O210">
            <v>43129</v>
          </cell>
          <cell r="P210">
            <v>0</v>
          </cell>
          <cell r="Q210">
            <v>3</v>
          </cell>
          <cell r="R210">
            <v>45</v>
          </cell>
          <cell r="S210">
            <v>4.1674080000000002E-2</v>
          </cell>
          <cell r="T210">
            <v>2.9767200000000003</v>
          </cell>
          <cell r="U210">
            <v>13.526513352000002</v>
          </cell>
          <cell r="V210">
            <v>62</v>
          </cell>
          <cell r="W210">
            <v>2</v>
          </cell>
          <cell r="X210">
            <v>0.15</v>
          </cell>
          <cell r="Y210">
            <v>0.21816957019354841</v>
          </cell>
          <cell r="Z210">
            <v>0.15</v>
          </cell>
          <cell r="AA210">
            <v>4.3757784000000001E-2</v>
          </cell>
          <cell r="AB210">
            <v>3.5000000000000003E-2</v>
          </cell>
          <cell r="AC210">
            <v>0.44692735419354845</v>
          </cell>
          <cell r="AD210">
            <v>0.33562501510041909</v>
          </cell>
          <cell r="AE210">
            <v>0.44692735419354845</v>
          </cell>
          <cell r="AF210">
            <v>0.44692735419354845</v>
          </cell>
        </row>
        <row r="211">
          <cell r="C211" t="str">
            <v>0-5025-1</v>
          </cell>
          <cell r="D211" t="str">
            <v>18</v>
          </cell>
          <cell r="E211" t="str">
            <v>22</v>
          </cell>
          <cell r="F211" t="str">
            <v>42</v>
          </cell>
          <cell r="G211">
            <v>45</v>
          </cell>
          <cell r="H211">
            <v>0.3</v>
          </cell>
          <cell r="I211" t="str">
            <v>+0,1-0</v>
          </cell>
          <cell r="J211">
            <v>45</v>
          </cell>
          <cell r="K211">
            <v>0.3</v>
          </cell>
          <cell r="L211" t="str">
            <v>+0,1-0</v>
          </cell>
          <cell r="M211" t="str">
            <v>Galvanisée</v>
          </cell>
          <cell r="N211" t="str">
            <v>Suivant plan générique</v>
          </cell>
          <cell r="O211">
            <v>43129</v>
          </cell>
          <cell r="P211">
            <v>0</v>
          </cell>
          <cell r="Q211">
            <v>3</v>
          </cell>
          <cell r="R211">
            <v>45</v>
          </cell>
          <cell r="S211">
            <v>4.1674080000000002E-2</v>
          </cell>
          <cell r="T211">
            <v>2.9767200000000003</v>
          </cell>
          <cell r="U211">
            <v>13.526513352000002</v>
          </cell>
          <cell r="V211">
            <v>62</v>
          </cell>
          <cell r="W211">
            <v>2</v>
          </cell>
          <cell r="X211">
            <v>0.15</v>
          </cell>
          <cell r="Y211">
            <v>0.21816957019354841</v>
          </cell>
          <cell r="Z211">
            <v>0.15</v>
          </cell>
          <cell r="AA211">
            <v>4.3757784000000001E-2</v>
          </cell>
          <cell r="AB211">
            <v>3.5000000000000003E-2</v>
          </cell>
          <cell r="AC211">
            <v>0.44692735419354845</v>
          </cell>
          <cell r="AD211">
            <v>0.33562501510041909</v>
          </cell>
          <cell r="AE211">
            <v>0.44692735419354845</v>
          </cell>
          <cell r="AF211">
            <v>0.44692735419354845</v>
          </cell>
        </row>
        <row r="212">
          <cell r="C212" t="str">
            <v>4-7235-1</v>
          </cell>
          <cell r="D212" t="str">
            <v>18</v>
          </cell>
          <cell r="E212" t="str">
            <v>22</v>
          </cell>
          <cell r="F212" t="str">
            <v>33</v>
          </cell>
          <cell r="G212">
            <v>45</v>
          </cell>
          <cell r="H212">
            <v>0.3</v>
          </cell>
          <cell r="I212" t="str">
            <v>+0,1-0</v>
          </cell>
          <cell r="J212">
            <v>45</v>
          </cell>
          <cell r="K212">
            <v>0.3</v>
          </cell>
          <cell r="L212" t="str">
            <v>+0,1-0</v>
          </cell>
          <cell r="M212" t="str">
            <v>Galvanisée</v>
          </cell>
          <cell r="N212" t="str">
            <v>Suivant plan générique</v>
          </cell>
          <cell r="O212">
            <v>43129</v>
          </cell>
          <cell r="P212">
            <v>0</v>
          </cell>
          <cell r="Q212">
            <v>3</v>
          </cell>
          <cell r="R212">
            <v>36</v>
          </cell>
          <cell r="S212">
            <v>3.2743920000000003E-2</v>
          </cell>
          <cell r="T212">
            <v>2.9767200000000003</v>
          </cell>
          <cell r="U212">
            <v>13.526513352000002</v>
          </cell>
          <cell r="V212">
            <v>78</v>
          </cell>
          <cell r="W212">
            <v>2</v>
          </cell>
          <cell r="X212">
            <v>0.15</v>
          </cell>
          <cell r="Y212">
            <v>0.17341683784615386</v>
          </cell>
          <cell r="Z212">
            <v>0.15</v>
          </cell>
          <cell r="AA212">
            <v>3.4381116000000003E-2</v>
          </cell>
          <cell r="AB212">
            <v>3.5000000000000003E-2</v>
          </cell>
          <cell r="AC212">
            <v>0.39279795384615379</v>
          </cell>
          <cell r="AD212">
            <v>0.38187571633519779</v>
          </cell>
          <cell r="AE212">
            <v>0.39279795384615379</v>
          </cell>
          <cell r="AF212">
            <v>0.39279795384615379</v>
          </cell>
        </row>
        <row r="213">
          <cell r="C213" t="str">
            <v>4-7418-1</v>
          </cell>
          <cell r="D213">
            <v>16</v>
          </cell>
          <cell r="E213" t="str">
            <v>28</v>
          </cell>
          <cell r="F213" t="str">
            <v>58</v>
          </cell>
          <cell r="G213">
            <v>45</v>
          </cell>
          <cell r="H213">
            <v>0.3</v>
          </cell>
          <cell r="I213" t="str">
            <v>+0,1-0</v>
          </cell>
          <cell r="J213">
            <v>45</v>
          </cell>
          <cell r="K213">
            <v>0.3</v>
          </cell>
          <cell r="L213" t="str">
            <v>+0,1-0</v>
          </cell>
          <cell r="M213" t="str">
            <v>Galvanisée</v>
          </cell>
          <cell r="N213" t="str">
            <v>Suivant plan générique</v>
          </cell>
          <cell r="O213">
            <v>43129</v>
          </cell>
          <cell r="P213">
            <v>0</v>
          </cell>
          <cell r="Q213">
            <v>3</v>
          </cell>
          <cell r="R213">
            <v>61</v>
          </cell>
          <cell r="S213">
            <v>0.189914736</v>
          </cell>
          <cell r="T213">
            <v>9.8231760000000019</v>
          </cell>
          <cell r="U213">
            <v>49.229828841600018</v>
          </cell>
          <cell r="V213">
            <v>46</v>
          </cell>
          <cell r="W213">
            <v>6</v>
          </cell>
          <cell r="X213">
            <v>0.25</v>
          </cell>
          <cell r="Y213">
            <v>1.0702136704695655</v>
          </cell>
          <cell r="Z213">
            <v>0.375</v>
          </cell>
          <cell r="AA213">
            <v>0.19941047280000002</v>
          </cell>
          <cell r="AB213">
            <v>3.5000000000000003E-2</v>
          </cell>
          <cell r="AC213">
            <v>1.6796241432695653</v>
          </cell>
          <cell r="AD213">
            <v>0.22326423533661691</v>
          </cell>
          <cell r="AE213">
            <v>1.7394988576927537</v>
          </cell>
          <cell r="AF213">
            <v>1.7394988576927537</v>
          </cell>
        </row>
        <row r="214">
          <cell r="C214" t="str">
            <v>4-7004-1</v>
          </cell>
          <cell r="D214" t="str">
            <v>16</v>
          </cell>
          <cell r="E214" t="str">
            <v>28</v>
          </cell>
          <cell r="F214" t="str">
            <v>50</v>
          </cell>
          <cell r="G214">
            <v>45</v>
          </cell>
          <cell r="H214">
            <v>0.3</v>
          </cell>
          <cell r="I214" t="str">
            <v>+0,1-0</v>
          </cell>
          <cell r="J214">
            <v>45</v>
          </cell>
          <cell r="K214">
            <v>0.3</v>
          </cell>
          <cell r="L214" t="str">
            <v>+0,1-0</v>
          </cell>
          <cell r="M214" t="str">
            <v>Galvanisée</v>
          </cell>
          <cell r="N214" t="str">
            <v>Suivant plan générique</v>
          </cell>
          <cell r="O214">
            <v>43129</v>
          </cell>
          <cell r="P214">
            <v>0</v>
          </cell>
          <cell r="Q214">
            <v>3</v>
          </cell>
          <cell r="R214">
            <v>53</v>
          </cell>
          <cell r="S214">
            <v>0.16371959999999999</v>
          </cell>
          <cell r="T214">
            <v>9.8231760000000019</v>
          </cell>
          <cell r="U214">
            <v>49.229828841600018</v>
          </cell>
          <cell r="V214">
            <v>53</v>
          </cell>
          <cell r="W214">
            <v>6</v>
          </cell>
          <cell r="X214">
            <v>0.25</v>
          </cell>
          <cell r="Y214">
            <v>0.92886469512452863</v>
          </cell>
          <cell r="Z214">
            <v>0.33023108253735861</v>
          </cell>
          <cell r="AA214">
            <v>0.17190558</v>
          </cell>
          <cell r="AB214">
            <v>3.5000000000000003E-2</v>
          </cell>
          <cell r="AC214">
            <v>1.4660013576618871</v>
          </cell>
          <cell r="AD214">
            <v>0.22525973854761031</v>
          </cell>
          <cell r="AE214">
            <v>1.5143603668327048</v>
          </cell>
          <cell r="AF214">
            <v>1.5143603668327048</v>
          </cell>
        </row>
        <row r="215">
          <cell r="C215" t="str">
            <v>4-8092-1</v>
          </cell>
          <cell r="D215" t="str">
            <v>16</v>
          </cell>
          <cell r="E215" t="str">
            <v>28</v>
          </cell>
          <cell r="F215" t="str">
            <v>39,2</v>
          </cell>
          <cell r="G215">
            <v>45</v>
          </cell>
          <cell r="H215">
            <v>0.3</v>
          </cell>
          <cell r="I215" t="str">
            <v>+0,1-0</v>
          </cell>
          <cell r="J215">
            <v>45</v>
          </cell>
          <cell r="K215">
            <v>0.3</v>
          </cell>
          <cell r="L215" t="str">
            <v>+0,1-0</v>
          </cell>
          <cell r="M215" t="str">
            <v>Galvanisée</v>
          </cell>
          <cell r="N215" t="str">
            <v>Suivant plan générique</v>
          </cell>
          <cell r="O215">
            <v>43129</v>
          </cell>
          <cell r="P215">
            <v>0</v>
          </cell>
          <cell r="Q215">
            <v>3</v>
          </cell>
          <cell r="R215">
            <v>42.2</v>
          </cell>
          <cell r="S215">
            <v>0.12835616640000003</v>
          </cell>
          <cell r="T215">
            <v>9.8231760000000019</v>
          </cell>
          <cell r="U215">
            <v>49.229828841600018</v>
          </cell>
          <cell r="V215">
            <v>66</v>
          </cell>
          <cell r="W215">
            <v>6</v>
          </cell>
          <cell r="X215">
            <v>0.25</v>
          </cell>
          <cell r="Y215">
            <v>0.74590649760000027</v>
          </cell>
          <cell r="Z215">
            <v>0.26420414169600009</v>
          </cell>
          <cell r="AA215">
            <v>0.13477397472000002</v>
          </cell>
          <cell r="AB215">
            <v>3.5000000000000003E-2</v>
          </cell>
          <cell r="AC215">
            <v>1.1798846140160004</v>
          </cell>
          <cell r="AD215">
            <v>0.22392371131675531</v>
          </cell>
          <cell r="AE215">
            <v>1.2209072964266672</v>
          </cell>
          <cell r="AF215">
            <v>1.2209072964266672</v>
          </cell>
        </row>
        <row r="216">
          <cell r="C216" t="str">
            <v>4-7974-1</v>
          </cell>
          <cell r="D216" t="str">
            <v>16</v>
          </cell>
          <cell r="E216" t="str">
            <v>28</v>
          </cell>
          <cell r="F216" t="str">
            <v>20</v>
          </cell>
          <cell r="G216">
            <v>45</v>
          </cell>
          <cell r="H216">
            <v>0.3</v>
          </cell>
          <cell r="I216" t="str">
            <v>+0,1-0</v>
          </cell>
          <cell r="J216">
            <v>45</v>
          </cell>
          <cell r="K216">
            <v>0.3</v>
          </cell>
          <cell r="L216" t="str">
            <v>+0,1-0</v>
          </cell>
          <cell r="M216" t="str">
            <v>Galvanisée</v>
          </cell>
          <cell r="N216" t="str">
            <v>Suivant plan générique</v>
          </cell>
          <cell r="O216">
            <v>43129</v>
          </cell>
          <cell r="P216">
            <v>0</v>
          </cell>
          <cell r="Q216">
            <v>3</v>
          </cell>
          <cell r="R216">
            <v>23</v>
          </cell>
          <cell r="S216">
            <v>6.5487840000000005E-2</v>
          </cell>
          <cell r="T216">
            <v>9.8231760000000019</v>
          </cell>
          <cell r="U216">
            <v>49.229828841600018</v>
          </cell>
          <cell r="V216">
            <v>122</v>
          </cell>
          <cell r="W216">
            <v>6</v>
          </cell>
          <cell r="X216">
            <v>0.25</v>
          </cell>
          <cell r="Y216">
            <v>0.40352318722622965</v>
          </cell>
          <cell r="Z216">
            <v>0.25</v>
          </cell>
          <cell r="AA216">
            <v>6.8762232000000006E-2</v>
          </cell>
          <cell r="AB216">
            <v>3.5000000000000003E-2</v>
          </cell>
          <cell r="AC216">
            <v>0.75728541922622972</v>
          </cell>
          <cell r="AD216">
            <v>0.33012651987336833</v>
          </cell>
          <cell r="AE216">
            <v>0.75728541922622972</v>
          </cell>
          <cell r="AF216">
            <v>0.75728541922622972</v>
          </cell>
        </row>
        <row r="217">
          <cell r="C217" t="str">
            <v>4-8479-1</v>
          </cell>
          <cell r="D217" t="str">
            <v>16</v>
          </cell>
          <cell r="E217" t="str">
            <v>28</v>
          </cell>
          <cell r="F217" t="str">
            <v>105</v>
          </cell>
          <cell r="G217">
            <v>45</v>
          </cell>
          <cell r="H217">
            <v>0.3</v>
          </cell>
          <cell r="I217" t="str">
            <v>+0,1-0</v>
          </cell>
          <cell r="J217">
            <v>45</v>
          </cell>
          <cell r="K217">
            <v>0.3</v>
          </cell>
          <cell r="L217" t="str">
            <v>+0,1-0</v>
          </cell>
          <cell r="M217" t="str">
            <v>Galvanisée</v>
          </cell>
          <cell r="N217" t="str">
            <v>Suivant plan générique</v>
          </cell>
          <cell r="O217">
            <v>43129</v>
          </cell>
          <cell r="P217">
            <v>0</v>
          </cell>
          <cell r="Q217">
            <v>3</v>
          </cell>
          <cell r="R217">
            <v>108</v>
          </cell>
          <cell r="S217">
            <v>0.34381116000000006</v>
          </cell>
          <cell r="T217">
            <v>9.8231760000000019</v>
          </cell>
          <cell r="U217">
            <v>49.229828841600018</v>
          </cell>
          <cell r="V217">
            <v>26</v>
          </cell>
          <cell r="W217">
            <v>6</v>
          </cell>
          <cell r="X217">
            <v>0.25</v>
          </cell>
          <cell r="Y217">
            <v>1.8934549554461546</v>
          </cell>
          <cell r="Z217">
            <v>0.375</v>
          </cell>
          <cell r="AA217">
            <v>0.36100171800000008</v>
          </cell>
          <cell r="AB217">
            <v>3.5000000000000003E-2</v>
          </cell>
          <cell r="AC217">
            <v>2.6644566734461548</v>
          </cell>
          <cell r="AD217">
            <v>0.14074163927574121</v>
          </cell>
          <cell r="AE217">
            <v>2.6934784393484175</v>
          </cell>
          <cell r="AF217">
            <v>2.6934784393484175</v>
          </cell>
        </row>
        <row r="218">
          <cell r="C218" t="str">
            <v>4-7869-1</v>
          </cell>
          <cell r="D218" t="str">
            <v>16</v>
          </cell>
          <cell r="E218" t="str">
            <v>22</v>
          </cell>
          <cell r="F218" t="str">
            <v>90</v>
          </cell>
          <cell r="G218">
            <v>45</v>
          </cell>
          <cell r="H218">
            <v>0.3</v>
          </cell>
          <cell r="I218" t="str">
            <v>+0,1-0</v>
          </cell>
          <cell r="J218">
            <v>45</v>
          </cell>
          <cell r="K218">
            <v>0.3</v>
          </cell>
          <cell r="L218" t="str">
            <v>+0,1-0</v>
          </cell>
          <cell r="M218" t="str">
            <v>Galvanisée</v>
          </cell>
          <cell r="N218" t="str">
            <v>Suivant plan générique</v>
          </cell>
          <cell r="O218">
            <v>43129</v>
          </cell>
          <cell r="P218">
            <v>0</v>
          </cell>
          <cell r="Q218">
            <v>3</v>
          </cell>
          <cell r="R218">
            <v>93</v>
          </cell>
          <cell r="S218">
            <v>0.12725478000000001</v>
          </cell>
          <cell r="T218">
            <v>4.2418259999999997</v>
          </cell>
          <cell r="U218">
            <v>20.140359521040001</v>
          </cell>
          <cell r="V218">
            <v>30</v>
          </cell>
          <cell r="W218">
            <v>3</v>
          </cell>
          <cell r="X218">
            <v>0.15</v>
          </cell>
          <cell r="Y218">
            <v>0.67134531736800007</v>
          </cell>
          <cell r="Z218">
            <v>0.22499999999999998</v>
          </cell>
          <cell r="AA218">
            <v>0.13361751900000002</v>
          </cell>
          <cell r="AB218">
            <v>3.5000000000000003E-2</v>
          </cell>
          <cell r="AC218">
            <v>1.0649628363679999</v>
          </cell>
          <cell r="AD218">
            <v>0.21127497816482552</v>
          </cell>
          <cell r="AE218">
            <v>1.1199504484906668</v>
          </cell>
          <cell r="AF218">
            <v>1.1199504484906668</v>
          </cell>
        </row>
        <row r="219">
          <cell r="C219" t="str">
            <v>4-7530-1</v>
          </cell>
          <cell r="D219" t="str">
            <v>16</v>
          </cell>
          <cell r="E219" t="str">
            <v>22</v>
          </cell>
          <cell r="F219" t="str">
            <v>70</v>
          </cell>
          <cell r="G219">
            <v>45</v>
          </cell>
          <cell r="H219">
            <v>0.3</v>
          </cell>
          <cell r="I219" t="str">
            <v>+0,1-0</v>
          </cell>
          <cell r="J219">
            <v>45</v>
          </cell>
          <cell r="K219">
            <v>0.3</v>
          </cell>
          <cell r="L219" t="str">
            <v>+0,1-0</v>
          </cell>
          <cell r="M219" t="str">
            <v>Galvanisée</v>
          </cell>
          <cell r="N219" t="str">
            <v>Suivant plan générique</v>
          </cell>
          <cell r="O219">
            <v>43129</v>
          </cell>
          <cell r="P219">
            <v>0</v>
          </cell>
          <cell r="Q219">
            <v>3</v>
          </cell>
          <cell r="R219">
            <v>73</v>
          </cell>
          <cell r="S219">
            <v>9.8975939999999998E-2</v>
          </cell>
          <cell r="T219">
            <v>4.2418259999999997</v>
          </cell>
          <cell r="U219">
            <v>20.140359521040001</v>
          </cell>
          <cell r="V219">
            <v>38</v>
          </cell>
          <cell r="W219">
            <v>3</v>
          </cell>
          <cell r="X219">
            <v>0.15</v>
          </cell>
          <cell r="Y219">
            <v>0.53000946108000002</v>
          </cell>
          <cell r="Z219">
            <v>0.19018025942400002</v>
          </cell>
          <cell r="AA219">
            <v>0.103924737</v>
          </cell>
          <cell r="AB219">
            <v>3.5000000000000003E-2</v>
          </cell>
          <cell r="AC219">
            <v>0.85911445750400006</v>
          </cell>
          <cell r="AD219">
            <v>0.22136777906931518</v>
          </cell>
          <cell r="AE219">
            <v>0.8919122641066668</v>
          </cell>
          <cell r="AF219">
            <v>0.8919122641066668</v>
          </cell>
        </row>
        <row r="220">
          <cell r="C220" t="str">
            <v>0-5488-1</v>
          </cell>
          <cell r="D220" t="str">
            <v>16</v>
          </cell>
          <cell r="E220" t="str">
            <v>22</v>
          </cell>
          <cell r="F220" t="str">
            <v>69</v>
          </cell>
          <cell r="G220">
            <v>45</v>
          </cell>
          <cell r="H220">
            <v>0.3</v>
          </cell>
          <cell r="I220" t="str">
            <v>+0,1-0</v>
          </cell>
          <cell r="J220">
            <v>45</v>
          </cell>
          <cell r="K220">
            <v>0.3</v>
          </cell>
          <cell r="L220" t="str">
            <v>+0,1-0</v>
          </cell>
          <cell r="M220" t="str">
            <v>Galvanisée</v>
          </cell>
          <cell r="N220" t="str">
            <v>Suivant plan générique</v>
          </cell>
          <cell r="O220">
            <v>43129</v>
          </cell>
          <cell r="P220">
            <v>0</v>
          </cell>
          <cell r="Q220">
            <v>3</v>
          </cell>
          <cell r="R220">
            <v>72</v>
          </cell>
          <cell r="S220">
            <v>9.7561998000000011E-2</v>
          </cell>
          <cell r="T220">
            <v>4.2418259999999997</v>
          </cell>
          <cell r="U220">
            <v>20.140359521040001</v>
          </cell>
          <cell r="V220">
            <v>39</v>
          </cell>
          <cell r="W220">
            <v>3</v>
          </cell>
          <cell r="X220">
            <v>0.15</v>
          </cell>
          <cell r="Y220">
            <v>0.51641947489846152</v>
          </cell>
          <cell r="Z220">
            <v>0.18565787183953844</v>
          </cell>
          <cell r="AA220">
            <v>0.10244009790000001</v>
          </cell>
          <cell r="AB220">
            <v>3.5000000000000003E-2</v>
          </cell>
          <cell r="AC220">
            <v>0.83951744463799993</v>
          </cell>
          <cell r="AD220">
            <v>0.2211483192223529</v>
          </cell>
          <cell r="AE220">
            <v>0.87181276373128203</v>
          </cell>
          <cell r="AF220">
            <v>0.87181276373128203</v>
          </cell>
        </row>
        <row r="221">
          <cell r="C221" t="str">
            <v>0-4243-1</v>
          </cell>
          <cell r="D221" t="str">
            <v>16</v>
          </cell>
          <cell r="E221" t="str">
            <v>22</v>
          </cell>
          <cell r="F221" t="str">
            <v>66</v>
          </cell>
          <cell r="G221">
            <v>45</v>
          </cell>
          <cell r="H221">
            <v>0.3</v>
          </cell>
          <cell r="I221" t="str">
            <v>+0,1-0</v>
          </cell>
          <cell r="J221">
            <v>45</v>
          </cell>
          <cell r="K221">
            <v>0.3</v>
          </cell>
          <cell r="L221" t="str">
            <v>+0,1-0</v>
          </cell>
          <cell r="M221" t="str">
            <v>Galvanisée</v>
          </cell>
          <cell r="N221" t="str">
            <v>Suivant plan générique</v>
          </cell>
          <cell r="O221">
            <v>43129</v>
          </cell>
          <cell r="P221">
            <v>0</v>
          </cell>
          <cell r="Q221">
            <v>3</v>
          </cell>
          <cell r="R221">
            <v>69</v>
          </cell>
          <cell r="S221">
            <v>9.3320172000000007E-2</v>
          </cell>
          <cell r="T221">
            <v>4.2418259999999997</v>
          </cell>
          <cell r="U221">
            <v>20.140359521040001</v>
          </cell>
          <cell r="V221">
            <v>40</v>
          </cell>
          <cell r="W221">
            <v>3</v>
          </cell>
          <cell r="X221">
            <v>0.15</v>
          </cell>
          <cell r="Y221">
            <v>0.50350898802599997</v>
          </cell>
          <cell r="Z221">
            <v>0.18044855058779999</v>
          </cell>
          <cell r="AA221">
            <v>9.7986180600000014E-2</v>
          </cell>
          <cell r="AB221">
            <v>3.5000000000000003E-2</v>
          </cell>
          <cell r="AC221">
            <v>0.81694371921379993</v>
          </cell>
          <cell r="AD221">
            <v>0.22088247494142896</v>
          </cell>
          <cell r="AE221">
            <v>0.84866022483466663</v>
          </cell>
          <cell r="AF221">
            <v>0.84866022483466663</v>
          </cell>
        </row>
        <row r="222">
          <cell r="C222" t="str">
            <v>4-8106-1</v>
          </cell>
          <cell r="D222" t="str">
            <v>16</v>
          </cell>
          <cell r="E222" t="str">
            <v>22</v>
          </cell>
          <cell r="F222" t="str">
            <v>62</v>
          </cell>
          <cell r="G222">
            <v>45</v>
          </cell>
          <cell r="H222">
            <v>0.3</v>
          </cell>
          <cell r="I222" t="str">
            <v>+0,1-0</v>
          </cell>
          <cell r="J222">
            <v>45</v>
          </cell>
          <cell r="K222">
            <v>0.3</v>
          </cell>
          <cell r="L222" t="str">
            <v>+0,1-0</v>
          </cell>
          <cell r="M222" t="str">
            <v>Galvanisée</v>
          </cell>
          <cell r="N222" t="str">
            <v>Suivant plan générique</v>
          </cell>
          <cell r="O222">
            <v>43129</v>
          </cell>
          <cell r="P222">
            <v>0</v>
          </cell>
          <cell r="Q222">
            <v>3</v>
          </cell>
          <cell r="R222">
            <v>65</v>
          </cell>
          <cell r="S222">
            <v>8.7664404000000015E-2</v>
          </cell>
          <cell r="T222">
            <v>4.2418259999999997</v>
          </cell>
          <cell r="U222">
            <v>20.140359521040001</v>
          </cell>
          <cell r="V222">
            <v>43</v>
          </cell>
          <cell r="W222">
            <v>3</v>
          </cell>
          <cell r="X222">
            <v>0.15</v>
          </cell>
          <cell r="Y222">
            <v>0.46838045397767442</v>
          </cell>
          <cell r="Z222">
            <v>0.16812842345330234</v>
          </cell>
          <cell r="AA222">
            <v>9.2047624200000025E-2</v>
          </cell>
          <cell r="AB222">
            <v>3.5000000000000003E-2</v>
          </cell>
          <cell r="AC222">
            <v>0.76355650163097677</v>
          </cell>
          <cell r="AD222">
            <v>0.22019120142933182</v>
          </cell>
          <cell r="AE222">
            <v>0.79390410423689939</v>
          </cell>
          <cell r="AF222">
            <v>0.79390410423689939</v>
          </cell>
        </row>
        <row r="223">
          <cell r="C223" t="str">
            <v>0-6070-1</v>
          </cell>
          <cell r="D223" t="str">
            <v>16</v>
          </cell>
          <cell r="E223" t="str">
            <v>22</v>
          </cell>
          <cell r="F223" t="str">
            <v>58</v>
          </cell>
          <cell r="G223">
            <v>45</v>
          </cell>
          <cell r="H223">
            <v>0.3</v>
          </cell>
          <cell r="I223" t="str">
            <v>+0,1-0</v>
          </cell>
          <cell r="J223">
            <v>45</v>
          </cell>
          <cell r="K223">
            <v>0.3</v>
          </cell>
          <cell r="L223" t="str">
            <v>+0,1-0</v>
          </cell>
          <cell r="M223" t="str">
            <v>Galvanisée</v>
          </cell>
          <cell r="N223" t="str">
            <v>Suivant plan générique</v>
          </cell>
          <cell r="O223">
            <v>43129</v>
          </cell>
          <cell r="P223">
            <v>0</v>
          </cell>
          <cell r="Q223">
            <v>3</v>
          </cell>
          <cell r="R223">
            <v>61</v>
          </cell>
          <cell r="S223">
            <v>8.2008635999999996E-2</v>
          </cell>
          <cell r="T223">
            <v>4.2418259999999997</v>
          </cell>
          <cell r="U223">
            <v>20.140359521040001</v>
          </cell>
          <cell r="V223">
            <v>46</v>
          </cell>
          <cell r="W223">
            <v>3</v>
          </cell>
          <cell r="X223">
            <v>0.15</v>
          </cell>
          <cell r="Y223">
            <v>0.43783390263130434</v>
          </cell>
          <cell r="Z223">
            <v>0.15718289112939129</v>
          </cell>
          <cell r="AA223">
            <v>8.6109067799999994E-2</v>
          </cell>
          <cell r="AB223">
            <v>3.5000000000000003E-2</v>
          </cell>
          <cell r="AC223">
            <v>0.71612586156069569</v>
          </cell>
          <cell r="AD223">
            <v>0.21949059455391448</v>
          </cell>
          <cell r="AE223">
            <v>0.74525729390840578</v>
          </cell>
          <cell r="AF223">
            <v>0.74525729390840578</v>
          </cell>
        </row>
        <row r="224">
          <cell r="C224" t="str">
            <v>4-7582-1</v>
          </cell>
          <cell r="D224" t="str">
            <v>16</v>
          </cell>
          <cell r="E224" t="str">
            <v>22</v>
          </cell>
          <cell r="F224" t="str">
            <v>48</v>
          </cell>
          <cell r="G224">
            <v>45</v>
          </cell>
          <cell r="H224">
            <v>0.3</v>
          </cell>
          <cell r="I224" t="str">
            <v>+0,1-0</v>
          </cell>
          <cell r="J224">
            <v>45</v>
          </cell>
          <cell r="K224">
            <v>0.3</v>
          </cell>
          <cell r="L224" t="str">
            <v>+0,1-0</v>
          </cell>
          <cell r="M224" t="str">
            <v>Galvanisée</v>
          </cell>
          <cell r="N224" t="str">
            <v>Suivant plan générique</v>
          </cell>
          <cell r="O224">
            <v>43129</v>
          </cell>
          <cell r="P224">
            <v>0</v>
          </cell>
          <cell r="Q224">
            <v>3</v>
          </cell>
          <cell r="R224">
            <v>51</v>
          </cell>
          <cell r="S224">
            <v>6.786921600000001E-2</v>
          </cell>
          <cell r="T224">
            <v>4.2418259999999997</v>
          </cell>
          <cell r="U224">
            <v>20.140359521040001</v>
          </cell>
          <cell r="V224">
            <v>55</v>
          </cell>
          <cell r="W224">
            <v>3</v>
          </cell>
          <cell r="X224">
            <v>0.15</v>
          </cell>
          <cell r="Y224">
            <v>0.366188354928</v>
          </cell>
          <cell r="Z224">
            <v>0.15</v>
          </cell>
          <cell r="AA224">
            <v>7.1262676800000008E-2</v>
          </cell>
          <cell r="AB224">
            <v>3.5000000000000003E-2</v>
          </cell>
          <cell r="AC224">
            <v>0.62245103172799998</v>
          </cell>
          <cell r="AD224">
            <v>0.24098281206729094</v>
          </cell>
          <cell r="AE224">
            <v>0.62993470897066672</v>
          </cell>
          <cell r="AF224">
            <v>0.62993470897066672</v>
          </cell>
        </row>
        <row r="225">
          <cell r="C225" t="str">
            <v>4-7242-1</v>
          </cell>
          <cell r="D225" t="str">
            <v>16</v>
          </cell>
          <cell r="E225" t="str">
            <v>22</v>
          </cell>
          <cell r="F225" t="str">
            <v>45</v>
          </cell>
          <cell r="G225">
            <v>45</v>
          </cell>
          <cell r="H225">
            <v>0.3</v>
          </cell>
          <cell r="I225" t="str">
            <v>+0,1-0</v>
          </cell>
          <cell r="J225">
            <v>45</v>
          </cell>
          <cell r="K225">
            <v>0.3</v>
          </cell>
          <cell r="L225" t="str">
            <v>+0,1-0</v>
          </cell>
          <cell r="M225" t="str">
            <v>Galvanisée</v>
          </cell>
          <cell r="N225" t="str">
            <v>Suivant plan générique</v>
          </cell>
          <cell r="O225">
            <v>43129</v>
          </cell>
          <cell r="P225">
            <v>0</v>
          </cell>
          <cell r="Q225">
            <v>3</v>
          </cell>
          <cell r="R225">
            <v>48</v>
          </cell>
          <cell r="S225">
            <v>6.3627390000000006E-2</v>
          </cell>
          <cell r="T225">
            <v>4.2418259999999997</v>
          </cell>
          <cell r="U225">
            <v>20.140359521040001</v>
          </cell>
          <cell r="V225">
            <v>58</v>
          </cell>
          <cell r="W225">
            <v>3</v>
          </cell>
          <cell r="X225">
            <v>0.15</v>
          </cell>
          <cell r="Y225">
            <v>0.34724757794896555</v>
          </cell>
          <cell r="Z225">
            <v>0.15</v>
          </cell>
          <cell r="AA225">
            <v>6.6808759500000009E-2</v>
          </cell>
          <cell r="AB225">
            <v>3.5000000000000003E-2</v>
          </cell>
          <cell r="AC225">
            <v>0.59905633744896558</v>
          </cell>
          <cell r="AD225">
            <v>0.25039381210582506</v>
          </cell>
          <cell r="AE225">
            <v>0.59905633744896558</v>
          </cell>
          <cell r="AF225">
            <v>0.59905633744896558</v>
          </cell>
        </row>
        <row r="226">
          <cell r="C226" t="str">
            <v>4-7348-1</v>
          </cell>
          <cell r="D226" t="str">
            <v>16</v>
          </cell>
          <cell r="E226" t="str">
            <v>22</v>
          </cell>
          <cell r="F226" t="str">
            <v>44</v>
          </cell>
          <cell r="G226">
            <v>45</v>
          </cell>
          <cell r="H226">
            <v>0.3</v>
          </cell>
          <cell r="I226" t="str">
            <v>+0,1-0</v>
          </cell>
          <cell r="J226">
            <v>45</v>
          </cell>
          <cell r="K226">
            <v>0.3</v>
          </cell>
          <cell r="L226" t="str">
            <v>+0,1-0</v>
          </cell>
          <cell r="M226" t="str">
            <v>Galvanisée</v>
          </cell>
          <cell r="N226" t="str">
            <v>Suivant plan générique</v>
          </cell>
          <cell r="O226">
            <v>43129</v>
          </cell>
          <cell r="P226">
            <v>0</v>
          </cell>
          <cell r="Q226">
            <v>3</v>
          </cell>
          <cell r="R226">
            <v>47</v>
          </cell>
          <cell r="S226">
            <v>6.2213448000000005E-2</v>
          </cell>
          <cell r="T226">
            <v>4.2418259999999997</v>
          </cell>
          <cell r="U226">
            <v>20.140359521040001</v>
          </cell>
          <cell r="V226">
            <v>60</v>
          </cell>
          <cell r="W226">
            <v>3</v>
          </cell>
          <cell r="X226">
            <v>0.15</v>
          </cell>
          <cell r="Y226">
            <v>0.33567265868400004</v>
          </cell>
          <cell r="Z226">
            <v>0.15</v>
          </cell>
          <cell r="AA226">
            <v>6.5324120400000005E-2</v>
          </cell>
          <cell r="AB226">
            <v>3.5000000000000003E-2</v>
          </cell>
          <cell r="AC226">
            <v>0.58599677908400005</v>
          </cell>
          <cell r="AD226">
            <v>0.25597410319297703</v>
          </cell>
          <cell r="AE226">
            <v>0.6228525415485715</v>
          </cell>
          <cell r="AF226">
            <v>0.6228525415485715</v>
          </cell>
        </row>
        <row r="227">
          <cell r="C227" t="str">
            <v>4-8232-1</v>
          </cell>
          <cell r="D227" t="str">
            <v>16</v>
          </cell>
          <cell r="E227" t="str">
            <v>22</v>
          </cell>
          <cell r="F227" t="str">
            <v>42</v>
          </cell>
          <cell r="G227">
            <v>45</v>
          </cell>
          <cell r="H227">
            <v>0.3</v>
          </cell>
          <cell r="I227" t="str">
            <v>+0,1-0</v>
          </cell>
          <cell r="J227">
            <v>45</v>
          </cell>
          <cell r="K227">
            <v>0.3</v>
          </cell>
          <cell r="L227" t="str">
            <v>+0,1-0</v>
          </cell>
          <cell r="M227" t="str">
            <v>Galvanisée</v>
          </cell>
          <cell r="N227" t="str">
            <v>Suivant plan générique</v>
          </cell>
          <cell r="O227">
            <v>43129</v>
          </cell>
          <cell r="P227">
            <v>0</v>
          </cell>
          <cell r="Q227">
            <v>3</v>
          </cell>
          <cell r="R227">
            <v>45</v>
          </cell>
          <cell r="S227">
            <v>5.9385564000000002E-2</v>
          </cell>
          <cell r="T227">
            <v>4.2418259999999997</v>
          </cell>
          <cell r="U227">
            <v>20.140359521040001</v>
          </cell>
          <cell r="V227">
            <v>62</v>
          </cell>
          <cell r="W227">
            <v>3</v>
          </cell>
          <cell r="X227">
            <v>0.15</v>
          </cell>
          <cell r="Y227">
            <v>0.32484450840387097</v>
          </cell>
          <cell r="Z227">
            <v>0.15</v>
          </cell>
          <cell r="AA227">
            <v>6.2354842200000003E-2</v>
          </cell>
          <cell r="AB227">
            <v>3.5000000000000003E-2</v>
          </cell>
          <cell r="AC227">
            <v>0.57219935060387095</v>
          </cell>
          <cell r="AD227">
            <v>0.26214640027413061</v>
          </cell>
          <cell r="AE227">
            <v>0.60314192943410139</v>
          </cell>
          <cell r="AF227">
            <v>0.60314192943410139</v>
          </cell>
        </row>
        <row r="228">
          <cell r="C228" t="str">
            <v>4-8449-1</v>
          </cell>
          <cell r="D228" t="str">
            <v>16</v>
          </cell>
          <cell r="E228" t="str">
            <v>22</v>
          </cell>
          <cell r="F228" t="str">
            <v>40</v>
          </cell>
          <cell r="G228">
            <v>45</v>
          </cell>
          <cell r="H228">
            <v>0.3</v>
          </cell>
          <cell r="I228" t="str">
            <v>+0,1-0</v>
          </cell>
          <cell r="J228">
            <v>45</v>
          </cell>
          <cell r="K228">
            <v>0.3</v>
          </cell>
          <cell r="L228" t="str">
            <v>+0,1-0</v>
          </cell>
          <cell r="M228" t="str">
            <v>Galvanisée</v>
          </cell>
          <cell r="N228" t="str">
            <v>Suivant plan générique</v>
          </cell>
          <cell r="O228">
            <v>43129</v>
          </cell>
          <cell r="P228">
            <v>0</v>
          </cell>
          <cell r="Q228">
            <v>3</v>
          </cell>
          <cell r="R228">
            <v>43</v>
          </cell>
          <cell r="S228">
            <v>5.6557680000000006E-2</v>
          </cell>
          <cell r="T228">
            <v>4.2418259999999997</v>
          </cell>
          <cell r="U228">
            <v>20.140359521040001</v>
          </cell>
          <cell r="V228">
            <v>65</v>
          </cell>
          <cell r="W228">
            <v>3</v>
          </cell>
          <cell r="X228">
            <v>0.15</v>
          </cell>
          <cell r="Y228">
            <v>0.30985168493907694</v>
          </cell>
          <cell r="Z228">
            <v>0.15</v>
          </cell>
          <cell r="AA228">
            <v>5.9385564000000009E-2</v>
          </cell>
          <cell r="AB228">
            <v>3.5000000000000003E-2</v>
          </cell>
          <cell r="AC228">
            <v>0.554237248939077</v>
          </cell>
          <cell r="AD228">
            <v>0.27064222097509794</v>
          </cell>
          <cell r="AE228">
            <v>0.57748178419868146</v>
          </cell>
          <cell r="AF228">
            <v>0.57748178419868146</v>
          </cell>
        </row>
        <row r="229">
          <cell r="C229" t="str">
            <v>4-7411-1</v>
          </cell>
          <cell r="D229" t="str">
            <v>16</v>
          </cell>
          <cell r="E229" t="str">
            <v>22</v>
          </cell>
          <cell r="F229" t="str">
            <v>37</v>
          </cell>
          <cell r="G229">
            <v>45</v>
          </cell>
          <cell r="H229">
            <v>0.3</v>
          </cell>
          <cell r="I229" t="str">
            <v>+0,1-0</v>
          </cell>
          <cell r="J229">
            <v>45</v>
          </cell>
          <cell r="K229">
            <v>0.3</v>
          </cell>
          <cell r="L229" t="str">
            <v>+0,1-0</v>
          </cell>
          <cell r="M229" t="str">
            <v>Galvanisée</v>
          </cell>
          <cell r="N229" t="str">
            <v>Suivant plan générique</v>
          </cell>
          <cell r="O229">
            <v>43129</v>
          </cell>
          <cell r="P229">
            <v>0</v>
          </cell>
          <cell r="Q229">
            <v>3</v>
          </cell>
          <cell r="R229">
            <v>40</v>
          </cell>
          <cell r="S229">
            <v>5.2315854000000009E-2</v>
          </cell>
          <cell r="T229">
            <v>4.2418259999999997</v>
          </cell>
          <cell r="U229">
            <v>20.140359521040001</v>
          </cell>
          <cell r="V229">
            <v>70</v>
          </cell>
          <cell r="W229">
            <v>3</v>
          </cell>
          <cell r="X229">
            <v>0.15</v>
          </cell>
          <cell r="Y229">
            <v>0.28771942172914289</v>
          </cell>
          <cell r="Z229">
            <v>0.15</v>
          </cell>
          <cell r="AA229">
            <v>5.493164670000001E-2</v>
          </cell>
          <cell r="AB229">
            <v>3.5000000000000003E-2</v>
          </cell>
          <cell r="AC229">
            <v>0.52765106842914289</v>
          </cell>
          <cell r="AD229">
            <v>0.28427877621201703</v>
          </cell>
          <cell r="AE229">
            <v>0.53950152632734694</v>
          </cell>
          <cell r="AF229">
            <v>0.53950152632734694</v>
          </cell>
        </row>
        <row r="230">
          <cell r="C230" t="str">
            <v>4-7349-1</v>
          </cell>
          <cell r="D230" t="str">
            <v>16</v>
          </cell>
          <cell r="E230" t="str">
            <v>22</v>
          </cell>
          <cell r="F230" t="str">
            <v>35</v>
          </cell>
          <cell r="G230">
            <v>45</v>
          </cell>
          <cell r="H230">
            <v>0.3</v>
          </cell>
          <cell r="I230" t="str">
            <v>+0,1-0</v>
          </cell>
          <cell r="J230">
            <v>45</v>
          </cell>
          <cell r="K230">
            <v>0.3</v>
          </cell>
          <cell r="L230" t="str">
            <v>+0,1-0</v>
          </cell>
          <cell r="M230" t="str">
            <v>Galvanisée</v>
          </cell>
          <cell r="N230" t="str">
            <v>Suivant plan générique</v>
          </cell>
          <cell r="O230">
            <v>43129</v>
          </cell>
          <cell r="P230">
            <v>0</v>
          </cell>
          <cell r="Q230">
            <v>3</v>
          </cell>
          <cell r="R230">
            <v>38</v>
          </cell>
          <cell r="S230">
            <v>4.9487969999999999E-2</v>
          </cell>
          <cell r="T230">
            <v>4.2418259999999997</v>
          </cell>
          <cell r="U230">
            <v>20.140359521040001</v>
          </cell>
          <cell r="V230">
            <v>74</v>
          </cell>
          <cell r="W230">
            <v>3</v>
          </cell>
          <cell r="X230">
            <v>0.15</v>
          </cell>
          <cell r="Y230">
            <v>0.27216702055459463</v>
          </cell>
          <cell r="Z230">
            <v>0.15</v>
          </cell>
          <cell r="AA230">
            <v>5.1962368500000002E-2</v>
          </cell>
          <cell r="AB230">
            <v>3.5000000000000003E-2</v>
          </cell>
          <cell r="AC230">
            <v>0.50912938905459471</v>
          </cell>
          <cell r="AD230">
            <v>0.29462058805628161</v>
          </cell>
          <cell r="AE230">
            <v>0.51304198436370674</v>
          </cell>
          <cell r="AF230">
            <v>0.51304198436370674</v>
          </cell>
        </row>
        <row r="231">
          <cell r="C231" t="str">
            <v>4-8098-1</v>
          </cell>
          <cell r="D231" t="str">
            <v>16</v>
          </cell>
          <cell r="E231" t="str">
            <v>22</v>
          </cell>
          <cell r="F231" t="str">
            <v>34</v>
          </cell>
          <cell r="G231">
            <v>45</v>
          </cell>
          <cell r="H231">
            <v>0.3</v>
          </cell>
          <cell r="I231" t="str">
            <v>+0,1-0</v>
          </cell>
          <cell r="J231">
            <v>45</v>
          </cell>
          <cell r="K231">
            <v>0.3</v>
          </cell>
          <cell r="L231" t="str">
            <v>+0,1-0</v>
          </cell>
          <cell r="M231" t="str">
            <v>Galvanisée</v>
          </cell>
          <cell r="N231" t="str">
            <v>Suivant plan générique</v>
          </cell>
          <cell r="O231">
            <v>43129</v>
          </cell>
          <cell r="P231">
            <v>0</v>
          </cell>
          <cell r="Q231">
            <v>3</v>
          </cell>
          <cell r="R231">
            <v>37</v>
          </cell>
          <cell r="S231">
            <v>4.8074028000000005E-2</v>
          </cell>
          <cell r="T231">
            <v>4.2418259999999997</v>
          </cell>
          <cell r="U231">
            <v>20.140359521040001</v>
          </cell>
          <cell r="V231">
            <v>76</v>
          </cell>
          <cell r="W231">
            <v>3</v>
          </cell>
          <cell r="X231">
            <v>0.15</v>
          </cell>
          <cell r="Y231">
            <v>0.26500473054000001</v>
          </cell>
          <cell r="Z231">
            <v>0.15</v>
          </cell>
          <cell r="AA231">
            <v>5.0477729400000004E-2</v>
          </cell>
          <cell r="AB231">
            <v>3.5000000000000003E-2</v>
          </cell>
          <cell r="AC231">
            <v>0.50048245993999996</v>
          </cell>
          <cell r="AD231">
            <v>0.2997108030878497</v>
          </cell>
          <cell r="AE231">
            <v>0.50048245993999996</v>
          </cell>
          <cell r="AF231">
            <v>0.50048245993999996</v>
          </cell>
        </row>
        <row r="232">
          <cell r="C232" t="str">
            <v>0-6280-1</v>
          </cell>
          <cell r="D232" t="str">
            <v>16</v>
          </cell>
          <cell r="E232" t="str">
            <v>22</v>
          </cell>
          <cell r="F232" t="str">
            <v>32</v>
          </cell>
          <cell r="G232">
            <v>45</v>
          </cell>
          <cell r="H232">
            <v>0.3</v>
          </cell>
          <cell r="I232" t="str">
            <v>+0,1-0</v>
          </cell>
          <cell r="J232">
            <v>45</v>
          </cell>
          <cell r="K232">
            <v>0.3</v>
          </cell>
          <cell r="L232" t="str">
            <v>+0,1-0</v>
          </cell>
          <cell r="M232" t="str">
            <v>Galvanisée</v>
          </cell>
          <cell r="N232" t="str">
            <v>Suivant plan générique</v>
          </cell>
          <cell r="O232">
            <v>43129</v>
          </cell>
          <cell r="P232">
            <v>0</v>
          </cell>
          <cell r="Q232">
            <v>3</v>
          </cell>
          <cell r="R232">
            <v>35</v>
          </cell>
          <cell r="S232">
            <v>4.5246144000000009E-2</v>
          </cell>
          <cell r="T232">
            <v>4.2418259999999997</v>
          </cell>
          <cell r="U232">
            <v>20.140359521040001</v>
          </cell>
          <cell r="V232">
            <v>80</v>
          </cell>
          <cell r="W232">
            <v>3</v>
          </cell>
          <cell r="X232">
            <v>0.15</v>
          </cell>
          <cell r="Y232">
            <v>0.25175449401299999</v>
          </cell>
          <cell r="Z232">
            <v>0.15</v>
          </cell>
          <cell r="AA232">
            <v>4.750845120000001E-2</v>
          </cell>
          <cell r="AB232">
            <v>3.5000000000000003E-2</v>
          </cell>
          <cell r="AC232">
            <v>0.48426294521300006</v>
          </cell>
          <cell r="AD232">
            <v>0.30974907637011845</v>
          </cell>
          <cell r="AE232">
            <v>0.48426294521300006</v>
          </cell>
          <cell r="AF232">
            <v>0.48426294521300006</v>
          </cell>
        </row>
        <row r="233">
          <cell r="C233" t="str">
            <v>4-7485-1</v>
          </cell>
          <cell r="D233" t="str">
            <v>16</v>
          </cell>
          <cell r="E233" t="str">
            <v>22</v>
          </cell>
          <cell r="F233" t="str">
            <v>30</v>
          </cell>
          <cell r="G233">
            <v>45</v>
          </cell>
          <cell r="H233">
            <v>0.3</v>
          </cell>
          <cell r="I233" t="str">
            <v>+0,1-0</v>
          </cell>
          <cell r="J233">
            <v>45</v>
          </cell>
          <cell r="K233">
            <v>0.3</v>
          </cell>
          <cell r="L233" t="str">
            <v>+0,1-0</v>
          </cell>
          <cell r="M233" t="str">
            <v>Galvanisée</v>
          </cell>
          <cell r="N233" t="str">
            <v>Suivant plan générique</v>
          </cell>
          <cell r="O233">
            <v>43129</v>
          </cell>
          <cell r="P233">
            <v>0</v>
          </cell>
          <cell r="Q233">
            <v>3</v>
          </cell>
          <cell r="R233">
            <v>33</v>
          </cell>
          <cell r="S233">
            <v>4.2418260000000006E-2</v>
          </cell>
          <cell r="T233">
            <v>4.2418259999999997</v>
          </cell>
          <cell r="U233">
            <v>20.140359521040001</v>
          </cell>
          <cell r="V233">
            <v>85</v>
          </cell>
          <cell r="W233">
            <v>3</v>
          </cell>
          <cell r="X233">
            <v>0.15</v>
          </cell>
          <cell r="Y233">
            <v>0.23694540612988235</v>
          </cell>
          <cell r="Z233">
            <v>0.15</v>
          </cell>
          <cell r="AA233">
            <v>4.4539173000000008E-2</v>
          </cell>
          <cell r="AB233">
            <v>3.5000000000000003E-2</v>
          </cell>
          <cell r="AC233">
            <v>0.46648457912988239</v>
          </cell>
          <cell r="AD233">
            <v>0.32155403782004938</v>
          </cell>
          <cell r="AE233">
            <v>0.46648457912988239</v>
          </cell>
          <cell r="AF233">
            <v>0.46648457912988239</v>
          </cell>
        </row>
        <row r="234">
          <cell r="C234" t="str">
            <v>4-7793-1</v>
          </cell>
          <cell r="D234" t="str">
            <v>16</v>
          </cell>
          <cell r="E234" t="str">
            <v>22</v>
          </cell>
          <cell r="F234" t="str">
            <v>27</v>
          </cell>
          <cell r="G234">
            <v>45</v>
          </cell>
          <cell r="H234">
            <v>0.3</v>
          </cell>
          <cell r="I234" t="str">
            <v>+0,1-0</v>
          </cell>
          <cell r="J234">
            <v>45</v>
          </cell>
          <cell r="K234">
            <v>0.3</v>
          </cell>
          <cell r="L234" t="str">
            <v>+0,1-0</v>
          </cell>
          <cell r="M234" t="str">
            <v>Galvanisée</v>
          </cell>
          <cell r="N234" t="str">
            <v>Suivant plan générique</v>
          </cell>
          <cell r="O234">
            <v>43129</v>
          </cell>
          <cell r="P234">
            <v>0</v>
          </cell>
          <cell r="Q234">
            <v>3</v>
          </cell>
          <cell r="R234">
            <v>30</v>
          </cell>
          <cell r="S234">
            <v>3.8176434000000002E-2</v>
          </cell>
          <cell r="T234">
            <v>4.2418259999999997</v>
          </cell>
          <cell r="U234">
            <v>20.140359521040001</v>
          </cell>
          <cell r="V234">
            <v>94</v>
          </cell>
          <cell r="W234">
            <v>3</v>
          </cell>
          <cell r="X234">
            <v>0.15</v>
          </cell>
          <cell r="Y234">
            <v>0.21425914384085107</v>
          </cell>
          <cell r="Z234">
            <v>0.15</v>
          </cell>
          <cell r="AA234">
            <v>4.0085255700000003E-2</v>
          </cell>
          <cell r="AB234">
            <v>3.5000000000000003E-2</v>
          </cell>
          <cell r="AC234">
            <v>0.43934439954085103</v>
          </cell>
          <cell r="AD234">
            <v>0.34141780379301878</v>
          </cell>
          <cell r="AE234">
            <v>0.43934439954085103</v>
          </cell>
          <cell r="AF234">
            <v>0.43934439954085103</v>
          </cell>
        </row>
        <row r="235">
          <cell r="C235" t="str">
            <v>0-4242-1</v>
          </cell>
          <cell r="D235" t="str">
            <v>16</v>
          </cell>
          <cell r="E235" t="str">
            <v>22</v>
          </cell>
          <cell r="F235" t="str">
            <v>21</v>
          </cell>
          <cell r="G235">
            <v>45</v>
          </cell>
          <cell r="H235">
            <v>0.3</v>
          </cell>
          <cell r="I235" t="str">
            <v>+0,1-0</v>
          </cell>
          <cell r="J235">
            <v>45</v>
          </cell>
          <cell r="K235">
            <v>0.3</v>
          </cell>
          <cell r="L235" t="str">
            <v>+0,1-0</v>
          </cell>
          <cell r="M235" t="str">
            <v>Galvanisée</v>
          </cell>
          <cell r="N235" t="str">
            <v>Suivant plan générique</v>
          </cell>
          <cell r="O235">
            <v>43129</v>
          </cell>
          <cell r="P235">
            <v>0</v>
          </cell>
          <cell r="Q235">
            <v>3</v>
          </cell>
          <cell r="R235">
            <v>24</v>
          </cell>
          <cell r="S235">
            <v>2.9692782000000001E-2</v>
          </cell>
          <cell r="T235">
            <v>4.2418259999999997</v>
          </cell>
          <cell r="U235">
            <v>20.140359521040001</v>
          </cell>
          <cell r="V235">
            <v>117</v>
          </cell>
          <cell r="W235">
            <v>3</v>
          </cell>
          <cell r="X235">
            <v>0.15</v>
          </cell>
          <cell r="Y235">
            <v>0.17213982496615385</v>
          </cell>
          <cell r="Z235">
            <v>0.15</v>
          </cell>
          <cell r="AA235">
            <v>3.1177421100000002E-2</v>
          </cell>
          <cell r="AB235">
            <v>3.5000000000000003E-2</v>
          </cell>
          <cell r="AC235">
            <v>0.38831724606615381</v>
          </cell>
          <cell r="AD235">
            <v>0.38628209671235136</v>
          </cell>
          <cell r="AE235">
            <v>0.38831724606615381</v>
          </cell>
          <cell r="AF235">
            <v>0.38831724606615381</v>
          </cell>
        </row>
        <row r="236">
          <cell r="C236" t="str">
            <v>0-5001-1</v>
          </cell>
          <cell r="D236" t="str">
            <v>16</v>
          </cell>
          <cell r="E236" t="str">
            <v>20</v>
          </cell>
          <cell r="F236" t="str">
            <v>80</v>
          </cell>
          <cell r="G236">
            <v>45</v>
          </cell>
          <cell r="H236">
            <v>0.3</v>
          </cell>
          <cell r="I236" t="str">
            <v>+0,1-0</v>
          </cell>
          <cell r="J236">
            <v>45</v>
          </cell>
          <cell r="K236">
            <v>0.3</v>
          </cell>
          <cell r="L236" t="str">
            <v>+0,1-0</v>
          </cell>
          <cell r="M236" t="str">
            <v>Galvanisée</v>
          </cell>
          <cell r="N236" t="str">
            <v>Suivant plan générique</v>
          </cell>
          <cell r="O236">
            <v>43129</v>
          </cell>
          <cell r="P236">
            <v>0</v>
          </cell>
          <cell r="Q236">
            <v>3</v>
          </cell>
          <cell r="R236">
            <v>83</v>
          </cell>
          <cell r="S236">
            <v>7.144128000000001E-2</v>
          </cell>
          <cell r="T236">
            <v>2.6790480000000003</v>
          </cell>
          <cell r="U236">
            <v>12.174156712080002</v>
          </cell>
          <cell r="V236">
            <v>33</v>
          </cell>
          <cell r="W236">
            <v>2</v>
          </cell>
          <cell r="X236">
            <v>0.15</v>
          </cell>
          <cell r="Y236">
            <v>0.36891383976000008</v>
          </cell>
          <cell r="Z236">
            <v>0.15</v>
          </cell>
          <cell r="AA236">
            <v>7.501334400000001E-2</v>
          </cell>
          <cell r="AB236">
            <v>3.5000000000000003E-2</v>
          </cell>
          <cell r="AC236">
            <v>0.62892718376000012</v>
          </cell>
          <cell r="AD236">
            <v>0.23850137801841353</v>
          </cell>
          <cell r="AE236">
            <v>0.63856957834666683</v>
          </cell>
          <cell r="AF236">
            <v>0.63856957834666683</v>
          </cell>
        </row>
        <row r="237">
          <cell r="C237" t="str">
            <v>4-7683-1</v>
          </cell>
          <cell r="D237" t="str">
            <v>16</v>
          </cell>
          <cell r="E237" t="str">
            <v>20</v>
          </cell>
          <cell r="F237" t="str">
            <v>64</v>
          </cell>
          <cell r="G237">
            <v>45</v>
          </cell>
          <cell r="H237">
            <v>0.3</v>
          </cell>
          <cell r="I237" t="str">
            <v>+0,1-0</v>
          </cell>
          <cell r="J237">
            <v>45</v>
          </cell>
          <cell r="K237">
            <v>0.3</v>
          </cell>
          <cell r="L237" t="str">
            <v>+0,1-0</v>
          </cell>
          <cell r="M237" t="str">
            <v>Galvanisée</v>
          </cell>
          <cell r="N237" t="str">
            <v>Suivant plan générique</v>
          </cell>
          <cell r="O237">
            <v>43129</v>
          </cell>
          <cell r="P237">
            <v>0</v>
          </cell>
          <cell r="Q237">
            <v>3</v>
          </cell>
          <cell r="R237">
            <v>67</v>
          </cell>
          <cell r="S237">
            <v>5.7153024000000004E-2</v>
          </cell>
          <cell r="T237">
            <v>2.6790480000000003</v>
          </cell>
          <cell r="U237">
            <v>12.174156712080002</v>
          </cell>
          <cell r="V237">
            <v>42</v>
          </cell>
          <cell r="W237">
            <v>2</v>
          </cell>
          <cell r="X237">
            <v>0.15</v>
          </cell>
          <cell r="Y237">
            <v>0.2898608740971429</v>
          </cell>
          <cell r="Z237">
            <v>0.15</v>
          </cell>
          <cell r="AA237">
            <v>6.0010675200000009E-2</v>
          </cell>
          <cell r="AB237">
            <v>3.5000000000000003E-2</v>
          </cell>
          <cell r="AC237">
            <v>0.53487154929714298</v>
          </cell>
          <cell r="AD237">
            <v>0.28044116423300158</v>
          </cell>
          <cell r="AE237">
            <v>0.54981649899591856</v>
          </cell>
          <cell r="AF237">
            <v>0.54981649899591856</v>
          </cell>
        </row>
        <row r="238">
          <cell r="C238" t="str">
            <v>0-4241-1</v>
          </cell>
          <cell r="D238" t="str">
            <v>16</v>
          </cell>
          <cell r="E238" t="str">
            <v>20</v>
          </cell>
          <cell r="F238" t="str">
            <v>58</v>
          </cell>
          <cell r="G238">
            <v>45</v>
          </cell>
          <cell r="H238">
            <v>0.3</v>
          </cell>
          <cell r="I238" t="str">
            <v>+0,1-0</v>
          </cell>
          <cell r="J238">
            <v>45</v>
          </cell>
          <cell r="K238">
            <v>0.3</v>
          </cell>
          <cell r="L238" t="str">
            <v>+0,1-0</v>
          </cell>
          <cell r="M238" t="str">
            <v>Galvanisée</v>
          </cell>
          <cell r="N238" t="str">
            <v>Suivant plan générique</v>
          </cell>
          <cell r="O238">
            <v>43129</v>
          </cell>
          <cell r="P238">
            <v>0</v>
          </cell>
          <cell r="Q238">
            <v>3</v>
          </cell>
          <cell r="R238">
            <v>61</v>
          </cell>
          <cell r="S238">
            <v>5.1794928000000004E-2</v>
          </cell>
          <cell r="T238">
            <v>2.6790480000000003</v>
          </cell>
          <cell r="U238">
            <v>12.174156712080002</v>
          </cell>
          <cell r="V238">
            <v>46</v>
          </cell>
          <cell r="W238">
            <v>2</v>
          </cell>
          <cell r="X238">
            <v>0.15</v>
          </cell>
          <cell r="Y238">
            <v>0.26465558069739137</v>
          </cell>
          <cell r="Z238">
            <v>0.15</v>
          </cell>
          <cell r="AA238">
            <v>5.4384674400000006E-2</v>
          </cell>
          <cell r="AB238">
            <v>3.5000000000000003E-2</v>
          </cell>
          <cell r="AC238">
            <v>0.50404025509739137</v>
          </cell>
          <cell r="AD238">
            <v>0.29759527831961913</v>
          </cell>
          <cell r="AE238">
            <v>0.50404025509739137</v>
          </cell>
          <cell r="AF238">
            <v>0.50404025509739137</v>
          </cell>
        </row>
        <row r="239">
          <cell r="C239" t="str">
            <v>4-7007-1</v>
          </cell>
          <cell r="D239" t="str">
            <v>16</v>
          </cell>
          <cell r="E239" t="str">
            <v>20</v>
          </cell>
          <cell r="F239" t="str">
            <v>56</v>
          </cell>
          <cell r="G239">
            <v>45</v>
          </cell>
          <cell r="H239">
            <v>0.3</v>
          </cell>
          <cell r="I239" t="str">
            <v>+0,1-0</v>
          </cell>
          <cell r="J239">
            <v>45</v>
          </cell>
          <cell r="K239">
            <v>0.3</v>
          </cell>
          <cell r="L239" t="str">
            <v>+0,1-0</v>
          </cell>
          <cell r="M239" t="str">
            <v>Galvanisée</v>
          </cell>
          <cell r="N239" t="str">
            <v>Suivant plan générique</v>
          </cell>
          <cell r="O239">
            <v>43129</v>
          </cell>
          <cell r="P239">
            <v>0</v>
          </cell>
          <cell r="Q239">
            <v>3</v>
          </cell>
          <cell r="R239">
            <v>59</v>
          </cell>
          <cell r="S239">
            <v>5.0008896000000011E-2</v>
          </cell>
          <cell r="T239">
            <v>2.6790480000000003</v>
          </cell>
          <cell r="U239">
            <v>12.174156712080002</v>
          </cell>
          <cell r="V239">
            <v>47</v>
          </cell>
          <cell r="W239">
            <v>2</v>
          </cell>
          <cell r="X239">
            <v>0.15</v>
          </cell>
          <cell r="Y239">
            <v>0.2590246108953192</v>
          </cell>
          <cell r="Z239">
            <v>0.15</v>
          </cell>
          <cell r="AA239">
            <v>5.2509340800000012E-2</v>
          </cell>
          <cell r="AB239">
            <v>3.5000000000000003E-2</v>
          </cell>
          <cell r="AC239">
            <v>0.49653395169531922</v>
          </cell>
          <cell r="AD239">
            <v>0.3020941458038347</v>
          </cell>
          <cell r="AE239">
            <v>0.49653395169531922</v>
          </cell>
          <cell r="AF239">
            <v>0.49653395169531922</v>
          </cell>
        </row>
        <row r="240">
          <cell r="C240" t="str">
            <v>4-7227-1</v>
          </cell>
          <cell r="D240" t="str">
            <v>16</v>
          </cell>
          <cell r="E240" t="str">
            <v>20</v>
          </cell>
          <cell r="F240" t="str">
            <v>41</v>
          </cell>
          <cell r="G240">
            <v>45</v>
          </cell>
          <cell r="H240">
            <v>0.3</v>
          </cell>
          <cell r="I240" t="str">
            <v>+0,1-0</v>
          </cell>
          <cell r="J240">
            <v>45</v>
          </cell>
          <cell r="K240">
            <v>0.3</v>
          </cell>
          <cell r="L240" t="str">
            <v>+0,1-0</v>
          </cell>
          <cell r="M240" t="str">
            <v>Galvanisée</v>
          </cell>
          <cell r="N240" t="str">
            <v>Suivant plan générique</v>
          </cell>
          <cell r="O240">
            <v>43129</v>
          </cell>
          <cell r="P240">
            <v>0</v>
          </cell>
          <cell r="Q240">
            <v>3</v>
          </cell>
          <cell r="R240">
            <v>44</v>
          </cell>
          <cell r="S240">
            <v>3.6613656000000001E-2</v>
          </cell>
          <cell r="T240">
            <v>2.6790480000000003</v>
          </cell>
          <cell r="U240">
            <v>12.174156712080002</v>
          </cell>
          <cell r="V240">
            <v>64</v>
          </cell>
          <cell r="W240">
            <v>2</v>
          </cell>
          <cell r="X240">
            <v>0.15</v>
          </cell>
          <cell r="Y240">
            <v>0.19022119862625003</v>
          </cell>
          <cell r="Z240">
            <v>0.15</v>
          </cell>
          <cell r="AA240">
            <v>3.8444338800000005E-2</v>
          </cell>
          <cell r="AB240">
            <v>3.5000000000000003E-2</v>
          </cell>
          <cell r="AC240">
            <v>0.41366553742625001</v>
          </cell>
          <cell r="AD240">
            <v>0.36261178761293977</v>
          </cell>
          <cell r="AE240">
            <v>0.41366553742625001</v>
          </cell>
          <cell r="AF240">
            <v>0.41366553742625001</v>
          </cell>
        </row>
        <row r="241">
          <cell r="C241" t="str">
            <v>4-7100-1</v>
          </cell>
          <cell r="D241" t="str">
            <v>16</v>
          </cell>
          <cell r="E241" t="str">
            <v>20</v>
          </cell>
          <cell r="F241" t="str">
            <v>34</v>
          </cell>
          <cell r="G241">
            <v>45</v>
          </cell>
          <cell r="H241">
            <v>0.3</v>
          </cell>
          <cell r="I241" t="str">
            <v>+0,1-0</v>
          </cell>
          <cell r="J241">
            <v>45</v>
          </cell>
          <cell r="K241">
            <v>0.3</v>
          </cell>
          <cell r="L241" t="str">
            <v>+0,1-0</v>
          </cell>
          <cell r="M241" t="str">
            <v>Galvanisée</v>
          </cell>
          <cell r="N241" t="str">
            <v>Suivant plan générique</v>
          </cell>
          <cell r="O241">
            <v>43129</v>
          </cell>
          <cell r="P241">
            <v>0</v>
          </cell>
          <cell r="Q241">
            <v>3</v>
          </cell>
          <cell r="R241">
            <v>37</v>
          </cell>
          <cell r="S241">
            <v>3.0362544000000002E-2</v>
          </cell>
          <cell r="T241">
            <v>2.6790480000000003</v>
          </cell>
          <cell r="U241">
            <v>12.174156712080002</v>
          </cell>
          <cell r="V241">
            <v>76</v>
          </cell>
          <cell r="W241">
            <v>2</v>
          </cell>
          <cell r="X241">
            <v>0.15</v>
          </cell>
          <cell r="Y241">
            <v>0.16018627252736845</v>
          </cell>
          <cell r="Z241">
            <v>0.15</v>
          </cell>
          <cell r="AA241">
            <v>3.1880671200000002E-2</v>
          </cell>
          <cell r="AB241">
            <v>3.5000000000000003E-2</v>
          </cell>
          <cell r="AC241">
            <v>0.37706694372736838</v>
          </cell>
          <cell r="AD241">
            <v>0.39780734560612879</v>
          </cell>
          <cell r="AE241">
            <v>0.37706694372736838</v>
          </cell>
          <cell r="AF241">
            <v>0.37706694372736838</v>
          </cell>
        </row>
        <row r="242">
          <cell r="C242" t="str">
            <v>0-4235-1</v>
          </cell>
          <cell r="D242" t="str">
            <v>16</v>
          </cell>
          <cell r="E242" t="str">
            <v>20</v>
          </cell>
          <cell r="F242" t="str">
            <v>32</v>
          </cell>
          <cell r="G242">
            <v>45</v>
          </cell>
          <cell r="H242">
            <v>0.3</v>
          </cell>
          <cell r="I242" t="str">
            <v>+0,1-0</v>
          </cell>
          <cell r="J242">
            <v>45</v>
          </cell>
          <cell r="K242">
            <v>0.3</v>
          </cell>
          <cell r="L242" t="str">
            <v>+0,1-0</v>
          </cell>
          <cell r="M242" t="str">
            <v>Galvanisée</v>
          </cell>
          <cell r="N242" t="str">
            <v>Suivant plan générique</v>
          </cell>
          <cell r="O242">
            <v>43129</v>
          </cell>
          <cell r="P242">
            <v>0</v>
          </cell>
          <cell r="Q242">
            <v>3</v>
          </cell>
          <cell r="R242">
            <v>35</v>
          </cell>
          <cell r="S242">
            <v>2.8576512000000002E-2</v>
          </cell>
          <cell r="T242">
            <v>2.6790480000000003</v>
          </cell>
          <cell r="U242">
            <v>12.174156712080002</v>
          </cell>
          <cell r="V242">
            <v>80</v>
          </cell>
          <cell r="W242">
            <v>2</v>
          </cell>
          <cell r="X242">
            <v>0.15</v>
          </cell>
          <cell r="Y242">
            <v>0.15217695890100003</v>
          </cell>
          <cell r="Z242">
            <v>0.15</v>
          </cell>
          <cell r="AA242">
            <v>3.0005337600000005E-2</v>
          </cell>
          <cell r="AB242">
            <v>3.5000000000000003E-2</v>
          </cell>
          <cell r="AC242">
            <v>0.36718229650100009</v>
          </cell>
          <cell r="AD242">
            <v>0.40851642747866385</v>
          </cell>
          <cell r="AE242">
            <v>0.36718229650100009</v>
          </cell>
          <cell r="AF242">
            <v>0.36718229650100009</v>
          </cell>
        </row>
        <row r="243">
          <cell r="C243" t="str">
            <v>0-5204-1</v>
          </cell>
          <cell r="D243" t="str">
            <v>15</v>
          </cell>
          <cell r="E243" t="str">
            <v>20</v>
          </cell>
          <cell r="F243" t="str">
            <v>45</v>
          </cell>
          <cell r="G243">
            <v>45</v>
          </cell>
          <cell r="H243">
            <v>0.3</v>
          </cell>
          <cell r="I243" t="str">
            <v>+0,1-0</v>
          </cell>
          <cell r="J243">
            <v>45</v>
          </cell>
          <cell r="K243">
            <v>0.3</v>
          </cell>
          <cell r="L243" t="str">
            <v>+0,1-0</v>
          </cell>
          <cell r="M243" t="str">
            <v>Galvanisée</v>
          </cell>
          <cell r="N243" t="str">
            <v>Suivant plan générique</v>
          </cell>
          <cell r="O243">
            <v>43129</v>
          </cell>
          <cell r="P243">
            <v>0</v>
          </cell>
          <cell r="Q243">
            <v>3</v>
          </cell>
          <cell r="R243">
            <v>48</v>
          </cell>
          <cell r="S243">
            <v>4.88368125E-2</v>
          </cell>
          <cell r="T243">
            <v>3.2557875000000003</v>
          </cell>
          <cell r="U243">
            <v>16.067584798650003</v>
          </cell>
          <cell r="V243">
            <v>58</v>
          </cell>
          <cell r="W243">
            <v>3</v>
          </cell>
          <cell r="X243">
            <v>0.15</v>
          </cell>
          <cell r="Y243">
            <v>0.27702732411465525</v>
          </cell>
          <cell r="Z243">
            <v>0.15</v>
          </cell>
          <cell r="AA243">
            <v>5.1278653125000004E-2</v>
          </cell>
          <cell r="AB243">
            <v>3.5000000000000003E-2</v>
          </cell>
          <cell r="AC243">
            <v>0.51330597723965532</v>
          </cell>
          <cell r="AD243">
            <v>0.29222336510990438</v>
          </cell>
          <cell r="AE243">
            <v>0.51900853891379328</v>
          </cell>
          <cell r="AF243">
            <v>0.51900853891379328</v>
          </cell>
        </row>
        <row r="244">
          <cell r="C244" t="str">
            <v>4-8621-1</v>
          </cell>
          <cell r="D244" t="str">
            <v>14</v>
          </cell>
          <cell r="E244" t="str">
            <v>22</v>
          </cell>
          <cell r="F244" t="str">
            <v>60</v>
          </cell>
          <cell r="G244">
            <v>45</v>
          </cell>
          <cell r="H244">
            <v>0.3</v>
          </cell>
          <cell r="I244" t="str">
            <v>+0,1-0</v>
          </cell>
          <cell r="J244">
            <v>45</v>
          </cell>
          <cell r="K244">
            <v>0.3</v>
          </cell>
          <cell r="L244" t="str">
            <v>+0,1-0</v>
          </cell>
          <cell r="M244" t="str">
            <v>Galvanisée</v>
          </cell>
          <cell r="N244" t="str">
            <v>Suivant plan générique</v>
          </cell>
          <cell r="O244">
            <v>43129</v>
          </cell>
          <cell r="P244">
            <v>0</v>
          </cell>
          <cell r="Q244">
            <v>3</v>
          </cell>
          <cell r="R244">
            <v>63</v>
          </cell>
          <cell r="S244">
            <v>0.10716192000000001</v>
          </cell>
          <cell r="T244">
            <v>5.3580960000000006</v>
          </cell>
          <cell r="U244">
            <v>12.895865452800004</v>
          </cell>
          <cell r="V244">
            <v>44</v>
          </cell>
          <cell r="W244">
            <v>4</v>
          </cell>
          <cell r="X244">
            <v>0.2</v>
          </cell>
          <cell r="Y244">
            <v>0.29308785120000008</v>
          </cell>
          <cell r="Z244">
            <v>0.2</v>
          </cell>
          <cell r="AA244">
            <v>0.11252001600000001</v>
          </cell>
          <cell r="AB244">
            <v>3.5000000000000003E-2</v>
          </cell>
          <cell r="AC244">
            <v>0.64060786720000018</v>
          </cell>
          <cell r="AD244">
            <v>0.31220347148431032</v>
          </cell>
          <cell r="AE244">
            <v>0.64060786720000018</v>
          </cell>
          <cell r="AF244">
            <v>0.64060786720000018</v>
          </cell>
        </row>
        <row r="245">
          <cell r="C245" t="str">
            <v>4-8007-1</v>
          </cell>
          <cell r="D245" t="str">
            <v>14</v>
          </cell>
          <cell r="E245" t="str">
            <v>22</v>
          </cell>
          <cell r="F245" t="str">
            <v>50</v>
          </cell>
          <cell r="G245">
            <v>45</v>
          </cell>
          <cell r="H245">
            <v>0.3</v>
          </cell>
          <cell r="I245" t="str">
            <v>+0,1-0</v>
          </cell>
          <cell r="J245">
            <v>45</v>
          </cell>
          <cell r="K245">
            <v>0.3</v>
          </cell>
          <cell r="L245" t="str">
            <v>+0,1-0</v>
          </cell>
          <cell r="M245" t="str">
            <v>Galvanisée</v>
          </cell>
          <cell r="N245" t="str">
            <v>Suivant plan générique</v>
          </cell>
          <cell r="O245">
            <v>43129</v>
          </cell>
          <cell r="P245">
            <v>0</v>
          </cell>
          <cell r="Q245">
            <v>3</v>
          </cell>
          <cell r="R245">
            <v>53</v>
          </cell>
          <cell r="S245">
            <v>8.9301600000000009E-2</v>
          </cell>
          <cell r="T245">
            <v>5.3580960000000006</v>
          </cell>
          <cell r="U245">
            <v>12.895865452800004</v>
          </cell>
          <cell r="V245">
            <v>53</v>
          </cell>
          <cell r="W245">
            <v>4</v>
          </cell>
          <cell r="X245">
            <v>0.2</v>
          </cell>
          <cell r="Y245">
            <v>0.24331821609056611</v>
          </cell>
          <cell r="Z245">
            <v>0.2</v>
          </cell>
          <cell r="AA245">
            <v>9.3766680000000019E-2</v>
          </cell>
          <cell r="AB245">
            <v>3.5000000000000003E-2</v>
          </cell>
          <cell r="AC245">
            <v>0.57208489609056612</v>
          </cell>
          <cell r="AD245">
            <v>0.34959846233790132</v>
          </cell>
          <cell r="AE245">
            <v>0.57208489609056612</v>
          </cell>
          <cell r="AF245">
            <v>0.57208489609056612</v>
          </cell>
        </row>
        <row r="246">
          <cell r="C246" t="str">
            <v>4-8142-1</v>
          </cell>
          <cell r="D246" t="str">
            <v>14</v>
          </cell>
          <cell r="E246" t="str">
            <v>22</v>
          </cell>
          <cell r="F246" t="str">
            <v>40</v>
          </cell>
          <cell r="G246">
            <v>45</v>
          </cell>
          <cell r="H246">
            <v>0.3</v>
          </cell>
          <cell r="I246" t="str">
            <v>+0,1-0</v>
          </cell>
          <cell r="J246">
            <v>45</v>
          </cell>
          <cell r="K246">
            <v>0.3</v>
          </cell>
          <cell r="L246" t="str">
            <v>+0,1-0</v>
          </cell>
          <cell r="M246" t="str">
            <v>Galvanisée</v>
          </cell>
          <cell r="N246" t="str">
            <v>Suivant plan générique</v>
          </cell>
          <cell r="O246">
            <v>43129</v>
          </cell>
          <cell r="P246">
            <v>0</v>
          </cell>
          <cell r="Q246">
            <v>3</v>
          </cell>
          <cell r="R246">
            <v>43</v>
          </cell>
          <cell r="S246">
            <v>7.144128000000001E-2</v>
          </cell>
          <cell r="T246">
            <v>5.3580960000000006</v>
          </cell>
          <cell r="U246">
            <v>12.895865452800004</v>
          </cell>
          <cell r="V246">
            <v>65</v>
          </cell>
          <cell r="W246">
            <v>4</v>
          </cell>
          <cell r="X246">
            <v>0.2</v>
          </cell>
          <cell r="Y246">
            <v>0.19839793004307699</v>
          </cell>
          <cell r="Z246">
            <v>0.2</v>
          </cell>
          <cell r="AA246">
            <v>7.501334400000001E-2</v>
          </cell>
          <cell r="AB246">
            <v>3.5000000000000003E-2</v>
          </cell>
          <cell r="AC246">
            <v>0.50841127404307707</v>
          </cell>
          <cell r="AD246">
            <v>0.39338230722054035</v>
          </cell>
          <cell r="AE246">
            <v>0.50841127404307707</v>
          </cell>
          <cell r="AF246">
            <v>0.50841127404307707</v>
          </cell>
        </row>
        <row r="247">
          <cell r="C247" t="str">
            <v>4-7341-1</v>
          </cell>
          <cell r="D247" t="str">
            <v>14</v>
          </cell>
          <cell r="E247" t="str">
            <v>20</v>
          </cell>
          <cell r="F247" t="str">
            <v>80</v>
          </cell>
          <cell r="G247">
            <v>45</v>
          </cell>
          <cell r="H247">
            <v>0.3</v>
          </cell>
          <cell r="I247" t="str">
            <v>+0,1-0</v>
          </cell>
          <cell r="J247">
            <v>45</v>
          </cell>
          <cell r="K247">
            <v>0.3</v>
          </cell>
          <cell r="L247" t="str">
            <v>+0,1-0</v>
          </cell>
          <cell r="M247" t="str">
            <v>Galvanisée</v>
          </cell>
          <cell r="N247" t="str">
            <v>Suivant plan générique</v>
          </cell>
          <cell r="O247">
            <v>43129</v>
          </cell>
          <cell r="P247">
            <v>0</v>
          </cell>
          <cell r="Q247">
            <v>3</v>
          </cell>
          <cell r="R247">
            <v>83</v>
          </cell>
          <cell r="S247">
            <v>0.10120848000000002</v>
          </cell>
          <cell r="T247">
            <v>3.7953180000000004</v>
          </cell>
          <cell r="U247">
            <v>18.730213136712006</v>
          </cell>
          <cell r="V247">
            <v>33</v>
          </cell>
          <cell r="W247">
            <v>3</v>
          </cell>
          <cell r="X247">
            <v>0.15</v>
          </cell>
          <cell r="Y247">
            <v>0.56758221626400018</v>
          </cell>
          <cell r="Z247">
            <v>0.20215533607920005</v>
          </cell>
          <cell r="AA247">
            <v>0.10626890400000003</v>
          </cell>
          <cell r="AB247">
            <v>3.5000000000000003E-2</v>
          </cell>
          <cell r="AC247">
            <v>0.91100645634320021</v>
          </cell>
          <cell r="AD247">
            <v>0.22190329681159005</v>
          </cell>
          <cell r="AE247">
            <v>0.94513482701866691</v>
          </cell>
          <cell r="AF247">
            <v>0.94513482701866691</v>
          </cell>
        </row>
        <row r="248">
          <cell r="C248" t="str">
            <v>0-6207</v>
          </cell>
          <cell r="D248" t="str">
            <v>14</v>
          </cell>
          <cell r="E248" t="str">
            <v>20</v>
          </cell>
          <cell r="F248" t="str">
            <v>68,9</v>
          </cell>
          <cell r="G248">
            <v>45</v>
          </cell>
          <cell r="H248">
            <v>0.3</v>
          </cell>
          <cell r="I248" t="str">
            <v>+0,1-0</v>
          </cell>
          <cell r="J248">
            <v>45</v>
          </cell>
          <cell r="K248">
            <v>0.3</v>
          </cell>
          <cell r="L248" t="str">
            <v>+0,1-0</v>
          </cell>
          <cell r="M248" t="str">
            <v>Brute</v>
          </cell>
          <cell r="N248" t="str">
            <v>Suivant plan générique</v>
          </cell>
          <cell r="O248">
            <v>43129</v>
          </cell>
          <cell r="P248">
            <v>0</v>
          </cell>
          <cell r="Q248">
            <v>3</v>
          </cell>
          <cell r="R248">
            <v>71.900000000000006</v>
          </cell>
          <cell r="S248">
            <v>8.7165803400000005E-2</v>
          </cell>
          <cell r="T248">
            <v>3.7953180000000004</v>
          </cell>
          <cell r="U248">
            <v>18.730213136712006</v>
          </cell>
          <cell r="V248">
            <v>39</v>
          </cell>
          <cell r="W248">
            <v>3</v>
          </cell>
          <cell r="X248">
            <v>0.15</v>
          </cell>
          <cell r="Y248">
            <v>0.48026187530030784</v>
          </cell>
          <cell r="Z248">
            <v>0.15</v>
          </cell>
          <cell r="AA248">
            <v>0</v>
          </cell>
          <cell r="AB248">
            <v>0</v>
          </cell>
          <cell r="AC248">
            <v>0.63026187530030786</v>
          </cell>
          <cell r="AD248">
            <v>0.23799630896050608</v>
          </cell>
          <cell r="AE248">
            <v>0.64034916706707712</v>
          </cell>
          <cell r="AF248">
            <v>0.64034916706707712</v>
          </cell>
        </row>
        <row r="249">
          <cell r="C249" t="str">
            <v>4-7288-1</v>
          </cell>
          <cell r="D249" t="str">
            <v>14</v>
          </cell>
          <cell r="E249" t="str">
            <v>20</v>
          </cell>
          <cell r="F249" t="str">
            <v>59</v>
          </cell>
          <cell r="G249">
            <v>45</v>
          </cell>
          <cell r="H249">
            <v>0.3</v>
          </cell>
          <cell r="I249" t="str">
            <v>+0,1-0</v>
          </cell>
          <cell r="J249">
            <v>45</v>
          </cell>
          <cell r="K249">
            <v>0.3</v>
          </cell>
          <cell r="L249" t="str">
            <v>+0,1-0</v>
          </cell>
          <cell r="M249" t="str">
            <v>Galvanisée</v>
          </cell>
          <cell r="N249" t="str">
            <v>Suivant plan générique</v>
          </cell>
          <cell r="O249">
            <v>43129</v>
          </cell>
          <cell r="P249">
            <v>0</v>
          </cell>
          <cell r="Q249">
            <v>3</v>
          </cell>
          <cell r="R249">
            <v>62</v>
          </cell>
          <cell r="S249">
            <v>7.4641254000000004E-2</v>
          </cell>
          <cell r="T249">
            <v>3.7953180000000004</v>
          </cell>
          <cell r="U249">
            <v>18.730213136712006</v>
          </cell>
          <cell r="V249">
            <v>45</v>
          </cell>
          <cell r="W249">
            <v>3</v>
          </cell>
          <cell r="X249">
            <v>0.15</v>
          </cell>
          <cell r="Y249">
            <v>0.41622695859360015</v>
          </cell>
          <cell r="Z249">
            <v>0.15</v>
          </cell>
          <cell r="AA249">
            <v>7.8373316700000001E-2</v>
          </cell>
          <cell r="AB249">
            <v>3.5000000000000003E-2</v>
          </cell>
          <cell r="AC249">
            <v>0.67960027529360023</v>
          </cell>
          <cell r="AD249">
            <v>0.22071798004377974</v>
          </cell>
          <cell r="AE249">
            <v>0.70613370039146695</v>
          </cell>
          <cell r="AF249">
            <v>0.70613370039146695</v>
          </cell>
        </row>
        <row r="250">
          <cell r="C250" t="str">
            <v>4-7597-1</v>
          </cell>
          <cell r="D250" t="str">
            <v>14</v>
          </cell>
          <cell r="E250" t="str">
            <v>20</v>
          </cell>
          <cell r="F250" t="str">
            <v>58,5</v>
          </cell>
          <cell r="G250">
            <v>45</v>
          </cell>
          <cell r="H250">
            <v>0.3</v>
          </cell>
          <cell r="I250" t="str">
            <v>+0,1-0</v>
          </cell>
          <cell r="J250">
            <v>45</v>
          </cell>
          <cell r="K250">
            <v>0.3</v>
          </cell>
          <cell r="L250" t="str">
            <v>+0,1-0</v>
          </cell>
          <cell r="M250" t="str">
            <v>Galvanisée</v>
          </cell>
          <cell r="N250" t="str">
            <v>Suivant plan générique</v>
          </cell>
          <cell r="O250">
            <v>43129</v>
          </cell>
          <cell r="P250">
            <v>0</v>
          </cell>
          <cell r="Q250">
            <v>3</v>
          </cell>
          <cell r="R250">
            <v>61.5</v>
          </cell>
          <cell r="S250">
            <v>7.4008700999999996E-2</v>
          </cell>
          <cell r="T250">
            <v>3.7953180000000004</v>
          </cell>
          <cell r="U250">
            <v>18.730213136712006</v>
          </cell>
          <cell r="V250">
            <v>45</v>
          </cell>
          <cell r="W250">
            <v>3</v>
          </cell>
          <cell r="X250">
            <v>0.15</v>
          </cell>
          <cell r="Y250">
            <v>0.41622695859360015</v>
          </cell>
          <cell r="Z250">
            <v>0.15</v>
          </cell>
          <cell r="AA250">
            <v>7.7709136050000002E-2</v>
          </cell>
          <cell r="AB250">
            <v>3.5000000000000003E-2</v>
          </cell>
          <cell r="AC250">
            <v>0.67893609464360016</v>
          </cell>
          <cell r="AD250">
            <v>0.22093390111883918</v>
          </cell>
          <cell r="AE250">
            <v>0.70524812619146682</v>
          </cell>
          <cell r="AF250">
            <v>0.70524812619146682</v>
          </cell>
        </row>
        <row r="251">
          <cell r="C251" t="str">
            <v>0-6051-1</v>
          </cell>
          <cell r="D251" t="str">
            <v>14</v>
          </cell>
          <cell r="E251" t="str">
            <v>20</v>
          </cell>
          <cell r="F251" t="str">
            <v>55</v>
          </cell>
          <cell r="G251">
            <v>45</v>
          </cell>
          <cell r="H251">
            <v>0.3</v>
          </cell>
          <cell r="I251" t="str">
            <v>+0,1-0</v>
          </cell>
          <cell r="J251">
            <v>45</v>
          </cell>
          <cell r="K251">
            <v>0.3</v>
          </cell>
          <cell r="L251" t="str">
            <v>+0,1-0</v>
          </cell>
          <cell r="M251" t="str">
            <v>Galvanisée</v>
          </cell>
          <cell r="N251" t="str">
            <v>Suivant plan générique</v>
          </cell>
          <cell r="O251">
            <v>43129</v>
          </cell>
          <cell r="P251">
            <v>0</v>
          </cell>
          <cell r="Q251">
            <v>3</v>
          </cell>
          <cell r="R251">
            <v>58</v>
          </cell>
          <cell r="S251">
            <v>6.9580829999999996E-2</v>
          </cell>
          <cell r="T251">
            <v>3.7953180000000004</v>
          </cell>
          <cell r="U251">
            <v>18.730213136712006</v>
          </cell>
          <cell r="V251">
            <v>48</v>
          </cell>
          <cell r="W251">
            <v>3</v>
          </cell>
          <cell r="X251">
            <v>0.15</v>
          </cell>
          <cell r="Y251">
            <v>0.39021277368150015</v>
          </cell>
          <cell r="Z251">
            <v>0.15</v>
          </cell>
          <cell r="AA251">
            <v>7.3059871499999998E-2</v>
          </cell>
          <cell r="AB251">
            <v>3.5000000000000003E-2</v>
          </cell>
          <cell r="AC251">
            <v>0.64827264518150018</v>
          </cell>
          <cell r="AD251">
            <v>0.25</v>
          </cell>
          <cell r="AE251">
            <v>0.64827264518150018</v>
          </cell>
          <cell r="AF251">
            <v>0.64827264518150018</v>
          </cell>
        </row>
        <row r="252">
          <cell r="C252" t="str">
            <v>0-5740-1</v>
          </cell>
          <cell r="D252" t="str">
            <v>14</v>
          </cell>
          <cell r="E252" t="str">
            <v>20</v>
          </cell>
          <cell r="F252" t="str">
            <v>52</v>
          </cell>
          <cell r="G252">
            <v>45</v>
          </cell>
          <cell r="H252">
            <v>0.3</v>
          </cell>
          <cell r="I252" t="str">
            <v>+0,1-0</v>
          </cell>
          <cell r="J252">
            <v>45</v>
          </cell>
          <cell r="K252">
            <v>0.3</v>
          </cell>
          <cell r="L252" t="str">
            <v>+0,1-0</v>
          </cell>
          <cell r="M252" t="str">
            <v>Galvanisée</v>
          </cell>
          <cell r="N252" t="str">
            <v>Suivant plan générique</v>
          </cell>
          <cell r="O252">
            <v>43129</v>
          </cell>
          <cell r="P252">
            <v>0</v>
          </cell>
          <cell r="Q252">
            <v>3</v>
          </cell>
          <cell r="R252">
            <v>55</v>
          </cell>
          <cell r="S252">
            <v>6.5785512000000004E-2</v>
          </cell>
          <cell r="T252">
            <v>3.7953180000000004</v>
          </cell>
          <cell r="U252">
            <v>18.730213136712006</v>
          </cell>
          <cell r="V252">
            <v>51</v>
          </cell>
          <cell r="W252">
            <v>3</v>
          </cell>
          <cell r="X252">
            <v>0.15</v>
          </cell>
          <cell r="Y252">
            <v>0.36725908111200012</v>
          </cell>
          <cell r="Z252">
            <v>0.15</v>
          </cell>
          <cell r="AA252">
            <v>6.9074787600000007E-2</v>
          </cell>
          <cell r="AB252">
            <v>3.5000000000000003E-2</v>
          </cell>
          <cell r="AC252">
            <v>0.62133386871200014</v>
          </cell>
          <cell r="AD252">
            <v>0.24141610099404995</v>
          </cell>
          <cell r="AE252">
            <v>0.62844515828266678</v>
          </cell>
          <cell r="AF252">
            <v>0.62844515828266678</v>
          </cell>
        </row>
        <row r="253">
          <cell r="C253" t="str">
            <v>4-8051-1</v>
          </cell>
          <cell r="D253">
            <v>15</v>
          </cell>
          <cell r="E253" t="str">
            <v>20</v>
          </cell>
          <cell r="F253" t="str">
            <v>50</v>
          </cell>
          <cell r="G253">
            <v>45</v>
          </cell>
          <cell r="H253">
            <v>0.3</v>
          </cell>
          <cell r="I253" t="str">
            <v>+0,1-0</v>
          </cell>
          <cell r="J253">
            <v>45</v>
          </cell>
          <cell r="K253">
            <v>0.3</v>
          </cell>
          <cell r="L253" t="str">
            <v>+0,1-0</v>
          </cell>
          <cell r="M253" t="str">
            <v>Galvanisée</v>
          </cell>
          <cell r="N253" t="str">
            <v>Suivant plan générique</v>
          </cell>
          <cell r="O253">
            <v>43129</v>
          </cell>
          <cell r="P253">
            <v>0</v>
          </cell>
          <cell r="Q253">
            <v>3</v>
          </cell>
          <cell r="R253">
            <v>53</v>
          </cell>
          <cell r="S253">
            <v>5.4263125000000002E-2</v>
          </cell>
          <cell r="T253">
            <v>3.2557875000000003</v>
          </cell>
          <cell r="U253">
            <v>16.067584798650003</v>
          </cell>
          <cell r="V253">
            <v>53</v>
          </cell>
          <cell r="W253">
            <v>3</v>
          </cell>
          <cell r="X253">
            <v>0.15</v>
          </cell>
          <cell r="Y253">
            <v>0.30316197733301892</v>
          </cell>
          <cell r="Z253">
            <v>0.15</v>
          </cell>
          <cell r="AA253">
            <v>5.6976281250000003E-2</v>
          </cell>
          <cell r="AB253">
            <v>3.5000000000000003E-2</v>
          </cell>
          <cell r="AC253">
            <v>0.5451382585830189</v>
          </cell>
          <cell r="AD253">
            <v>0.2751595538164866</v>
          </cell>
          <cell r="AE253">
            <v>0.56448322654716987</v>
          </cell>
          <cell r="AF253">
            <v>0.56448322654716987</v>
          </cell>
        </row>
        <row r="254">
          <cell r="C254" t="str">
            <v>0-5442-1</v>
          </cell>
          <cell r="D254" t="str">
            <v>14</v>
          </cell>
          <cell r="E254" t="str">
            <v>20</v>
          </cell>
          <cell r="F254" t="str">
            <v>42</v>
          </cell>
          <cell r="G254">
            <v>45</v>
          </cell>
          <cell r="H254">
            <v>0.3</v>
          </cell>
          <cell r="I254" t="str">
            <v>+0,1-0</v>
          </cell>
          <cell r="J254">
            <v>45</v>
          </cell>
          <cell r="K254">
            <v>0.3</v>
          </cell>
          <cell r="L254" t="str">
            <v>+0,1-0</v>
          </cell>
          <cell r="M254" t="str">
            <v>Galvanisée</v>
          </cell>
          <cell r="N254" t="str">
            <v>Suivant plan générique</v>
          </cell>
          <cell r="O254">
            <v>43129</v>
          </cell>
          <cell r="P254">
            <v>0</v>
          </cell>
          <cell r="Q254">
            <v>3</v>
          </cell>
          <cell r="R254">
            <v>45</v>
          </cell>
          <cell r="S254">
            <v>5.3134452000000006E-2</v>
          </cell>
          <cell r="T254">
            <v>3.7953180000000004</v>
          </cell>
          <cell r="U254">
            <v>18.730213136712006</v>
          </cell>
          <cell r="V254">
            <v>62</v>
          </cell>
          <cell r="W254">
            <v>3</v>
          </cell>
          <cell r="X254">
            <v>0.15</v>
          </cell>
          <cell r="Y254">
            <v>0.30210021188245173</v>
          </cell>
          <cell r="Z254">
            <v>0.15</v>
          </cell>
          <cell r="AA254">
            <v>5.5791174600000007E-2</v>
          </cell>
          <cell r="AB254">
            <v>3.5000000000000003E-2</v>
          </cell>
          <cell r="AC254">
            <v>0.54289138648245183</v>
          </cell>
          <cell r="AD254">
            <v>0.27629836047297213</v>
          </cell>
          <cell r="AE254">
            <v>0.56127340926064528</v>
          </cell>
          <cell r="AF254">
            <v>0.56127340926064528</v>
          </cell>
        </row>
        <row r="255">
          <cell r="C255" t="str">
            <v>4-7294-1</v>
          </cell>
          <cell r="D255" t="str">
            <v>14</v>
          </cell>
          <cell r="E255" t="str">
            <v>20</v>
          </cell>
          <cell r="F255" t="str">
            <v>39,5</v>
          </cell>
          <cell r="G255">
            <v>45</v>
          </cell>
          <cell r="H255">
            <v>0.3</v>
          </cell>
          <cell r="I255" t="str">
            <v>+0,1-0</v>
          </cell>
          <cell r="J255">
            <v>45</v>
          </cell>
          <cell r="K255">
            <v>0.3</v>
          </cell>
          <cell r="L255" t="str">
            <v>+0,1-0</v>
          </cell>
          <cell r="M255" t="str">
            <v>Galvanisée</v>
          </cell>
          <cell r="N255" t="str">
            <v>Suivant plan générique</v>
          </cell>
          <cell r="O255">
            <v>43129</v>
          </cell>
          <cell r="P255">
            <v>0</v>
          </cell>
          <cell r="Q255">
            <v>3</v>
          </cell>
          <cell r="R255">
            <v>42.5</v>
          </cell>
          <cell r="S255">
            <v>4.9971687000000008E-2</v>
          </cell>
          <cell r="T255">
            <v>3.7953180000000004</v>
          </cell>
          <cell r="U255">
            <v>18.730213136712006</v>
          </cell>
          <cell r="V255">
            <v>66</v>
          </cell>
          <cell r="W255">
            <v>3</v>
          </cell>
          <cell r="X255">
            <v>0.15</v>
          </cell>
          <cell r="Y255">
            <v>0.28379110813200009</v>
          </cell>
          <cell r="Z255">
            <v>0.15</v>
          </cell>
          <cell r="AA255">
            <v>5.2470271350000007E-2</v>
          </cell>
          <cell r="AB255">
            <v>3.5000000000000003E-2</v>
          </cell>
          <cell r="AC255">
            <v>0.52126137948200002</v>
          </cell>
          <cell r="AD255">
            <v>0.28776350196721151</v>
          </cell>
          <cell r="AE255">
            <v>0.53037339926000016</v>
          </cell>
          <cell r="AF255">
            <v>0.53037339926000016</v>
          </cell>
        </row>
        <row r="256">
          <cell r="C256" t="str">
            <v>4-7824-1</v>
          </cell>
          <cell r="D256" t="str">
            <v>14</v>
          </cell>
          <cell r="E256" t="str">
            <v>20</v>
          </cell>
          <cell r="F256" t="str">
            <v>39</v>
          </cell>
          <cell r="G256">
            <v>45</v>
          </cell>
          <cell r="H256">
            <v>0.3</v>
          </cell>
          <cell r="I256" t="str">
            <v>+0,1-0</v>
          </cell>
          <cell r="J256">
            <v>45</v>
          </cell>
          <cell r="K256">
            <v>0.3</v>
          </cell>
          <cell r="L256" t="str">
            <v>+0,1-0</v>
          </cell>
          <cell r="M256" t="str">
            <v>Galvanisée</v>
          </cell>
          <cell r="N256" t="str">
            <v>Suivant plan générique</v>
          </cell>
          <cell r="O256">
            <v>43129</v>
          </cell>
          <cell r="P256">
            <v>0</v>
          </cell>
          <cell r="Q256">
            <v>3</v>
          </cell>
          <cell r="R256">
            <v>42</v>
          </cell>
          <cell r="S256">
            <v>4.9339134000000007E-2</v>
          </cell>
          <cell r="T256">
            <v>3.7953180000000004</v>
          </cell>
          <cell r="U256">
            <v>18.730213136712006</v>
          </cell>
          <cell r="V256">
            <v>67</v>
          </cell>
          <cell r="W256">
            <v>3</v>
          </cell>
          <cell r="X256">
            <v>0.15</v>
          </cell>
          <cell r="Y256">
            <v>0.27955541995092548</v>
          </cell>
          <cell r="Z256">
            <v>0.15</v>
          </cell>
          <cell r="AA256">
            <v>5.1806090700000008E-2</v>
          </cell>
          <cell r="AB256">
            <v>3.5000000000000003E-2</v>
          </cell>
          <cell r="AC256">
            <v>0.5163615106509255</v>
          </cell>
          <cell r="AD256">
            <v>0.29049415362293363</v>
          </cell>
          <cell r="AE256">
            <v>0.52337358664417932</v>
          </cell>
          <cell r="AF256">
            <v>0.52337358664417932</v>
          </cell>
        </row>
        <row r="257">
          <cell r="C257" t="str">
            <v>0-5524-1</v>
          </cell>
          <cell r="D257" t="str">
            <v>14</v>
          </cell>
          <cell r="E257" t="str">
            <v>20</v>
          </cell>
          <cell r="F257" t="str">
            <v>38</v>
          </cell>
          <cell r="G257">
            <v>45</v>
          </cell>
          <cell r="H257">
            <v>0.3</v>
          </cell>
          <cell r="I257" t="str">
            <v>+0,1-0</v>
          </cell>
          <cell r="J257">
            <v>45</v>
          </cell>
          <cell r="K257">
            <v>0.3</v>
          </cell>
          <cell r="L257" t="str">
            <v>+0,1-0</v>
          </cell>
          <cell r="M257" t="str">
            <v>Galvanisée</v>
          </cell>
          <cell r="N257" t="str">
            <v>Suivant plan générique</v>
          </cell>
          <cell r="O257">
            <v>43129</v>
          </cell>
          <cell r="P257">
            <v>0</v>
          </cell>
          <cell r="Q257">
            <v>3</v>
          </cell>
          <cell r="R257">
            <v>41</v>
          </cell>
          <cell r="S257">
            <v>4.8074028000000005E-2</v>
          </cell>
          <cell r="T257">
            <v>3.7953180000000004</v>
          </cell>
          <cell r="U257">
            <v>18.730213136712006</v>
          </cell>
          <cell r="V257">
            <v>68</v>
          </cell>
          <cell r="W257">
            <v>3</v>
          </cell>
          <cell r="X257">
            <v>0.15</v>
          </cell>
          <cell r="Y257">
            <v>0.27544431083400012</v>
          </cell>
          <cell r="Z257">
            <v>0.15</v>
          </cell>
          <cell r="AA257">
            <v>5.0477729400000004E-2</v>
          </cell>
          <cell r="AB257">
            <v>3.5000000000000003E-2</v>
          </cell>
          <cell r="AC257">
            <v>0.51092204023400012</v>
          </cell>
          <cell r="AD257">
            <v>0.29358686489880265</v>
          </cell>
          <cell r="AE257">
            <v>0.51560291462000019</v>
          </cell>
          <cell r="AF257">
            <v>0.51560291462000019</v>
          </cell>
        </row>
        <row r="258">
          <cell r="C258" t="str">
            <v>4-8153-1</v>
          </cell>
          <cell r="D258" t="str">
            <v>14</v>
          </cell>
          <cell r="E258" t="str">
            <v>20</v>
          </cell>
          <cell r="F258" t="str">
            <v>34</v>
          </cell>
          <cell r="G258">
            <v>45</v>
          </cell>
          <cell r="H258">
            <v>0.3</v>
          </cell>
          <cell r="I258" t="str">
            <v>+0,1-0</v>
          </cell>
          <cell r="J258">
            <v>45</v>
          </cell>
          <cell r="K258">
            <v>0.3</v>
          </cell>
          <cell r="L258" t="str">
            <v>+0,1-0</v>
          </cell>
          <cell r="M258" t="str">
            <v>Galvanisée</v>
          </cell>
          <cell r="N258" t="str">
            <v>Suivant plan générique</v>
          </cell>
          <cell r="O258">
            <v>43129</v>
          </cell>
          <cell r="P258">
            <v>0</v>
          </cell>
          <cell r="Q258">
            <v>3</v>
          </cell>
          <cell r="R258">
            <v>37</v>
          </cell>
          <cell r="S258">
            <v>4.3013604000000004E-2</v>
          </cell>
          <cell r="T258">
            <v>3.7953180000000004</v>
          </cell>
          <cell r="U258">
            <v>18.730213136712006</v>
          </cell>
          <cell r="V258">
            <v>76</v>
          </cell>
          <cell r="W258">
            <v>3</v>
          </cell>
          <cell r="X258">
            <v>0.15</v>
          </cell>
          <cell r="Y258">
            <v>0.24645017285147378</v>
          </cell>
          <cell r="Z258">
            <v>0.15</v>
          </cell>
          <cell r="AA258">
            <v>4.5164284200000009E-2</v>
          </cell>
          <cell r="AB258">
            <v>3.5000000000000003E-2</v>
          </cell>
          <cell r="AC258">
            <v>0.47661445705147376</v>
          </cell>
          <cell r="AD258">
            <v>0.31471978615159835</v>
          </cell>
          <cell r="AE258">
            <v>0.47661445705147376</v>
          </cell>
          <cell r="AF258">
            <v>0.47661445705147376</v>
          </cell>
        </row>
        <row r="259">
          <cell r="C259" t="str">
            <v>0-4966</v>
          </cell>
          <cell r="D259" t="str">
            <v>14</v>
          </cell>
          <cell r="E259" t="str">
            <v>20</v>
          </cell>
          <cell r="F259" t="str">
            <v>33</v>
          </cell>
          <cell r="G259">
            <v>45</v>
          </cell>
          <cell r="H259">
            <v>0.3</v>
          </cell>
          <cell r="I259" t="str">
            <v>+0,1-0</v>
          </cell>
          <cell r="J259">
            <v>45</v>
          </cell>
          <cell r="K259">
            <v>0.3</v>
          </cell>
          <cell r="L259" t="str">
            <v>+0,1-0</v>
          </cell>
          <cell r="M259" t="str">
            <v>Brute</v>
          </cell>
          <cell r="N259" t="str">
            <v>Suivant plan générique</v>
          </cell>
          <cell r="O259">
            <v>43129</v>
          </cell>
          <cell r="P259">
            <v>0</v>
          </cell>
          <cell r="Q259">
            <v>3</v>
          </cell>
          <cell r="R259">
            <v>36</v>
          </cell>
          <cell r="S259">
            <v>4.1748498000000002E-2</v>
          </cell>
          <cell r="T259">
            <v>3.7953180000000004</v>
          </cell>
          <cell r="U259">
            <v>18.730213136712006</v>
          </cell>
          <cell r="V259">
            <v>78</v>
          </cell>
          <cell r="W259">
            <v>3</v>
          </cell>
          <cell r="X259">
            <v>0.15</v>
          </cell>
          <cell r="Y259">
            <v>0.24013093765015392</v>
          </cell>
          <cell r="Z259">
            <v>0.15</v>
          </cell>
          <cell r="AA259">
            <v>0</v>
          </cell>
          <cell r="AB259">
            <v>0</v>
          </cell>
          <cell r="AC259">
            <v>0.39013093765015394</v>
          </cell>
          <cell r="AD259">
            <v>0.38448629812207058</v>
          </cell>
          <cell r="AE259">
            <v>0.39013093765015394</v>
          </cell>
          <cell r="AF259">
            <v>0.39013093765015394</v>
          </cell>
        </row>
        <row r="260">
          <cell r="C260" t="str">
            <v>0-4966-1</v>
          </cell>
          <cell r="D260" t="str">
            <v>14</v>
          </cell>
          <cell r="E260" t="str">
            <v>20</v>
          </cell>
          <cell r="F260" t="str">
            <v>33</v>
          </cell>
          <cell r="G260">
            <v>45</v>
          </cell>
          <cell r="H260">
            <v>0.3</v>
          </cell>
          <cell r="I260" t="str">
            <v>+0,1-0</v>
          </cell>
          <cell r="J260">
            <v>45</v>
          </cell>
          <cell r="K260">
            <v>0.3</v>
          </cell>
          <cell r="L260" t="str">
            <v>+0,1-0</v>
          </cell>
          <cell r="M260" t="str">
            <v>Galvanisée</v>
          </cell>
          <cell r="N260" t="str">
            <v>Suivant plan générique</v>
          </cell>
          <cell r="O260">
            <v>43129</v>
          </cell>
          <cell r="P260">
            <v>0</v>
          </cell>
          <cell r="Q260">
            <v>3</v>
          </cell>
          <cell r="R260">
            <v>36</v>
          </cell>
          <cell r="S260">
            <v>4.1748498000000002E-2</v>
          </cell>
          <cell r="T260">
            <v>3.7953180000000004</v>
          </cell>
          <cell r="U260">
            <v>18.730213136712006</v>
          </cell>
          <cell r="V260">
            <v>78</v>
          </cell>
          <cell r="W260">
            <v>3</v>
          </cell>
          <cell r="X260">
            <v>0.15</v>
          </cell>
          <cell r="Y260">
            <v>0.24013093765015392</v>
          </cell>
          <cell r="Z260">
            <v>0.15</v>
          </cell>
          <cell r="AA260">
            <v>4.3835922900000004E-2</v>
          </cell>
          <cell r="AB260">
            <v>3.5000000000000003E-2</v>
          </cell>
          <cell r="AC260">
            <v>0.46896686055015391</v>
          </cell>
          <cell r="AD260">
            <v>0.31985202498963816</v>
          </cell>
          <cell r="AE260">
            <v>0.46896686055015391</v>
          </cell>
          <cell r="AF260">
            <v>0.46896686055015391</v>
          </cell>
        </row>
        <row r="261">
          <cell r="C261" t="str">
            <v>4-7783-1</v>
          </cell>
          <cell r="D261" t="str">
            <v>14</v>
          </cell>
          <cell r="E261" t="str">
            <v>20</v>
          </cell>
          <cell r="F261" t="str">
            <v>32</v>
          </cell>
          <cell r="G261">
            <v>45</v>
          </cell>
          <cell r="H261">
            <v>0.3</v>
          </cell>
          <cell r="I261" t="str">
            <v>+0,1-0</v>
          </cell>
          <cell r="J261">
            <v>45</v>
          </cell>
          <cell r="K261">
            <v>0.3</v>
          </cell>
          <cell r="L261" t="str">
            <v>+0,1-0</v>
          </cell>
          <cell r="M261" t="str">
            <v>Galvanisée</v>
          </cell>
          <cell r="N261" t="str">
            <v>Suivant plan générique</v>
          </cell>
          <cell r="O261">
            <v>43129</v>
          </cell>
          <cell r="P261">
            <v>0</v>
          </cell>
          <cell r="Q261">
            <v>3</v>
          </cell>
          <cell r="R261">
            <v>35</v>
          </cell>
          <cell r="S261">
            <v>4.0483392000000007E-2</v>
          </cell>
          <cell r="T261">
            <v>3.7953180000000004</v>
          </cell>
          <cell r="U261">
            <v>18.730213136712006</v>
          </cell>
          <cell r="V261">
            <v>80</v>
          </cell>
          <cell r="W261">
            <v>3</v>
          </cell>
          <cell r="X261">
            <v>0.15</v>
          </cell>
          <cell r="Y261">
            <v>0.23412766420890008</v>
          </cell>
          <cell r="Z261">
            <v>0.15</v>
          </cell>
          <cell r="AA261">
            <v>4.2507561600000007E-2</v>
          </cell>
          <cell r="AB261">
            <v>3.5000000000000003E-2</v>
          </cell>
          <cell r="AC261">
            <v>0.46163522580890015</v>
          </cell>
          <cell r="AD261">
            <v>0.32493187610880997</v>
          </cell>
          <cell r="AE261">
            <v>0.46163522580890015</v>
          </cell>
          <cell r="AF261">
            <v>0.46163522580890015</v>
          </cell>
        </row>
        <row r="262">
          <cell r="C262" t="str">
            <v>4-7867-1</v>
          </cell>
          <cell r="D262" t="str">
            <v>14</v>
          </cell>
          <cell r="E262" t="str">
            <v>20</v>
          </cell>
          <cell r="F262" t="str">
            <v>18</v>
          </cell>
          <cell r="G262">
            <v>45</v>
          </cell>
          <cell r="H262">
            <v>0.3</v>
          </cell>
          <cell r="I262" t="str">
            <v>+0,1-0</v>
          </cell>
          <cell r="J262">
            <v>45</v>
          </cell>
          <cell r="K262">
            <v>0.3</v>
          </cell>
          <cell r="L262" t="str">
            <v>+0,1-0</v>
          </cell>
          <cell r="M262" t="str">
            <v>Galvanisée</v>
          </cell>
          <cell r="N262" t="str">
            <v>Suivant plan générique</v>
          </cell>
          <cell r="O262">
            <v>43129</v>
          </cell>
          <cell r="P262">
            <v>0</v>
          </cell>
          <cell r="Q262">
            <v>3</v>
          </cell>
          <cell r="R262">
            <v>21</v>
          </cell>
          <cell r="S262">
            <v>2.2771908E-2</v>
          </cell>
          <cell r="T262">
            <v>3.7953180000000004</v>
          </cell>
          <cell r="U262">
            <v>18.730213136712006</v>
          </cell>
          <cell r="V262">
            <v>134</v>
          </cell>
          <cell r="W262">
            <v>3</v>
          </cell>
          <cell r="X262">
            <v>0.15</v>
          </cell>
          <cell r="Y262">
            <v>0.13977770997546274</v>
          </cell>
          <cell r="Z262">
            <v>0.15</v>
          </cell>
          <cell r="AA262">
            <v>2.3910503400000001E-2</v>
          </cell>
          <cell r="AB262">
            <v>3.5000000000000003E-2</v>
          </cell>
          <cell r="AC262">
            <v>0.34868821337546274</v>
          </cell>
          <cell r="AD262">
            <v>0.43018374079218452</v>
          </cell>
          <cell r="AE262">
            <v>0.34868821337546274</v>
          </cell>
          <cell r="AF262">
            <v>0.34868821337546274</v>
          </cell>
        </row>
        <row r="263">
          <cell r="C263" t="str">
            <v>4-7109-1</v>
          </cell>
          <cell r="D263" t="str">
            <v>14</v>
          </cell>
          <cell r="E263" t="str">
            <v>18</v>
          </cell>
          <cell r="F263" t="str">
            <v>48,5</v>
          </cell>
          <cell r="G263">
            <v>45</v>
          </cell>
          <cell r="H263">
            <v>0.3</v>
          </cell>
          <cell r="I263" t="str">
            <v>+0,1-0</v>
          </cell>
          <cell r="J263">
            <v>45</v>
          </cell>
          <cell r="K263">
            <v>0.3</v>
          </cell>
          <cell r="L263" t="str">
            <v>+0,1-0</v>
          </cell>
          <cell r="M263" t="str">
            <v>Galvanisée</v>
          </cell>
          <cell r="N263" t="str">
            <v>Suivant plan générique</v>
          </cell>
          <cell r="O263">
            <v>43129</v>
          </cell>
          <cell r="P263">
            <v>0</v>
          </cell>
          <cell r="Q263">
            <v>3</v>
          </cell>
          <cell r="R263">
            <v>51.5</v>
          </cell>
          <cell r="S263">
            <v>3.8498911999999996E-2</v>
          </cell>
          <cell r="T263">
            <v>2.3813760000000004</v>
          </cell>
          <cell r="U263">
            <v>10.821472632960003</v>
          </cell>
          <cell r="V263">
            <v>54</v>
          </cell>
          <cell r="W263">
            <v>2</v>
          </cell>
          <cell r="X263">
            <v>0.15</v>
          </cell>
          <cell r="Y263">
            <v>0.20039764135111116</v>
          </cell>
          <cell r="Z263">
            <v>0.15</v>
          </cell>
          <cell r="AA263">
            <v>4.0423857599999995E-2</v>
          </cell>
          <cell r="AB263">
            <v>3.5000000000000003E-2</v>
          </cell>
          <cell r="AC263">
            <v>0.42582149895111121</v>
          </cell>
          <cell r="AD263">
            <v>0.3522602789419555</v>
          </cell>
          <cell r="AE263">
            <v>0.42582149895111121</v>
          </cell>
          <cell r="AF263">
            <v>0.42582149895111121</v>
          </cell>
        </row>
        <row r="264">
          <cell r="C264" t="str">
            <v>0-4231-1</v>
          </cell>
          <cell r="D264" t="str">
            <v>14</v>
          </cell>
          <cell r="E264" t="str">
            <v>18</v>
          </cell>
          <cell r="F264" t="str">
            <v>45</v>
          </cell>
          <cell r="G264">
            <v>45</v>
          </cell>
          <cell r="H264">
            <v>0.3</v>
          </cell>
          <cell r="I264" t="str">
            <v>+0,1-0</v>
          </cell>
          <cell r="J264">
            <v>45</v>
          </cell>
          <cell r="K264">
            <v>0.3</v>
          </cell>
          <cell r="L264" t="str">
            <v>+0,1-0</v>
          </cell>
          <cell r="M264" t="str">
            <v>Galvanisée</v>
          </cell>
          <cell r="N264" t="str">
            <v>Suivant plan générique</v>
          </cell>
          <cell r="O264">
            <v>43129</v>
          </cell>
          <cell r="P264">
            <v>0</v>
          </cell>
          <cell r="Q264">
            <v>3</v>
          </cell>
          <cell r="R264">
            <v>48</v>
          </cell>
          <cell r="S264">
            <v>3.5720640000000005E-2</v>
          </cell>
          <cell r="T264">
            <v>2.3813760000000004</v>
          </cell>
          <cell r="U264">
            <v>10.821472632960003</v>
          </cell>
          <cell r="V264">
            <v>58</v>
          </cell>
          <cell r="W264">
            <v>2</v>
          </cell>
          <cell r="X264">
            <v>0.15</v>
          </cell>
          <cell r="Y264">
            <v>0.18657711436137936</v>
          </cell>
          <cell r="Z264">
            <v>0.15</v>
          </cell>
          <cell r="AA264">
            <v>3.7506672000000005E-2</v>
          </cell>
          <cell r="AB264">
            <v>3.5000000000000003E-2</v>
          </cell>
          <cell r="AC264">
            <v>0.40908378636137943</v>
          </cell>
          <cell r="AD264">
            <v>0.36667305085391955</v>
          </cell>
          <cell r="AE264">
            <v>0.40908378636137943</v>
          </cell>
          <cell r="AF264">
            <v>0.40908378636137943</v>
          </cell>
        </row>
        <row r="265">
          <cell r="C265" t="str">
            <v>0-5180-1</v>
          </cell>
          <cell r="D265" t="str">
            <v>14</v>
          </cell>
          <cell r="E265" t="str">
            <v>18</v>
          </cell>
          <cell r="F265" t="str">
            <v>36</v>
          </cell>
          <cell r="G265">
            <v>45</v>
          </cell>
          <cell r="H265">
            <v>0.3</v>
          </cell>
          <cell r="I265" t="str">
            <v>+0,1-0</v>
          </cell>
          <cell r="J265">
            <v>45</v>
          </cell>
          <cell r="K265">
            <v>0.3</v>
          </cell>
          <cell r="L265" t="str">
            <v>+0,1-0</v>
          </cell>
          <cell r="M265" t="str">
            <v>Galvanisée</v>
          </cell>
          <cell r="N265" t="str">
            <v>Suivant plan générique</v>
          </cell>
          <cell r="O265">
            <v>43129</v>
          </cell>
          <cell r="P265">
            <v>0</v>
          </cell>
          <cell r="Q265">
            <v>3</v>
          </cell>
          <cell r="R265">
            <v>39</v>
          </cell>
          <cell r="S265">
            <v>2.8576512000000002E-2</v>
          </cell>
          <cell r="T265">
            <v>2.3813760000000004</v>
          </cell>
          <cell r="U265">
            <v>10.821472632960003</v>
          </cell>
          <cell r="V265">
            <v>72</v>
          </cell>
          <cell r="W265">
            <v>2</v>
          </cell>
          <cell r="X265">
            <v>0.15</v>
          </cell>
          <cell r="Y265">
            <v>0.15029823101333337</v>
          </cell>
          <cell r="Z265">
            <v>0.15</v>
          </cell>
          <cell r="AA265">
            <v>3.0005337600000005E-2</v>
          </cell>
          <cell r="AB265">
            <v>3.5000000000000003E-2</v>
          </cell>
          <cell r="AC265">
            <v>0.36530356861333335</v>
          </cell>
          <cell r="AD265">
            <v>0.41061739574400935</v>
          </cell>
          <cell r="AE265">
            <v>0.36530356861333335</v>
          </cell>
          <cell r="AF265">
            <v>0.36530356861333335</v>
          </cell>
        </row>
        <row r="266">
          <cell r="C266" t="str">
            <v>0-5000-1</v>
          </cell>
          <cell r="D266" t="str">
            <v>14</v>
          </cell>
          <cell r="E266" t="str">
            <v>16</v>
          </cell>
          <cell r="F266" t="str">
            <v>80</v>
          </cell>
          <cell r="G266">
            <v>45</v>
          </cell>
          <cell r="H266">
            <v>0.3</v>
          </cell>
          <cell r="I266" t="str">
            <v>+0,1-0</v>
          </cell>
          <cell r="J266">
            <v>45</v>
          </cell>
          <cell r="K266">
            <v>0.3</v>
          </cell>
          <cell r="L266" t="str">
            <v>+0,1-0</v>
          </cell>
          <cell r="M266" t="str">
            <v>Galvanisée</v>
          </cell>
          <cell r="N266" t="str">
            <v>Suivant plan générique</v>
          </cell>
          <cell r="O266">
            <v>43129</v>
          </cell>
          <cell r="P266">
            <v>0</v>
          </cell>
          <cell r="Q266">
            <v>3</v>
          </cell>
          <cell r="R266">
            <v>83</v>
          </cell>
          <cell r="S266">
            <v>2.9767200000000001E-2</v>
          </cell>
          <cell r="T266">
            <v>1.1162699999999999</v>
          </cell>
          <cell r="U266">
            <v>5.4607035383999989</v>
          </cell>
          <cell r="V266">
            <v>33</v>
          </cell>
          <cell r="W266">
            <v>1</v>
          </cell>
          <cell r="X266">
            <v>0.15</v>
          </cell>
          <cell r="Y266">
            <v>0.16547586479999996</v>
          </cell>
          <cell r="Z266">
            <v>0.15</v>
          </cell>
          <cell r="AA266">
            <v>3.1255560000000002E-2</v>
          </cell>
          <cell r="AB266">
            <v>3.5000000000000003E-2</v>
          </cell>
          <cell r="AC266">
            <v>0.3817314248</v>
          </cell>
          <cell r="AD266">
            <v>0.39294642844400179</v>
          </cell>
          <cell r="AE266">
            <v>0.3817314248</v>
          </cell>
          <cell r="AF266">
            <v>0.3817314248</v>
          </cell>
        </row>
        <row r="267">
          <cell r="C267" t="str">
            <v>4-7082-1</v>
          </cell>
          <cell r="D267" t="str">
            <v>14</v>
          </cell>
          <cell r="E267" t="str">
            <v>16</v>
          </cell>
          <cell r="F267" t="str">
            <v>45</v>
          </cell>
          <cell r="G267">
            <v>45</v>
          </cell>
          <cell r="H267">
            <v>0.3</v>
          </cell>
          <cell r="I267" t="str">
            <v>+0,1-0</v>
          </cell>
          <cell r="J267">
            <v>45</v>
          </cell>
          <cell r="K267">
            <v>0.3</v>
          </cell>
          <cell r="L267" t="str">
            <v>+0,1-0</v>
          </cell>
          <cell r="M267" t="str">
            <v>Galvanisée</v>
          </cell>
          <cell r="N267" t="str">
            <v>Suivant plan générique</v>
          </cell>
          <cell r="O267">
            <v>43129</v>
          </cell>
          <cell r="P267">
            <v>0</v>
          </cell>
          <cell r="Q267">
            <v>3</v>
          </cell>
          <cell r="R267">
            <v>48</v>
          </cell>
          <cell r="S267">
            <v>1.674405E-2</v>
          </cell>
          <cell r="T267">
            <v>1.1162699999999999</v>
          </cell>
          <cell r="U267">
            <v>5.4607035383999989</v>
          </cell>
          <cell r="V267">
            <v>58</v>
          </cell>
          <cell r="W267">
            <v>1</v>
          </cell>
          <cell r="X267">
            <v>0.15</v>
          </cell>
          <cell r="Y267">
            <v>9.4150061006896532E-2</v>
          </cell>
          <cell r="Z267">
            <v>0.15</v>
          </cell>
          <cell r="AA267">
            <v>1.7581252500000002E-2</v>
          </cell>
          <cell r="AB267">
            <v>3.5000000000000003E-2</v>
          </cell>
          <cell r="AC267">
            <v>0.29673131350689652</v>
          </cell>
          <cell r="AD267">
            <v>0.50550782196606192</v>
          </cell>
          <cell r="AE267">
            <v>0.29673131350689652</v>
          </cell>
          <cell r="AF267">
            <v>0.29673131350689652</v>
          </cell>
        </row>
        <row r="268">
          <cell r="C268" t="str">
            <v>0-4227-1</v>
          </cell>
          <cell r="D268" t="str">
            <v>14</v>
          </cell>
          <cell r="E268" t="str">
            <v>16</v>
          </cell>
          <cell r="F268" t="str">
            <v>36</v>
          </cell>
          <cell r="G268">
            <v>45</v>
          </cell>
          <cell r="H268">
            <v>0.3</v>
          </cell>
          <cell r="I268" t="str">
            <v>+0,1-0</v>
          </cell>
          <cell r="J268">
            <v>45</v>
          </cell>
          <cell r="K268">
            <v>0.3</v>
          </cell>
          <cell r="L268" t="str">
            <v>+0,1-0</v>
          </cell>
          <cell r="M268" t="str">
            <v>Galvanisée</v>
          </cell>
          <cell r="N268" t="str">
            <v>Suivant plan générique</v>
          </cell>
          <cell r="O268">
            <v>43129</v>
          </cell>
          <cell r="P268">
            <v>0</v>
          </cell>
          <cell r="Q268">
            <v>3</v>
          </cell>
          <cell r="R268">
            <v>39</v>
          </cell>
          <cell r="S268">
            <v>1.3395240000000001E-2</v>
          </cell>
          <cell r="T268">
            <v>1.1162699999999999</v>
          </cell>
          <cell r="U268">
            <v>5.4607035383999989</v>
          </cell>
          <cell r="V268">
            <v>72</v>
          </cell>
          <cell r="W268">
            <v>1</v>
          </cell>
          <cell r="X268">
            <v>0.15</v>
          </cell>
          <cell r="Y268">
            <v>7.5843104699999983E-2</v>
          </cell>
          <cell r="Z268">
            <v>0.15</v>
          </cell>
          <cell r="AA268">
            <v>1.4065002000000002E-2</v>
          </cell>
          <cell r="AB268">
            <v>3.5000000000000003E-2</v>
          </cell>
          <cell r="AC268">
            <v>0.27490810669999999</v>
          </cell>
          <cell r="AD268">
            <v>0.54563687408349537</v>
          </cell>
          <cell r="AE268">
            <v>0.27490810669999999</v>
          </cell>
          <cell r="AF268">
            <v>0.27490810669999999</v>
          </cell>
        </row>
        <row r="269">
          <cell r="C269" t="str">
            <v>0-4225-1</v>
          </cell>
          <cell r="D269" t="str">
            <v>14</v>
          </cell>
          <cell r="E269" t="str">
            <v>16</v>
          </cell>
          <cell r="F269" t="str">
            <v>30</v>
          </cell>
          <cell r="G269">
            <v>45</v>
          </cell>
          <cell r="H269">
            <v>0.3</v>
          </cell>
          <cell r="I269" t="str">
            <v>+0,1-0</v>
          </cell>
          <cell r="J269">
            <v>45</v>
          </cell>
          <cell r="K269">
            <v>0.3</v>
          </cell>
          <cell r="L269" t="str">
            <v>+0,1-0</v>
          </cell>
          <cell r="M269" t="str">
            <v>Galvanisée</v>
          </cell>
          <cell r="N269" t="str">
            <v>Suivant plan générique</v>
          </cell>
          <cell r="O269">
            <v>43129</v>
          </cell>
          <cell r="P269">
            <v>0</v>
          </cell>
          <cell r="Q269">
            <v>3</v>
          </cell>
          <cell r="R269">
            <v>33</v>
          </cell>
          <cell r="S269">
            <v>1.1162700000000001E-2</v>
          </cell>
          <cell r="T269">
            <v>1.1162699999999999</v>
          </cell>
          <cell r="U269">
            <v>5.4607035383999989</v>
          </cell>
          <cell r="V269">
            <v>85</v>
          </cell>
          <cell r="W269">
            <v>1</v>
          </cell>
          <cell r="X269">
            <v>0.15</v>
          </cell>
          <cell r="Y269">
            <v>6.4243571039999989E-2</v>
          </cell>
          <cell r="Z269">
            <v>0.15</v>
          </cell>
          <cell r="AA269">
            <v>1.1720835000000002E-2</v>
          </cell>
          <cell r="AB269">
            <v>3.5000000000000003E-2</v>
          </cell>
          <cell r="AC269">
            <v>0.26096440603999999</v>
          </cell>
          <cell r="AD269">
            <v>0.57479103099220485</v>
          </cell>
          <cell r="AE269">
            <v>0.26096440603999999</v>
          </cell>
          <cell r="AF269">
            <v>0.26096440603999999</v>
          </cell>
        </row>
        <row r="270">
          <cell r="C270" t="str">
            <v>4-8373-1</v>
          </cell>
          <cell r="D270" t="str">
            <v>13</v>
          </cell>
          <cell r="E270" t="str">
            <v>19</v>
          </cell>
          <cell r="F270" t="str">
            <v>60</v>
          </cell>
          <cell r="G270">
            <v>45</v>
          </cell>
          <cell r="H270">
            <v>0.3</v>
          </cell>
          <cell r="I270" t="str">
            <v>+0,1-0</v>
          </cell>
          <cell r="J270">
            <v>45</v>
          </cell>
          <cell r="K270">
            <v>0.3</v>
          </cell>
          <cell r="L270" t="str">
            <v>+0,1-0</v>
          </cell>
          <cell r="M270" t="str">
            <v>Galvanisée</v>
          </cell>
          <cell r="N270" t="str">
            <v>Suivant plan générique</v>
          </cell>
          <cell r="O270">
            <v>43129</v>
          </cell>
          <cell r="P270">
            <v>0</v>
          </cell>
          <cell r="Q270">
            <v>3</v>
          </cell>
          <cell r="R270">
            <v>63</v>
          </cell>
          <cell r="S270">
            <v>7.144128000000001E-2</v>
          </cell>
          <cell r="T270">
            <v>3.5720640000000001</v>
          </cell>
          <cell r="U270">
            <v>11.237713343999999</v>
          </cell>
          <cell r="V270">
            <v>44</v>
          </cell>
          <cell r="W270">
            <v>3</v>
          </cell>
          <cell r="X270">
            <v>0.15</v>
          </cell>
          <cell r="Y270">
            <v>0.25540257599999999</v>
          </cell>
          <cell r="Z270">
            <v>0.15</v>
          </cell>
          <cell r="AA270">
            <v>7.501334400000001E-2</v>
          </cell>
          <cell r="AB270">
            <v>3.5000000000000003E-2</v>
          </cell>
          <cell r="AC270">
            <v>0.51541592000000003</v>
          </cell>
          <cell r="AD270">
            <v>0.29102709904653318</v>
          </cell>
          <cell r="AE270">
            <v>0.5220227428571429</v>
          </cell>
          <cell r="AF270">
            <v>0.5220227428571429</v>
          </cell>
        </row>
        <row r="271">
          <cell r="C271" t="str">
            <v>4-8090-1</v>
          </cell>
          <cell r="D271" t="str">
            <v>13</v>
          </cell>
          <cell r="E271" t="str">
            <v>19</v>
          </cell>
          <cell r="F271" t="str">
            <v>40</v>
          </cell>
          <cell r="G271">
            <v>45</v>
          </cell>
          <cell r="H271">
            <v>0.3</v>
          </cell>
          <cell r="I271" t="str">
            <v>+0,1-0</v>
          </cell>
          <cell r="J271">
            <v>45</v>
          </cell>
          <cell r="K271">
            <v>0.3</v>
          </cell>
          <cell r="L271" t="str">
            <v>+0,1-0</v>
          </cell>
          <cell r="M271" t="str">
            <v>Galvanisée</v>
          </cell>
          <cell r="N271" t="str">
            <v>Suivant plan générique</v>
          </cell>
          <cell r="O271">
            <v>43129</v>
          </cell>
          <cell r="P271">
            <v>0</v>
          </cell>
          <cell r="Q271">
            <v>3</v>
          </cell>
          <cell r="R271">
            <v>43</v>
          </cell>
          <cell r="S271">
            <v>4.7627520000000007E-2</v>
          </cell>
          <cell r="T271">
            <v>3.5720640000000001</v>
          </cell>
          <cell r="U271">
            <v>11.237713343999999</v>
          </cell>
          <cell r="V271">
            <v>65</v>
          </cell>
          <cell r="W271">
            <v>3</v>
          </cell>
          <cell r="X271">
            <v>0.15</v>
          </cell>
          <cell r="Y271">
            <v>0.17288789759999998</v>
          </cell>
          <cell r="Z271">
            <v>0.15</v>
          </cell>
          <cell r="AA271">
            <v>5.0008896000000011E-2</v>
          </cell>
          <cell r="AB271">
            <v>3.5000000000000003E-2</v>
          </cell>
          <cell r="AC271">
            <v>0.40789679359999997</v>
          </cell>
          <cell r="AD271">
            <v>0.36774008120077561</v>
          </cell>
          <cell r="AE271">
            <v>0.40789679359999997</v>
          </cell>
          <cell r="AF271">
            <v>0.40789679359999997</v>
          </cell>
        </row>
        <row r="272">
          <cell r="C272" t="str">
            <v>0-5181-1</v>
          </cell>
          <cell r="D272" t="str">
            <v>13</v>
          </cell>
          <cell r="E272" t="str">
            <v>18</v>
          </cell>
          <cell r="F272" t="str">
            <v>38</v>
          </cell>
          <cell r="G272">
            <v>45</v>
          </cell>
          <cell r="H272">
            <v>0.3</v>
          </cell>
          <cell r="I272" t="str">
            <v>+0,1-0</v>
          </cell>
          <cell r="J272">
            <v>45</v>
          </cell>
          <cell r="K272">
            <v>0.3</v>
          </cell>
          <cell r="L272" t="str">
            <v>+0,1-0</v>
          </cell>
          <cell r="M272" t="str">
            <v>Galvanisée</v>
          </cell>
          <cell r="N272" t="str">
            <v>Suivant plan générique</v>
          </cell>
          <cell r="O272">
            <v>43129</v>
          </cell>
          <cell r="P272">
            <v>0</v>
          </cell>
          <cell r="Q272">
            <v>3</v>
          </cell>
          <cell r="R272">
            <v>41</v>
          </cell>
          <cell r="S272">
            <v>3.6526835000000007E-2</v>
          </cell>
          <cell r="T272">
            <v>2.8836975000000002</v>
          </cell>
          <cell r="U272">
            <v>14.231289393090004</v>
          </cell>
          <cell r="V272">
            <v>68</v>
          </cell>
          <cell r="W272">
            <v>3</v>
          </cell>
          <cell r="X272">
            <v>0.15</v>
          </cell>
          <cell r="Y272">
            <v>0.20928366754544123</v>
          </cell>
          <cell r="Z272">
            <v>0.15</v>
          </cell>
          <cell r="AA272">
            <v>3.8353176750000009E-2</v>
          </cell>
          <cell r="AB272">
            <v>3.5000000000000003E-2</v>
          </cell>
          <cell r="AC272">
            <v>0.43263684429544125</v>
          </cell>
          <cell r="AD272">
            <v>0.34671110881524281</v>
          </cell>
          <cell r="AE272">
            <v>0.43263684429544125</v>
          </cell>
          <cell r="AF272">
            <v>0.43263684429544125</v>
          </cell>
        </row>
        <row r="273">
          <cell r="C273" t="str">
            <v>0-5528-1</v>
          </cell>
          <cell r="D273" t="str">
            <v>13</v>
          </cell>
          <cell r="E273" t="str">
            <v>16</v>
          </cell>
          <cell r="F273" t="str">
            <v>38</v>
          </cell>
          <cell r="G273">
            <v>45</v>
          </cell>
          <cell r="H273">
            <v>0.3</v>
          </cell>
          <cell r="I273" t="str">
            <v>+0,1-0</v>
          </cell>
          <cell r="J273">
            <v>45</v>
          </cell>
          <cell r="K273">
            <v>0.3</v>
          </cell>
          <cell r="L273" t="str">
            <v>+0,1-0</v>
          </cell>
          <cell r="M273" t="str">
            <v>Galvanisée</v>
          </cell>
          <cell r="N273" t="str">
            <v>Suivant plan générique</v>
          </cell>
          <cell r="O273">
            <v>43129</v>
          </cell>
          <cell r="P273">
            <v>0</v>
          </cell>
          <cell r="Q273">
            <v>3</v>
          </cell>
          <cell r="R273">
            <v>41</v>
          </cell>
          <cell r="S273">
            <v>2.0502158999999999E-2</v>
          </cell>
          <cell r="T273">
            <v>1.6185915000000002</v>
          </cell>
          <cell r="U273">
            <v>7.2969989439600003</v>
          </cell>
          <cell r="V273">
            <v>68</v>
          </cell>
          <cell r="W273">
            <v>2</v>
          </cell>
          <cell r="X273">
            <v>0.15</v>
          </cell>
          <cell r="Y273">
            <v>0.10730880799941177</v>
          </cell>
          <cell r="Z273">
            <v>0.15</v>
          </cell>
          <cell r="AA273">
            <v>2.1527266949999999E-2</v>
          </cell>
          <cell r="AB273">
            <v>3.5000000000000003E-2</v>
          </cell>
          <cell r="AC273">
            <v>0.31383607494941179</v>
          </cell>
          <cell r="AD273">
            <v>0.47795652562943558</v>
          </cell>
          <cell r="AE273">
            <v>0.31383607494941179</v>
          </cell>
          <cell r="AF273">
            <v>0.31383607494941179</v>
          </cell>
        </row>
        <row r="274">
          <cell r="C274" t="str">
            <v>4-7547-1</v>
          </cell>
          <cell r="D274" t="str">
            <v>13</v>
          </cell>
          <cell r="E274" t="str">
            <v>16</v>
          </cell>
          <cell r="F274" t="str">
            <v>35</v>
          </cell>
          <cell r="G274">
            <v>45</v>
          </cell>
          <cell r="H274">
            <v>0.3</v>
          </cell>
          <cell r="I274" t="str">
            <v>+0,1-0</v>
          </cell>
          <cell r="J274">
            <v>45</v>
          </cell>
          <cell r="K274">
            <v>0.3</v>
          </cell>
          <cell r="L274" t="str">
            <v>+0,1-0</v>
          </cell>
          <cell r="M274" t="str">
            <v>Galvanisée</v>
          </cell>
          <cell r="N274" t="str">
            <v>Suivant plan générique</v>
          </cell>
          <cell r="O274">
            <v>43129</v>
          </cell>
          <cell r="P274">
            <v>0</v>
          </cell>
          <cell r="Q274">
            <v>3</v>
          </cell>
          <cell r="R274">
            <v>38</v>
          </cell>
          <cell r="S274">
            <v>1.8883567500000004E-2</v>
          </cell>
          <cell r="T274">
            <v>1.6185915000000002</v>
          </cell>
          <cell r="U274">
            <v>7.2969989439600003</v>
          </cell>
          <cell r="V274">
            <v>74</v>
          </cell>
          <cell r="W274">
            <v>2</v>
          </cell>
          <cell r="X274">
            <v>0.15</v>
          </cell>
          <cell r="Y274">
            <v>9.8608093837297295E-2</v>
          </cell>
          <cell r="Z274">
            <v>0.15</v>
          </cell>
          <cell r="AA274">
            <v>1.9827745875000004E-2</v>
          </cell>
          <cell r="AB274">
            <v>3.5000000000000003E-2</v>
          </cell>
          <cell r="AC274">
            <v>0.30343583971229726</v>
          </cell>
          <cell r="AD274">
            <v>0.4943384411749861</v>
          </cell>
          <cell r="AE274">
            <v>0.30343583971229726</v>
          </cell>
          <cell r="AF274">
            <v>0.30343583971229726</v>
          </cell>
        </row>
        <row r="275">
          <cell r="C275" t="str">
            <v>4-7089-1</v>
          </cell>
          <cell r="D275" t="str">
            <v>13</v>
          </cell>
          <cell r="E275" t="str">
            <v>16</v>
          </cell>
          <cell r="F275" t="str">
            <v>30</v>
          </cell>
          <cell r="G275">
            <v>45</v>
          </cell>
          <cell r="H275">
            <v>0.3</v>
          </cell>
          <cell r="I275" t="str">
            <v>+0,1-0</v>
          </cell>
          <cell r="J275">
            <v>45</v>
          </cell>
          <cell r="K275">
            <v>0.3</v>
          </cell>
          <cell r="L275" t="str">
            <v>+0,1-0</v>
          </cell>
          <cell r="M275" t="str">
            <v>Galvanisée</v>
          </cell>
          <cell r="N275" t="str">
            <v>Suivant plan générique</v>
          </cell>
          <cell r="O275">
            <v>43129</v>
          </cell>
          <cell r="P275">
            <v>0</v>
          </cell>
          <cell r="Q275">
            <v>3</v>
          </cell>
          <cell r="R275">
            <v>33</v>
          </cell>
          <cell r="S275">
            <v>1.6185915000000002E-2</v>
          </cell>
          <cell r="T275">
            <v>1.6185915000000002</v>
          </cell>
          <cell r="U275">
            <v>7.2969989439600003</v>
          </cell>
          <cell r="V275">
            <v>85</v>
          </cell>
          <cell r="W275">
            <v>2</v>
          </cell>
          <cell r="X275">
            <v>0.15</v>
          </cell>
          <cell r="Y275">
            <v>8.584704639952942E-2</v>
          </cell>
          <cell r="Z275">
            <v>0.15</v>
          </cell>
          <cell r="AA275">
            <v>1.6995210750000003E-2</v>
          </cell>
          <cell r="AB275">
            <v>3.5000000000000003E-2</v>
          </cell>
          <cell r="AC275">
            <v>0.28784225714952938</v>
          </cell>
          <cell r="AD275">
            <v>0.52111875957836651</v>
          </cell>
          <cell r="AE275">
            <v>0.28784225714952938</v>
          </cell>
          <cell r="AF275">
            <v>0.28784225714952938</v>
          </cell>
        </row>
        <row r="276">
          <cell r="C276" t="str">
            <v>4-7070-1</v>
          </cell>
          <cell r="D276" t="str">
            <v>12</v>
          </cell>
          <cell r="E276" t="str">
            <v>22</v>
          </cell>
          <cell r="F276" t="str">
            <v>65</v>
          </cell>
          <cell r="G276">
            <v>45</v>
          </cell>
          <cell r="H276">
            <v>0.3</v>
          </cell>
          <cell r="I276" t="str">
            <v>+0,1-0</v>
          </cell>
          <cell r="J276">
            <v>45</v>
          </cell>
          <cell r="K276">
            <v>0.3</v>
          </cell>
          <cell r="L276" t="str">
            <v>+0,1-0</v>
          </cell>
          <cell r="M276" t="str">
            <v>Galvanisée</v>
          </cell>
          <cell r="N276" t="str">
            <v>Suivant plan générique</v>
          </cell>
          <cell r="O276">
            <v>43129</v>
          </cell>
          <cell r="P276">
            <v>0</v>
          </cell>
          <cell r="Q276">
            <v>3</v>
          </cell>
          <cell r="R276">
            <v>68</v>
          </cell>
          <cell r="S276">
            <v>0.13705314999999998</v>
          </cell>
          <cell r="T276">
            <v>6.3255300000000005</v>
          </cell>
          <cell r="U276">
            <v>32.229840456000005</v>
          </cell>
          <cell r="V276">
            <v>41</v>
          </cell>
          <cell r="W276">
            <v>5</v>
          </cell>
          <cell r="X276">
            <v>0.25</v>
          </cell>
          <cell r="Y276">
            <v>0.78609366965853666</v>
          </cell>
          <cell r="Z276">
            <v>0.27899984314756099</v>
          </cell>
          <cell r="AA276">
            <v>0.14390580749999998</v>
          </cell>
          <cell r="AB276">
            <v>3.5000000000000003E-2</v>
          </cell>
          <cell r="AC276">
            <v>1.2439993203060975</v>
          </cell>
          <cell r="AD276">
            <v>0.2242765237837191</v>
          </cell>
          <cell r="AE276">
            <v>1.2866659695447156</v>
          </cell>
          <cell r="AF276">
            <v>1.2866659695447156</v>
          </cell>
        </row>
        <row r="277">
          <cell r="C277" t="str">
            <v>4-7137-1</v>
          </cell>
          <cell r="D277" t="str">
            <v>12</v>
          </cell>
          <cell r="E277" t="str">
            <v>22</v>
          </cell>
          <cell r="F277" t="str">
            <v>60,5</v>
          </cell>
          <cell r="G277">
            <v>45</v>
          </cell>
          <cell r="H277">
            <v>0.3</v>
          </cell>
          <cell r="I277" t="str">
            <v>+0,1-0</v>
          </cell>
          <cell r="J277">
            <v>45</v>
          </cell>
          <cell r="K277">
            <v>0.3</v>
          </cell>
          <cell r="L277" t="str">
            <v>+0,1-0</v>
          </cell>
          <cell r="M277" t="str">
            <v>Galvanisée</v>
          </cell>
          <cell r="N277" t="str">
            <v>Suivant plan générique</v>
          </cell>
          <cell r="O277">
            <v>43129</v>
          </cell>
          <cell r="P277">
            <v>0</v>
          </cell>
          <cell r="Q277">
            <v>3</v>
          </cell>
          <cell r="R277">
            <v>63.5</v>
          </cell>
          <cell r="S277">
            <v>0.127564855</v>
          </cell>
          <cell r="T277">
            <v>6.3255300000000005</v>
          </cell>
          <cell r="U277">
            <v>32.229840456000005</v>
          </cell>
          <cell r="V277">
            <v>44</v>
          </cell>
          <cell r="W277">
            <v>5</v>
          </cell>
          <cell r="X277">
            <v>0.25</v>
          </cell>
          <cell r="Y277">
            <v>0.73249637400000012</v>
          </cell>
          <cell r="Z277">
            <v>0.25993184152500004</v>
          </cell>
          <cell r="AA277">
            <v>0.13394309775000002</v>
          </cell>
          <cell r="AB277">
            <v>3.5000000000000003E-2</v>
          </cell>
          <cell r="AC277">
            <v>1.1613713132750001</v>
          </cell>
          <cell r="AD277">
            <v>0.22381458759473499</v>
          </cell>
          <cell r="AE277">
            <v>1.2019192956666669</v>
          </cell>
          <cell r="AF277">
            <v>1.2019192956666669</v>
          </cell>
        </row>
        <row r="278">
          <cell r="C278" t="str">
            <v>0-6210-1</v>
          </cell>
          <cell r="D278" t="str">
            <v>12</v>
          </cell>
          <cell r="E278" t="str">
            <v>22</v>
          </cell>
          <cell r="F278" t="str">
            <v>43</v>
          </cell>
          <cell r="G278">
            <v>45</v>
          </cell>
          <cell r="H278">
            <v>0.3</v>
          </cell>
          <cell r="I278" t="str">
            <v>+0,1-0</v>
          </cell>
          <cell r="J278">
            <v>45</v>
          </cell>
          <cell r="K278">
            <v>0.3</v>
          </cell>
          <cell r="L278" t="str">
            <v>+0,1-0</v>
          </cell>
          <cell r="M278" t="str">
            <v>Galvanisée</v>
          </cell>
          <cell r="N278" t="str">
            <v>Suivant plan générique</v>
          </cell>
          <cell r="O278">
            <v>43129</v>
          </cell>
          <cell r="P278">
            <v>0</v>
          </cell>
          <cell r="Q278">
            <v>3</v>
          </cell>
          <cell r="R278">
            <v>46</v>
          </cell>
          <cell r="S278">
            <v>9.0665930000000006E-2</v>
          </cell>
          <cell r="T278">
            <v>6.3255300000000005</v>
          </cell>
          <cell r="U278">
            <v>32.229840456000005</v>
          </cell>
          <cell r="V278">
            <v>61</v>
          </cell>
          <cell r="W278">
            <v>5</v>
          </cell>
          <cell r="X278">
            <v>0.25</v>
          </cell>
          <cell r="Y278">
            <v>0.52835804026229516</v>
          </cell>
          <cell r="Z278">
            <v>0.25</v>
          </cell>
          <cell r="AA278">
            <v>9.5199226500000012E-2</v>
          </cell>
          <cell r="AB278">
            <v>3.5000000000000003E-2</v>
          </cell>
          <cell r="AC278">
            <v>0.9085572667622952</v>
          </cell>
          <cell r="AD278">
            <v>0.27516152161865565</v>
          </cell>
          <cell r="AE278">
            <v>0.94079609537470754</v>
          </cell>
          <cell r="AF278">
            <v>0.94079609537470754</v>
          </cell>
        </row>
        <row r="279">
          <cell r="C279" t="str">
            <v>4-7153-1</v>
          </cell>
          <cell r="D279" t="str">
            <v>12</v>
          </cell>
          <cell r="E279" t="str">
            <v>22</v>
          </cell>
          <cell r="F279" t="str">
            <v>40</v>
          </cell>
          <cell r="G279">
            <v>45</v>
          </cell>
          <cell r="H279">
            <v>0.3</v>
          </cell>
          <cell r="I279" t="str">
            <v>+0,1-0</v>
          </cell>
          <cell r="J279">
            <v>45</v>
          </cell>
          <cell r="K279">
            <v>0.3</v>
          </cell>
          <cell r="L279" t="str">
            <v>+0,1-0</v>
          </cell>
          <cell r="M279" t="str">
            <v>Galvanisée</v>
          </cell>
          <cell r="N279" t="str">
            <v>Suivant plan générique</v>
          </cell>
          <cell r="O279">
            <v>43129</v>
          </cell>
          <cell r="P279">
            <v>0</v>
          </cell>
          <cell r="Q279">
            <v>3</v>
          </cell>
          <cell r="R279">
            <v>43</v>
          </cell>
          <cell r="S279">
            <v>8.434040000000001E-2</v>
          </cell>
          <cell r="T279">
            <v>6.3255300000000005</v>
          </cell>
          <cell r="U279">
            <v>32.229840456000005</v>
          </cell>
          <cell r="V279">
            <v>65</v>
          </cell>
          <cell r="W279">
            <v>5</v>
          </cell>
          <cell r="X279">
            <v>0.25</v>
          </cell>
          <cell r="Y279">
            <v>0.49584369932307698</v>
          </cell>
          <cell r="Z279">
            <v>0.25</v>
          </cell>
          <cell r="AA279">
            <v>8.8557420000000012E-2</v>
          </cell>
          <cell r="AB279">
            <v>3.5000000000000003E-2</v>
          </cell>
          <cell r="AC279">
            <v>0.86940111932307707</v>
          </cell>
          <cell r="AD279">
            <v>0.28755426516433769</v>
          </cell>
          <cell r="AE279">
            <v>0.88485874189011016</v>
          </cell>
          <cell r="AF279">
            <v>0.88485874189011016</v>
          </cell>
        </row>
        <row r="280">
          <cell r="C280" t="str">
            <v>0-5790-1</v>
          </cell>
          <cell r="D280" t="str">
            <v>12</v>
          </cell>
          <cell r="E280" t="str">
            <v>18</v>
          </cell>
          <cell r="F280" t="str">
            <v>69,5</v>
          </cell>
          <cell r="G280">
            <v>45</v>
          </cell>
          <cell r="H280">
            <v>0.3</v>
          </cell>
          <cell r="I280" t="str">
            <v>+0,1-0</v>
          </cell>
          <cell r="J280">
            <v>45</v>
          </cell>
          <cell r="K280">
            <v>0.3</v>
          </cell>
          <cell r="L280" t="str">
            <v>+0,1-0</v>
          </cell>
          <cell r="M280" t="str">
            <v>Galvanisée</v>
          </cell>
          <cell r="N280" t="str">
            <v>Suivant plan générique</v>
          </cell>
          <cell r="O280">
            <v>43129</v>
          </cell>
          <cell r="P280">
            <v>0</v>
          </cell>
          <cell r="Q280">
            <v>3</v>
          </cell>
          <cell r="R280">
            <v>72.5</v>
          </cell>
          <cell r="S280">
            <v>7.7580764999999996E-2</v>
          </cell>
          <cell r="T280">
            <v>3.3488100000000003</v>
          </cell>
          <cell r="U280">
            <v>16.526658650040005</v>
          </cell>
          <cell r="V280">
            <v>38</v>
          </cell>
          <cell r="W280">
            <v>3</v>
          </cell>
          <cell r="X280">
            <v>0.15</v>
          </cell>
          <cell r="Y280">
            <v>0.43491206973789487</v>
          </cell>
          <cell r="Z280">
            <v>0.15491156189636845</v>
          </cell>
          <cell r="AA280">
            <v>8.1459803250000004E-2</v>
          </cell>
          <cell r="AB280">
            <v>3.5000000000000003E-2</v>
          </cell>
          <cell r="AC280">
            <v>0.70628343488426337</v>
          </cell>
          <cell r="AD280">
            <v>0.21933342089745231</v>
          </cell>
          <cell r="AE280">
            <v>0.73516249731719319</v>
          </cell>
          <cell r="AF280">
            <v>0.73516249731719319</v>
          </cell>
        </row>
        <row r="281">
          <cell r="C281" t="str">
            <v>0-5736-1</v>
          </cell>
          <cell r="D281" t="str">
            <v>12</v>
          </cell>
          <cell r="E281" t="str">
            <v>18</v>
          </cell>
          <cell r="F281" t="str">
            <v>64</v>
          </cell>
          <cell r="G281">
            <v>45</v>
          </cell>
          <cell r="H281">
            <v>0.3</v>
          </cell>
          <cell r="I281" t="str">
            <v>+0,1-0</v>
          </cell>
          <cell r="J281">
            <v>45</v>
          </cell>
          <cell r="K281">
            <v>0.3</v>
          </cell>
          <cell r="L281" t="str">
            <v>+0,1-0</v>
          </cell>
          <cell r="M281" t="str">
            <v>Galvanisée</v>
          </cell>
          <cell r="N281" t="str">
            <v>Suivant plan générique</v>
          </cell>
          <cell r="O281">
            <v>43129</v>
          </cell>
          <cell r="P281">
            <v>0</v>
          </cell>
          <cell r="Q281">
            <v>3</v>
          </cell>
          <cell r="R281">
            <v>67</v>
          </cell>
          <cell r="S281">
            <v>7.144128000000001E-2</v>
          </cell>
          <cell r="T281">
            <v>3.3488100000000003</v>
          </cell>
          <cell r="U281">
            <v>16.526658650040005</v>
          </cell>
          <cell r="V281">
            <v>42</v>
          </cell>
          <cell r="W281">
            <v>3</v>
          </cell>
          <cell r="X281">
            <v>0.15</v>
          </cell>
          <cell r="Y281">
            <v>0.39349187262000013</v>
          </cell>
          <cell r="Z281">
            <v>0.15</v>
          </cell>
          <cell r="AA281">
            <v>7.501334400000001E-2</v>
          </cell>
          <cell r="AB281">
            <v>3.5000000000000003E-2</v>
          </cell>
          <cell r="AC281">
            <v>0.65350521662000016</v>
          </cell>
          <cell r="AD281">
            <v>0.22953145007138012</v>
          </cell>
          <cell r="AE281">
            <v>0.67134028882666685</v>
          </cell>
          <cell r="AF281">
            <v>0.67134028882666685</v>
          </cell>
        </row>
        <row r="282">
          <cell r="C282" t="str">
            <v>4-7350-1</v>
          </cell>
          <cell r="D282" t="str">
            <v>12</v>
          </cell>
          <cell r="E282" t="str">
            <v>18</v>
          </cell>
          <cell r="F282" t="str">
            <v>60</v>
          </cell>
          <cell r="G282">
            <v>45</v>
          </cell>
          <cell r="H282">
            <v>0.3</v>
          </cell>
          <cell r="I282" t="str">
            <v>+0,1-0</v>
          </cell>
          <cell r="J282">
            <v>45</v>
          </cell>
          <cell r="K282">
            <v>0.3</v>
          </cell>
          <cell r="L282" t="str">
            <v>+0,1-0</v>
          </cell>
          <cell r="M282" t="str">
            <v>Galvanisée</v>
          </cell>
          <cell r="N282" t="str">
            <v>Suivant plan générique</v>
          </cell>
          <cell r="O282">
            <v>43129</v>
          </cell>
          <cell r="P282">
            <v>0</v>
          </cell>
          <cell r="Q282">
            <v>3</v>
          </cell>
          <cell r="R282">
            <v>63</v>
          </cell>
          <cell r="S282">
            <v>6.69762E-2</v>
          </cell>
          <cell r="T282">
            <v>3.3488100000000003</v>
          </cell>
          <cell r="U282">
            <v>16.526658650040005</v>
          </cell>
          <cell r="V282">
            <v>44</v>
          </cell>
          <cell r="W282">
            <v>3</v>
          </cell>
          <cell r="X282">
            <v>0.15</v>
          </cell>
          <cell r="Y282">
            <v>0.37560587841000009</v>
          </cell>
          <cell r="Z282">
            <v>0.15</v>
          </cell>
          <cell r="AA282">
            <v>7.0325010000000007E-2</v>
          </cell>
          <cell r="AB282">
            <v>3.5000000000000003E-2</v>
          </cell>
          <cell r="AC282">
            <v>0.63093088841000011</v>
          </cell>
          <cell r="AD282">
            <v>0.23774394748371386</v>
          </cell>
          <cell r="AE282">
            <v>0.64124118454666679</v>
          </cell>
          <cell r="AF282">
            <v>0.64124118454666679</v>
          </cell>
        </row>
        <row r="283">
          <cell r="C283" t="str">
            <v>0-5825-1</v>
          </cell>
          <cell r="D283" t="str">
            <v>12</v>
          </cell>
          <cell r="E283" t="str">
            <v>18</v>
          </cell>
          <cell r="F283" t="str">
            <v>59</v>
          </cell>
          <cell r="G283">
            <v>45</v>
          </cell>
          <cell r="H283">
            <v>0.3</v>
          </cell>
          <cell r="I283" t="str">
            <v>+0,1-0</v>
          </cell>
          <cell r="J283">
            <v>45</v>
          </cell>
          <cell r="K283">
            <v>0.3</v>
          </cell>
          <cell r="L283" t="str">
            <v>+0,1-0</v>
          </cell>
          <cell r="M283" t="str">
            <v>Galvanisée</v>
          </cell>
          <cell r="N283" t="str">
            <v>Suivant plan générique</v>
          </cell>
          <cell r="O283">
            <v>43129</v>
          </cell>
          <cell r="P283">
            <v>0</v>
          </cell>
          <cell r="Q283">
            <v>3</v>
          </cell>
          <cell r="R283">
            <v>62</v>
          </cell>
          <cell r="S283">
            <v>6.5859930000000011E-2</v>
          </cell>
          <cell r="T283">
            <v>3.3488100000000003</v>
          </cell>
          <cell r="U283">
            <v>16.526658650040005</v>
          </cell>
          <cell r="V283">
            <v>45</v>
          </cell>
          <cell r="W283">
            <v>3</v>
          </cell>
          <cell r="X283">
            <v>0.15</v>
          </cell>
          <cell r="Y283">
            <v>0.36725908111200012</v>
          </cell>
          <cell r="Z283">
            <v>0.15</v>
          </cell>
          <cell r="AA283">
            <v>6.9152926500000017E-2</v>
          </cell>
          <cell r="AB283">
            <v>3.5000000000000003E-2</v>
          </cell>
          <cell r="AC283">
            <v>0.62141200761200022</v>
          </cell>
          <cell r="AD283">
            <v>0.24138574434122892</v>
          </cell>
          <cell r="AE283">
            <v>0.62854934348266689</v>
          </cell>
          <cell r="AF283">
            <v>0.62854934348266689</v>
          </cell>
        </row>
        <row r="284">
          <cell r="C284" t="str">
            <v>0-5240-1</v>
          </cell>
          <cell r="D284" t="str">
            <v>12</v>
          </cell>
          <cell r="E284" t="str">
            <v>18</v>
          </cell>
          <cell r="F284" t="str">
            <v>56</v>
          </cell>
          <cell r="G284">
            <v>45</v>
          </cell>
          <cell r="H284">
            <v>0.3</v>
          </cell>
          <cell r="I284" t="str">
            <v>+0,1-0</v>
          </cell>
          <cell r="J284">
            <v>45</v>
          </cell>
          <cell r="K284">
            <v>0.3</v>
          </cell>
          <cell r="L284" t="str">
            <v>+0,1-0</v>
          </cell>
          <cell r="M284" t="str">
            <v>Galvanisée</v>
          </cell>
          <cell r="N284" t="str">
            <v>Suivant plan générique</v>
          </cell>
          <cell r="O284">
            <v>43129</v>
          </cell>
          <cell r="P284">
            <v>0</v>
          </cell>
          <cell r="Q284">
            <v>3</v>
          </cell>
          <cell r="R284">
            <v>59</v>
          </cell>
          <cell r="S284">
            <v>6.2511120000000003E-2</v>
          </cell>
          <cell r="T284">
            <v>3.3488100000000003</v>
          </cell>
          <cell r="U284">
            <v>16.526658650040005</v>
          </cell>
          <cell r="V284">
            <v>47</v>
          </cell>
          <cell r="W284">
            <v>3</v>
          </cell>
          <cell r="X284">
            <v>0.15</v>
          </cell>
          <cell r="Y284">
            <v>0.35163103510723415</v>
          </cell>
          <cell r="Z284">
            <v>0.15</v>
          </cell>
          <cell r="AA284">
            <v>6.5636676000000005E-2</v>
          </cell>
          <cell r="AB284">
            <v>3.5000000000000003E-2</v>
          </cell>
          <cell r="AC284">
            <v>0.6022677111072342</v>
          </cell>
          <cell r="AD284">
            <v>0.24905867811547419</v>
          </cell>
          <cell r="AE284">
            <v>0.6022677111072342</v>
          </cell>
          <cell r="AF284">
            <v>0.6022677111072342</v>
          </cell>
        </row>
        <row r="285">
          <cell r="C285" t="str">
            <v>0-5128-1</v>
          </cell>
          <cell r="D285" t="str">
            <v>12</v>
          </cell>
          <cell r="E285" t="str">
            <v>18</v>
          </cell>
          <cell r="F285" t="str">
            <v>52</v>
          </cell>
          <cell r="G285">
            <v>45</v>
          </cell>
          <cell r="H285">
            <v>0.3</v>
          </cell>
          <cell r="I285" t="str">
            <v>+0,1-0</v>
          </cell>
          <cell r="J285">
            <v>45</v>
          </cell>
          <cell r="K285">
            <v>0.3</v>
          </cell>
          <cell r="L285" t="str">
            <v>+0,1-0</v>
          </cell>
          <cell r="M285" t="str">
            <v>Galvanisée</v>
          </cell>
          <cell r="N285" t="str">
            <v>Suivant plan générique</v>
          </cell>
          <cell r="O285">
            <v>43129</v>
          </cell>
          <cell r="P285">
            <v>0</v>
          </cell>
          <cell r="Q285">
            <v>3</v>
          </cell>
          <cell r="R285">
            <v>55</v>
          </cell>
          <cell r="S285">
            <v>5.8046040000000007E-2</v>
          </cell>
          <cell r="T285">
            <v>3.3488100000000003</v>
          </cell>
          <cell r="U285">
            <v>16.526658650040005</v>
          </cell>
          <cell r="V285">
            <v>51</v>
          </cell>
          <cell r="W285">
            <v>3</v>
          </cell>
          <cell r="X285">
            <v>0.15</v>
          </cell>
          <cell r="Y285">
            <v>0.32405213039294128</v>
          </cell>
          <cell r="Z285">
            <v>0.15</v>
          </cell>
          <cell r="AA285">
            <v>6.094834200000001E-2</v>
          </cell>
          <cell r="AB285">
            <v>3.5000000000000003E-2</v>
          </cell>
          <cell r="AC285">
            <v>0.57000047239294127</v>
          </cell>
          <cell r="AD285">
            <v>0.26315767664240541</v>
          </cell>
          <cell r="AE285">
            <v>0.60000067484705899</v>
          </cell>
          <cell r="AF285">
            <v>0.60000067484705899</v>
          </cell>
        </row>
        <row r="286">
          <cell r="C286" t="str">
            <v>0-6127-1</v>
          </cell>
          <cell r="D286" t="str">
            <v>12</v>
          </cell>
          <cell r="E286" t="str">
            <v>18</v>
          </cell>
          <cell r="F286" t="str">
            <v>51</v>
          </cell>
          <cell r="G286">
            <v>45</v>
          </cell>
          <cell r="H286">
            <v>0.3</v>
          </cell>
          <cell r="I286" t="str">
            <v>+0,1-0</v>
          </cell>
          <cell r="J286">
            <v>45</v>
          </cell>
          <cell r="K286">
            <v>0.3</v>
          </cell>
          <cell r="L286" t="str">
            <v>+0,1-0</v>
          </cell>
          <cell r="M286" t="str">
            <v>Galvanisée</v>
          </cell>
          <cell r="N286" t="str">
            <v>Suivant plan générique</v>
          </cell>
          <cell r="O286">
            <v>43129</v>
          </cell>
          <cell r="P286">
            <v>0</v>
          </cell>
          <cell r="Q286">
            <v>3</v>
          </cell>
          <cell r="R286">
            <v>54</v>
          </cell>
          <cell r="S286">
            <v>5.6929770000000005E-2</v>
          </cell>
          <cell r="T286">
            <v>3.3488100000000003</v>
          </cell>
          <cell r="U286">
            <v>16.526658650040005</v>
          </cell>
          <cell r="V286">
            <v>52</v>
          </cell>
          <cell r="W286">
            <v>3</v>
          </cell>
          <cell r="X286">
            <v>0.15</v>
          </cell>
          <cell r="Y286">
            <v>0.3178203586546155</v>
          </cell>
          <cell r="Z286">
            <v>0.15</v>
          </cell>
          <cell r="AA286">
            <v>5.9776258500000005E-2</v>
          </cell>
          <cell r="AB286">
            <v>3.5000000000000003E-2</v>
          </cell>
          <cell r="AC286">
            <v>0.56259661715461551</v>
          </cell>
          <cell r="AD286">
            <v>0.26662087084461844</v>
          </cell>
          <cell r="AE286">
            <v>0.58942373879230792</v>
          </cell>
          <cell r="AF286">
            <v>0.58942373879230792</v>
          </cell>
        </row>
        <row r="287">
          <cell r="C287" t="str">
            <v>0-5190-1</v>
          </cell>
          <cell r="D287" t="str">
            <v>12</v>
          </cell>
          <cell r="E287" t="str">
            <v>18</v>
          </cell>
          <cell r="F287" t="str">
            <v>48</v>
          </cell>
          <cell r="G287">
            <v>45</v>
          </cell>
          <cell r="H287">
            <v>0.3</v>
          </cell>
          <cell r="I287" t="str">
            <v>+0,1-0</v>
          </cell>
          <cell r="J287">
            <v>45</v>
          </cell>
          <cell r="K287">
            <v>0.3</v>
          </cell>
          <cell r="L287" t="str">
            <v>+0,1-0</v>
          </cell>
          <cell r="M287" t="str">
            <v>Galvanisée</v>
          </cell>
          <cell r="N287" t="str">
            <v>Suivant plan générique</v>
          </cell>
          <cell r="O287">
            <v>43129</v>
          </cell>
          <cell r="P287">
            <v>0</v>
          </cell>
          <cell r="Q287">
            <v>3</v>
          </cell>
          <cell r="R287">
            <v>51</v>
          </cell>
          <cell r="S287">
            <v>5.3580960000000004E-2</v>
          </cell>
          <cell r="T287">
            <v>3.3488100000000003</v>
          </cell>
          <cell r="U287">
            <v>16.526658650040005</v>
          </cell>
          <cell r="V287">
            <v>55</v>
          </cell>
          <cell r="W287">
            <v>3</v>
          </cell>
          <cell r="X287">
            <v>0.15</v>
          </cell>
          <cell r="Y287">
            <v>0.3004847027280001</v>
          </cell>
          <cell r="Z287">
            <v>0.15</v>
          </cell>
          <cell r="AA287">
            <v>5.6260008000000007E-2</v>
          </cell>
          <cell r="AB287">
            <v>3.5000000000000003E-2</v>
          </cell>
          <cell r="AC287">
            <v>0.54174471072800012</v>
          </cell>
          <cell r="AD287">
            <v>0.2768831832219073</v>
          </cell>
          <cell r="AE287">
            <v>0.55963530104000014</v>
          </cell>
          <cell r="AF287">
            <v>0.55963530104000014</v>
          </cell>
        </row>
        <row r="288">
          <cell r="C288" t="str">
            <v>4-7122-1</v>
          </cell>
          <cell r="D288" t="str">
            <v>12</v>
          </cell>
          <cell r="E288" t="str">
            <v>18</v>
          </cell>
          <cell r="F288" t="str">
            <v>43</v>
          </cell>
          <cell r="G288">
            <v>45</v>
          </cell>
          <cell r="H288">
            <v>0.3</v>
          </cell>
          <cell r="I288" t="str">
            <v>+0,1-0</v>
          </cell>
          <cell r="J288">
            <v>45</v>
          </cell>
          <cell r="K288">
            <v>0.3</v>
          </cell>
          <cell r="L288" t="str">
            <v>+0,1-0</v>
          </cell>
          <cell r="M288" t="str">
            <v>Galvanisée</v>
          </cell>
          <cell r="N288" t="str">
            <v>Suivant plan générique</v>
          </cell>
          <cell r="O288">
            <v>43129</v>
          </cell>
          <cell r="P288">
            <v>0</v>
          </cell>
          <cell r="Q288">
            <v>3</v>
          </cell>
          <cell r="R288">
            <v>46</v>
          </cell>
          <cell r="S288">
            <v>4.7999610000000005E-2</v>
          </cell>
          <cell r="T288">
            <v>3.3488100000000003</v>
          </cell>
          <cell r="U288">
            <v>16.526658650040005</v>
          </cell>
          <cell r="V288">
            <v>61</v>
          </cell>
          <cell r="W288">
            <v>3</v>
          </cell>
          <cell r="X288">
            <v>0.15</v>
          </cell>
          <cell r="Y288">
            <v>0.27092883032852466</v>
          </cell>
          <cell r="Z288">
            <v>0.15</v>
          </cell>
          <cell r="AA288">
            <v>5.0399590500000008E-2</v>
          </cell>
          <cell r="AB288">
            <v>3.5000000000000003E-2</v>
          </cell>
          <cell r="AC288">
            <v>0.50632842082852469</v>
          </cell>
          <cell r="AD288">
            <v>0.29625040552641552</v>
          </cell>
          <cell r="AE288">
            <v>0.50632842082852469</v>
          </cell>
          <cell r="AF288">
            <v>0.50632842082852469</v>
          </cell>
        </row>
        <row r="289">
          <cell r="C289" t="str">
            <v>4-7224-1</v>
          </cell>
          <cell r="D289" t="str">
            <v>12</v>
          </cell>
          <cell r="E289" t="str">
            <v>18</v>
          </cell>
          <cell r="F289" t="str">
            <v>41</v>
          </cell>
          <cell r="G289">
            <v>45</v>
          </cell>
          <cell r="H289">
            <v>0.3</v>
          </cell>
          <cell r="I289" t="str">
            <v>+0,1-0</v>
          </cell>
          <cell r="J289">
            <v>45</v>
          </cell>
          <cell r="K289">
            <v>0.3</v>
          </cell>
          <cell r="L289" t="str">
            <v>+0,1-0</v>
          </cell>
          <cell r="M289" t="str">
            <v>Galvanisée</v>
          </cell>
          <cell r="N289" t="str">
            <v>Suivant plan générique</v>
          </cell>
          <cell r="O289">
            <v>43129</v>
          </cell>
          <cell r="P289">
            <v>0</v>
          </cell>
          <cell r="Q289">
            <v>3</v>
          </cell>
          <cell r="R289">
            <v>44</v>
          </cell>
          <cell r="S289">
            <v>4.5767070000000007E-2</v>
          </cell>
          <cell r="T289">
            <v>3.3488100000000003</v>
          </cell>
          <cell r="U289">
            <v>16.526658650040005</v>
          </cell>
          <cell r="V289">
            <v>64</v>
          </cell>
          <cell r="W289">
            <v>3</v>
          </cell>
          <cell r="X289">
            <v>0.15</v>
          </cell>
          <cell r="Y289">
            <v>0.25822904140687508</v>
          </cell>
          <cell r="Z289">
            <v>0.15</v>
          </cell>
          <cell r="AA289">
            <v>4.8055423500000007E-2</v>
          </cell>
          <cell r="AB289">
            <v>3.5000000000000003E-2</v>
          </cell>
          <cell r="AC289">
            <v>0.49128446490687516</v>
          </cell>
          <cell r="AD289">
            <v>0.3053220907940436</v>
          </cell>
          <cell r="AE289">
            <v>0.49128446490687516</v>
          </cell>
          <cell r="AF289">
            <v>0.49128446490687516</v>
          </cell>
        </row>
        <row r="290">
          <cell r="C290" t="str">
            <v>0-5778-1</v>
          </cell>
          <cell r="D290" t="str">
            <v>12</v>
          </cell>
          <cell r="E290" t="str">
            <v>18</v>
          </cell>
          <cell r="F290" t="str">
            <v>37</v>
          </cell>
          <cell r="G290">
            <v>45</v>
          </cell>
          <cell r="H290">
            <v>0.3</v>
          </cell>
          <cell r="I290" t="str">
            <v>+0,1-0</v>
          </cell>
          <cell r="J290">
            <v>45</v>
          </cell>
          <cell r="K290">
            <v>0.3</v>
          </cell>
          <cell r="L290" t="str">
            <v>+0,1-0</v>
          </cell>
          <cell r="M290" t="str">
            <v>Galvanisée</v>
          </cell>
          <cell r="N290" t="str">
            <v>Suivant plan générique</v>
          </cell>
          <cell r="O290">
            <v>43129</v>
          </cell>
          <cell r="P290">
            <v>0</v>
          </cell>
          <cell r="Q290">
            <v>3</v>
          </cell>
          <cell r="R290">
            <v>40</v>
          </cell>
          <cell r="S290">
            <v>4.1301990000000004E-2</v>
          </cell>
          <cell r="T290">
            <v>3.3488100000000003</v>
          </cell>
          <cell r="U290">
            <v>16.526658650040005</v>
          </cell>
          <cell r="V290">
            <v>70</v>
          </cell>
          <cell r="W290">
            <v>3</v>
          </cell>
          <cell r="X290">
            <v>0.15</v>
          </cell>
          <cell r="Y290">
            <v>0.23609512357200008</v>
          </cell>
          <cell r="Z290">
            <v>0.15</v>
          </cell>
          <cell r="AA290">
            <v>4.3367089500000004E-2</v>
          </cell>
          <cell r="AB290">
            <v>3.5000000000000003E-2</v>
          </cell>
          <cell r="AC290">
            <v>0.46446221307200009</v>
          </cell>
          <cell r="AD290">
            <v>0.32295415165829061</v>
          </cell>
          <cell r="AE290">
            <v>0.46446221307200009</v>
          </cell>
          <cell r="AF290">
            <v>0.46446221307200009</v>
          </cell>
        </row>
        <row r="291">
          <cell r="C291" t="str">
            <v>4-7540-1</v>
          </cell>
          <cell r="D291">
            <v>13</v>
          </cell>
          <cell r="E291" t="str">
            <v>18</v>
          </cell>
          <cell r="F291" t="str">
            <v>35</v>
          </cell>
          <cell r="G291">
            <v>45</v>
          </cell>
          <cell r="H291">
            <v>0.3</v>
          </cell>
          <cell r="I291" t="str">
            <v>+0,1-0</v>
          </cell>
          <cell r="J291">
            <v>45</v>
          </cell>
          <cell r="K291">
            <v>0.3</v>
          </cell>
          <cell r="L291" t="str">
            <v>+0,1-0</v>
          </cell>
          <cell r="M291" t="str">
            <v>Galvanisée</v>
          </cell>
          <cell r="N291" t="str">
            <v>Suivant plan générique</v>
          </cell>
          <cell r="O291">
            <v>43129</v>
          </cell>
          <cell r="P291">
            <v>0</v>
          </cell>
          <cell r="Q291">
            <v>3</v>
          </cell>
          <cell r="R291">
            <v>38</v>
          </cell>
          <cell r="S291">
            <v>3.3643137500000003E-2</v>
          </cell>
          <cell r="T291">
            <v>2.8836975000000002</v>
          </cell>
          <cell r="U291">
            <v>14.231289393090004</v>
          </cell>
          <cell r="V291">
            <v>74</v>
          </cell>
          <cell r="W291">
            <v>3</v>
          </cell>
          <cell r="X291">
            <v>0.15</v>
          </cell>
          <cell r="Y291">
            <v>0.1923147215282433</v>
          </cell>
          <cell r="Z291">
            <v>0.15</v>
          </cell>
          <cell r="AA291">
            <v>3.5325294375000003E-2</v>
          </cell>
          <cell r="AB291">
            <v>3.5000000000000003E-2</v>
          </cell>
          <cell r="AC291">
            <v>0.41264001590324328</v>
          </cell>
          <cell r="AD291">
            <v>0.36351297552094969</v>
          </cell>
          <cell r="AE291">
            <v>0.41264001590324328</v>
          </cell>
          <cell r="AF291">
            <v>0.41264001590324328</v>
          </cell>
        </row>
        <row r="292">
          <cell r="C292" t="str">
            <v>0-5423-1</v>
          </cell>
          <cell r="D292" t="str">
            <v>12</v>
          </cell>
          <cell r="E292" t="str">
            <v>18</v>
          </cell>
          <cell r="F292" t="str">
            <v>34</v>
          </cell>
          <cell r="G292">
            <v>45</v>
          </cell>
          <cell r="H292">
            <v>0.3</v>
          </cell>
          <cell r="I292" t="str">
            <v>+0,1-0</v>
          </cell>
          <cell r="J292">
            <v>45</v>
          </cell>
          <cell r="K292">
            <v>0.3</v>
          </cell>
          <cell r="L292" t="str">
            <v>+0,1-0</v>
          </cell>
          <cell r="M292" t="str">
            <v>Galvanisée</v>
          </cell>
          <cell r="N292" t="str">
            <v>Suivant plan générique</v>
          </cell>
          <cell r="O292">
            <v>43129</v>
          </cell>
          <cell r="P292">
            <v>0</v>
          </cell>
          <cell r="Q292">
            <v>3</v>
          </cell>
          <cell r="R292">
            <v>37</v>
          </cell>
          <cell r="S292">
            <v>3.7953180000000003E-2</v>
          </cell>
          <cell r="T292">
            <v>3.3488100000000003</v>
          </cell>
          <cell r="U292">
            <v>16.526658650040005</v>
          </cell>
          <cell r="V292">
            <v>76</v>
          </cell>
          <cell r="W292">
            <v>3</v>
          </cell>
          <cell r="X292">
            <v>0.15</v>
          </cell>
          <cell r="Y292">
            <v>0.21745603486894743</v>
          </cell>
          <cell r="Z292">
            <v>0.15</v>
          </cell>
          <cell r="AA292">
            <v>3.9850839000000006E-2</v>
          </cell>
          <cell r="AB292">
            <v>3.5000000000000003E-2</v>
          </cell>
          <cell r="AC292">
            <v>0.4423068738689474</v>
          </cell>
          <cell r="AD292">
            <v>0.33913106230504564</v>
          </cell>
          <cell r="AE292">
            <v>0.4423068738689474</v>
          </cell>
          <cell r="AF292">
            <v>0.4423068738689474</v>
          </cell>
        </row>
        <row r="293">
          <cell r="C293" t="str">
            <v>4-7648-1</v>
          </cell>
          <cell r="D293" t="str">
            <v>12</v>
          </cell>
          <cell r="E293" t="str">
            <v>18</v>
          </cell>
          <cell r="F293" t="str">
            <v>34</v>
          </cell>
          <cell r="G293">
            <v>45</v>
          </cell>
          <cell r="H293">
            <v>0.3</v>
          </cell>
          <cell r="I293" t="str">
            <v>+0,1-0</v>
          </cell>
          <cell r="J293">
            <v>45</v>
          </cell>
          <cell r="K293">
            <v>0.3</v>
          </cell>
          <cell r="L293" t="str">
            <v>+0,1-0</v>
          </cell>
          <cell r="M293" t="str">
            <v>Galvanisée</v>
          </cell>
          <cell r="N293" t="str">
            <v>Suivant plan générique</v>
          </cell>
          <cell r="O293">
            <v>43129</v>
          </cell>
          <cell r="P293">
            <v>0</v>
          </cell>
          <cell r="Q293">
            <v>3</v>
          </cell>
          <cell r="R293">
            <v>37</v>
          </cell>
          <cell r="S293">
            <v>3.7953180000000003E-2</v>
          </cell>
          <cell r="T293">
            <v>3.3488100000000003</v>
          </cell>
          <cell r="U293">
            <v>16.526658650040005</v>
          </cell>
          <cell r="V293">
            <v>76</v>
          </cell>
          <cell r="W293">
            <v>3</v>
          </cell>
          <cell r="X293">
            <v>0.15</v>
          </cell>
          <cell r="Y293">
            <v>0.21745603486894743</v>
          </cell>
          <cell r="Z293">
            <v>0.15</v>
          </cell>
          <cell r="AA293">
            <v>3.9850839000000006E-2</v>
          </cell>
          <cell r="AB293">
            <v>3.5000000000000003E-2</v>
          </cell>
          <cell r="AC293">
            <v>0.4423068738689474</v>
          </cell>
          <cell r="AD293">
            <v>0.33913106230504564</v>
          </cell>
          <cell r="AE293">
            <v>0.4423068738689474</v>
          </cell>
          <cell r="AF293">
            <v>0.4423068738689474</v>
          </cell>
        </row>
        <row r="294">
          <cell r="C294" t="str">
            <v>4-7594-1</v>
          </cell>
          <cell r="D294">
            <v>13</v>
          </cell>
          <cell r="E294" t="str">
            <v>18</v>
          </cell>
          <cell r="F294" t="str">
            <v>32</v>
          </cell>
          <cell r="G294">
            <v>45</v>
          </cell>
          <cell r="H294">
            <v>0.3</v>
          </cell>
          <cell r="I294" t="str">
            <v>+0,1-0</v>
          </cell>
          <cell r="J294">
            <v>45</v>
          </cell>
          <cell r="K294">
            <v>0.3</v>
          </cell>
          <cell r="L294" t="str">
            <v>+0,1-0</v>
          </cell>
          <cell r="M294" t="str">
            <v>Galvanisée</v>
          </cell>
          <cell r="N294" t="str">
            <v>Suivant plan générique</v>
          </cell>
          <cell r="O294">
            <v>43129</v>
          </cell>
          <cell r="P294">
            <v>0</v>
          </cell>
          <cell r="Q294">
            <v>3</v>
          </cell>
          <cell r="R294">
            <v>35</v>
          </cell>
          <cell r="S294">
            <v>3.0759440000000006E-2</v>
          </cell>
          <cell r="T294">
            <v>2.8836975000000002</v>
          </cell>
          <cell r="U294">
            <v>14.231289393090004</v>
          </cell>
          <cell r="V294">
            <v>80</v>
          </cell>
          <cell r="W294">
            <v>3</v>
          </cell>
          <cell r="X294">
            <v>0.15</v>
          </cell>
          <cell r="Y294">
            <v>0.17789111741362504</v>
          </cell>
          <cell r="Z294">
            <v>0.15</v>
          </cell>
          <cell r="AA294">
            <v>3.2297412000000005E-2</v>
          </cell>
          <cell r="AB294">
            <v>3.5000000000000003E-2</v>
          </cell>
          <cell r="AC294">
            <v>0.39518852941362503</v>
          </cell>
          <cell r="AD294">
            <v>0.37956567267417352</v>
          </cell>
          <cell r="AE294">
            <v>0.39518852941362503</v>
          </cell>
          <cell r="AF294">
            <v>0.39518852941362503</v>
          </cell>
        </row>
        <row r="295">
          <cell r="C295" t="str">
            <v>4-7486-1</v>
          </cell>
          <cell r="D295" t="str">
            <v>12</v>
          </cell>
          <cell r="E295" t="str">
            <v>18</v>
          </cell>
          <cell r="F295" t="str">
            <v>30</v>
          </cell>
          <cell r="G295">
            <v>45</v>
          </cell>
          <cell r="H295">
            <v>0.3</v>
          </cell>
          <cell r="I295" t="str">
            <v>+0,1-0</v>
          </cell>
          <cell r="J295">
            <v>45</v>
          </cell>
          <cell r="K295">
            <v>0.3</v>
          </cell>
          <cell r="L295" t="str">
            <v>+0,1-0</v>
          </cell>
          <cell r="M295" t="str">
            <v>Galvanisée</v>
          </cell>
          <cell r="N295" t="str">
            <v>Suivant plan générique</v>
          </cell>
          <cell r="O295">
            <v>43129</v>
          </cell>
          <cell r="P295">
            <v>0</v>
          </cell>
          <cell r="Q295">
            <v>3</v>
          </cell>
          <cell r="R295">
            <v>33</v>
          </cell>
          <cell r="S295">
            <v>3.34881E-2</v>
          </cell>
          <cell r="T295">
            <v>3.3488100000000003</v>
          </cell>
          <cell r="U295">
            <v>16.526658650040005</v>
          </cell>
          <cell r="V295">
            <v>85</v>
          </cell>
          <cell r="W295">
            <v>3</v>
          </cell>
          <cell r="X295">
            <v>0.15</v>
          </cell>
          <cell r="Y295">
            <v>0.19443127823576475</v>
          </cell>
          <cell r="Z295">
            <v>0.15</v>
          </cell>
          <cell r="AA295">
            <v>3.5162505000000004E-2</v>
          </cell>
          <cell r="AB295">
            <v>3.5000000000000003E-2</v>
          </cell>
          <cell r="AC295">
            <v>0.41459378323576479</v>
          </cell>
          <cell r="AD295">
            <v>0.3617999257714396</v>
          </cell>
          <cell r="AE295">
            <v>0.41459378323576479</v>
          </cell>
          <cell r="AF295">
            <v>0.41459378323576479</v>
          </cell>
        </row>
        <row r="296">
          <cell r="C296" t="str">
            <v>4-7393-1</v>
          </cell>
          <cell r="D296" t="str">
            <v>12</v>
          </cell>
          <cell r="E296" t="str">
            <v>18</v>
          </cell>
          <cell r="F296" t="str">
            <v>27</v>
          </cell>
          <cell r="G296">
            <v>45</v>
          </cell>
          <cell r="H296">
            <v>0.3</v>
          </cell>
          <cell r="I296" t="str">
            <v>+0,1-0</v>
          </cell>
          <cell r="J296">
            <v>45</v>
          </cell>
          <cell r="K296">
            <v>0.3</v>
          </cell>
          <cell r="L296" t="str">
            <v>+0,1-0</v>
          </cell>
          <cell r="M296" t="str">
            <v>Galvanisée</v>
          </cell>
          <cell r="N296" t="str">
            <v>Suivant plan générique</v>
          </cell>
          <cell r="O296">
            <v>43129</v>
          </cell>
          <cell r="P296">
            <v>0</v>
          </cell>
          <cell r="Q296">
            <v>3</v>
          </cell>
          <cell r="R296">
            <v>30</v>
          </cell>
          <cell r="S296">
            <v>3.0139290000000006E-2</v>
          </cell>
          <cell r="T296">
            <v>3.3488100000000003</v>
          </cell>
          <cell r="U296">
            <v>16.526658650040005</v>
          </cell>
          <cell r="V296">
            <v>94</v>
          </cell>
          <cell r="W296">
            <v>3</v>
          </cell>
          <cell r="X296">
            <v>0.15</v>
          </cell>
          <cell r="Y296">
            <v>0.17581551755361707</v>
          </cell>
          <cell r="Z296">
            <v>0.15</v>
          </cell>
          <cell r="AA296">
            <v>3.1646254500000005E-2</v>
          </cell>
          <cell r="AB296">
            <v>3.5000000000000003E-2</v>
          </cell>
          <cell r="AC296">
            <v>0.3924617720536171</v>
          </cell>
          <cell r="AD296">
            <v>0.38220283013833872</v>
          </cell>
          <cell r="AE296">
            <v>0.3924617720536171</v>
          </cell>
          <cell r="AF296">
            <v>0.3924617720536171</v>
          </cell>
        </row>
        <row r="297">
          <cell r="C297" t="str">
            <v>4-7586-1</v>
          </cell>
          <cell r="D297" t="str">
            <v>12</v>
          </cell>
          <cell r="E297" t="str">
            <v>18</v>
          </cell>
          <cell r="F297" t="str">
            <v>16</v>
          </cell>
          <cell r="G297">
            <v>45</v>
          </cell>
          <cell r="H297">
            <v>0.3</v>
          </cell>
          <cell r="I297" t="str">
            <v>+0,1-0</v>
          </cell>
          <cell r="J297">
            <v>45</v>
          </cell>
          <cell r="K297">
            <v>0.3</v>
          </cell>
          <cell r="L297" t="str">
            <v>+0,1-0</v>
          </cell>
          <cell r="M297" t="str">
            <v>Galvanisée</v>
          </cell>
          <cell r="N297" t="str">
            <v>Suivant plan générique</v>
          </cell>
          <cell r="O297">
            <v>43129</v>
          </cell>
          <cell r="P297">
            <v>0</v>
          </cell>
          <cell r="Q297">
            <v>3</v>
          </cell>
          <cell r="R297">
            <v>19</v>
          </cell>
          <cell r="S297">
            <v>1.7860320000000002E-2</v>
          </cell>
          <cell r="T297">
            <v>3.3488100000000003</v>
          </cell>
          <cell r="U297">
            <v>16.526658650040005</v>
          </cell>
          <cell r="V297">
            <v>148</v>
          </cell>
          <cell r="W297">
            <v>3</v>
          </cell>
          <cell r="X297">
            <v>0.15</v>
          </cell>
          <cell r="Y297">
            <v>0.11166661250027031</v>
          </cell>
          <cell r="Z297">
            <v>0.15</v>
          </cell>
          <cell r="AA297">
            <v>1.8753336000000002E-2</v>
          </cell>
          <cell r="AB297">
            <v>3.5000000000000003E-2</v>
          </cell>
          <cell r="AC297">
            <v>0.31541994850027033</v>
          </cell>
          <cell r="AD297">
            <v>0.4755564786349315</v>
          </cell>
          <cell r="AE297">
            <v>0.31541994850027033</v>
          </cell>
          <cell r="AF297">
            <v>0.31541994850027033</v>
          </cell>
        </row>
        <row r="298">
          <cell r="C298" t="str">
            <v>4-7050-1</v>
          </cell>
          <cell r="D298" t="str">
            <v>12</v>
          </cell>
          <cell r="E298" t="str">
            <v>16</v>
          </cell>
          <cell r="F298" t="str">
            <v>78</v>
          </cell>
          <cell r="G298">
            <v>45</v>
          </cell>
          <cell r="H298">
            <v>0.3</v>
          </cell>
          <cell r="I298" t="str">
            <v>+0,1-0</v>
          </cell>
          <cell r="J298">
            <v>45</v>
          </cell>
          <cell r="K298">
            <v>0.3</v>
          </cell>
          <cell r="L298" t="str">
            <v>+0,1-0</v>
          </cell>
          <cell r="M298" t="str">
            <v>Galvanisée</v>
          </cell>
          <cell r="N298" t="str">
            <v>Suivant plan générique</v>
          </cell>
          <cell r="O298">
            <v>43129</v>
          </cell>
          <cell r="P298">
            <v>0</v>
          </cell>
          <cell r="Q298">
            <v>3</v>
          </cell>
          <cell r="R298">
            <v>81</v>
          </cell>
          <cell r="S298">
            <v>5.4176304000000002E-2</v>
          </cell>
          <cell r="T298">
            <v>2.083704</v>
          </cell>
          <cell r="U298">
            <v>9.3938377209599988</v>
          </cell>
          <cell r="V298">
            <v>34</v>
          </cell>
          <cell r="W298">
            <v>2</v>
          </cell>
          <cell r="X298">
            <v>0.15</v>
          </cell>
          <cell r="Y298">
            <v>0.27628934473411759</v>
          </cell>
          <cell r="Z298">
            <v>0.15</v>
          </cell>
          <cell r="AA298">
            <v>5.6885119200000001E-2</v>
          </cell>
          <cell r="AB298">
            <v>3.5000000000000003E-2</v>
          </cell>
          <cell r="AC298">
            <v>0.51817446393411759</v>
          </cell>
          <cell r="AD298">
            <v>0.2894777925974204</v>
          </cell>
          <cell r="AE298">
            <v>0.5259635199058823</v>
          </cell>
          <cell r="AF298">
            <v>0.5259635199058823</v>
          </cell>
        </row>
        <row r="299">
          <cell r="C299" t="str">
            <v>0-3792-1</v>
          </cell>
          <cell r="D299" t="str">
            <v>12</v>
          </cell>
          <cell r="E299" t="str">
            <v>16</v>
          </cell>
          <cell r="F299" t="str">
            <v>76</v>
          </cell>
          <cell r="G299">
            <v>45</v>
          </cell>
          <cell r="H299">
            <v>0.3</v>
          </cell>
          <cell r="I299" t="str">
            <v>+0,1-0</v>
          </cell>
          <cell r="J299">
            <v>45</v>
          </cell>
          <cell r="K299">
            <v>0.3</v>
          </cell>
          <cell r="L299" t="str">
            <v>+0,1-0</v>
          </cell>
          <cell r="M299" t="str">
            <v>Galvanisée</v>
          </cell>
          <cell r="N299" t="str">
            <v>Suivant plan générique</v>
          </cell>
          <cell r="O299">
            <v>43129</v>
          </cell>
          <cell r="P299">
            <v>0</v>
          </cell>
          <cell r="Q299">
            <v>3</v>
          </cell>
          <cell r="R299">
            <v>79</v>
          </cell>
          <cell r="S299">
            <v>5.2787168000000002E-2</v>
          </cell>
          <cell r="T299">
            <v>2.083704</v>
          </cell>
          <cell r="U299">
            <v>9.3938377209599988</v>
          </cell>
          <cell r="V299">
            <v>35</v>
          </cell>
          <cell r="W299">
            <v>2</v>
          </cell>
          <cell r="X299">
            <v>0.15</v>
          </cell>
          <cell r="Y299">
            <v>0.26839536345599996</v>
          </cell>
          <cell r="Z299">
            <v>0.15</v>
          </cell>
          <cell r="AA299">
            <v>5.5426526400000002E-2</v>
          </cell>
          <cell r="AB299">
            <v>3.5000000000000003E-2</v>
          </cell>
          <cell r="AC299">
            <v>0.50882188985599996</v>
          </cell>
          <cell r="AD299">
            <v>0.2947986377756881</v>
          </cell>
          <cell r="AE299">
            <v>0.51260269979428563</v>
          </cell>
          <cell r="AF299">
            <v>0.51260269979428563</v>
          </cell>
        </row>
        <row r="300">
          <cell r="C300" t="str">
            <v>0-3791-1</v>
          </cell>
          <cell r="D300" t="str">
            <v>12</v>
          </cell>
          <cell r="E300" t="str">
            <v>16</v>
          </cell>
          <cell r="F300" t="str">
            <v>73,5</v>
          </cell>
          <cell r="G300">
            <v>45</v>
          </cell>
          <cell r="H300">
            <v>0.3</v>
          </cell>
          <cell r="I300" t="str">
            <v>+0,1-0</v>
          </cell>
          <cell r="J300">
            <v>45</v>
          </cell>
          <cell r="K300">
            <v>0.3</v>
          </cell>
          <cell r="L300" t="str">
            <v>+0,1-0</v>
          </cell>
          <cell r="M300" t="str">
            <v>Galvanisée</v>
          </cell>
          <cell r="N300" t="str">
            <v>Suivant plan générique</v>
          </cell>
          <cell r="O300">
            <v>43129</v>
          </cell>
          <cell r="P300">
            <v>0</v>
          </cell>
          <cell r="Q300">
            <v>3</v>
          </cell>
          <cell r="R300">
            <v>76.5</v>
          </cell>
          <cell r="S300">
            <v>5.1050748E-2</v>
          </cell>
          <cell r="T300">
            <v>2.083704</v>
          </cell>
          <cell r="U300">
            <v>9.3938377209599988</v>
          </cell>
          <cell r="V300">
            <v>36</v>
          </cell>
          <cell r="W300">
            <v>2</v>
          </cell>
          <cell r="X300">
            <v>0.15</v>
          </cell>
          <cell r="Y300">
            <v>0.26093993669333332</v>
          </cell>
          <cell r="Z300">
            <v>0.15</v>
          </cell>
          <cell r="AA300">
            <v>5.3603285399999999E-2</v>
          </cell>
          <cell r="AB300">
            <v>3.5000000000000003E-2</v>
          </cell>
          <cell r="AC300">
            <v>0.49954322209333324</v>
          </cell>
          <cell r="AD300">
            <v>0.30027431734820803</v>
          </cell>
          <cell r="AE300">
            <v>0.49954322209333324</v>
          </cell>
          <cell r="AF300">
            <v>0.49954322209333324</v>
          </cell>
        </row>
        <row r="301">
          <cell r="C301" t="str">
            <v>4-7365-1</v>
          </cell>
          <cell r="D301" t="str">
            <v>12</v>
          </cell>
          <cell r="E301" t="str">
            <v>16</v>
          </cell>
          <cell r="F301" t="str">
            <v>73</v>
          </cell>
          <cell r="G301">
            <v>45</v>
          </cell>
          <cell r="H301">
            <v>0.3</v>
          </cell>
          <cell r="I301" t="str">
            <v>+0,1-0</v>
          </cell>
          <cell r="J301">
            <v>45</v>
          </cell>
          <cell r="K301">
            <v>0.3</v>
          </cell>
          <cell r="L301" t="str">
            <v>+0,1-0</v>
          </cell>
          <cell r="M301" t="str">
            <v>Galvanisée</v>
          </cell>
          <cell r="N301" t="str">
            <v>Suivant plan générique</v>
          </cell>
          <cell r="O301">
            <v>43129</v>
          </cell>
          <cell r="P301">
            <v>0</v>
          </cell>
          <cell r="Q301">
            <v>3</v>
          </cell>
          <cell r="R301">
            <v>76</v>
          </cell>
          <cell r="S301">
            <v>5.0703463999999997E-2</v>
          </cell>
          <cell r="T301">
            <v>2.083704</v>
          </cell>
          <cell r="U301">
            <v>9.3938377209599988</v>
          </cell>
          <cell r="V301">
            <v>37</v>
          </cell>
          <cell r="W301">
            <v>2</v>
          </cell>
          <cell r="X301">
            <v>0.15</v>
          </cell>
          <cell r="Y301">
            <v>0.25388750597189186</v>
          </cell>
          <cell r="Z301">
            <v>0.15</v>
          </cell>
          <cell r="AA301">
            <v>5.3238637200000001E-2</v>
          </cell>
          <cell r="AB301">
            <v>3.5000000000000003E-2</v>
          </cell>
          <cell r="AC301">
            <v>0.49212614317189185</v>
          </cell>
          <cell r="AD301">
            <v>0.30479990157240516</v>
          </cell>
          <cell r="AE301">
            <v>0.49212614317189185</v>
          </cell>
          <cell r="AF301">
            <v>0.49212614317189185</v>
          </cell>
        </row>
        <row r="302">
          <cell r="C302" t="str">
            <v>0-3790-1</v>
          </cell>
          <cell r="D302" t="str">
            <v>12</v>
          </cell>
          <cell r="E302" t="str">
            <v>16</v>
          </cell>
          <cell r="F302" t="str">
            <v>69,5</v>
          </cell>
          <cell r="G302">
            <v>45</v>
          </cell>
          <cell r="H302">
            <v>0.3</v>
          </cell>
          <cell r="I302" t="str">
            <v>+0,1-0</v>
          </cell>
          <cell r="J302">
            <v>45</v>
          </cell>
          <cell r="K302">
            <v>0.3</v>
          </cell>
          <cell r="L302" t="str">
            <v>+0,1-0</v>
          </cell>
          <cell r="M302" t="str">
            <v>Galvanisée</v>
          </cell>
          <cell r="N302" t="str">
            <v>Suivant plan générique</v>
          </cell>
          <cell r="O302">
            <v>43129</v>
          </cell>
          <cell r="P302">
            <v>0</v>
          </cell>
          <cell r="Q302">
            <v>3</v>
          </cell>
          <cell r="R302">
            <v>72.5</v>
          </cell>
          <cell r="S302">
            <v>4.8272476000000009E-2</v>
          </cell>
          <cell r="T302">
            <v>2.083704</v>
          </cell>
          <cell r="U302">
            <v>9.3938377209599988</v>
          </cell>
          <cell r="V302">
            <v>38</v>
          </cell>
          <cell r="W302">
            <v>2</v>
          </cell>
          <cell r="X302">
            <v>0.15</v>
          </cell>
          <cell r="Y302">
            <v>0.24720625581473682</v>
          </cell>
          <cell r="Z302">
            <v>0.15</v>
          </cell>
          <cell r="AA302">
            <v>5.0686099800000009E-2</v>
          </cell>
          <cell r="AB302">
            <v>3.5000000000000003E-2</v>
          </cell>
          <cell r="AC302">
            <v>0.48289235561473676</v>
          </cell>
          <cell r="AD302">
            <v>0.31062823475232976</v>
          </cell>
          <cell r="AE302">
            <v>0.48289235561473676</v>
          </cell>
          <cell r="AF302">
            <v>0.48289235561473676</v>
          </cell>
        </row>
        <row r="303">
          <cell r="C303" t="str">
            <v>4-7364-1</v>
          </cell>
          <cell r="D303" t="str">
            <v>12</v>
          </cell>
          <cell r="E303" t="str">
            <v>16</v>
          </cell>
          <cell r="F303" t="str">
            <v>63</v>
          </cell>
          <cell r="G303">
            <v>45</v>
          </cell>
          <cell r="H303">
            <v>0.3</v>
          </cell>
          <cell r="I303" t="str">
            <v>+0,1-0</v>
          </cell>
          <cell r="J303">
            <v>45</v>
          </cell>
          <cell r="K303">
            <v>0.3</v>
          </cell>
          <cell r="L303" t="str">
            <v>+0,1-0</v>
          </cell>
          <cell r="M303" t="str">
            <v>Galvanisée</v>
          </cell>
          <cell r="N303" t="str">
            <v>Suivant plan générique</v>
          </cell>
          <cell r="O303">
            <v>43129</v>
          </cell>
          <cell r="P303">
            <v>0</v>
          </cell>
          <cell r="Q303">
            <v>3</v>
          </cell>
          <cell r="R303">
            <v>66</v>
          </cell>
          <cell r="S303">
            <v>4.3757784000000001E-2</v>
          </cell>
          <cell r="T303">
            <v>2.083704</v>
          </cell>
          <cell r="U303">
            <v>9.3938377209599988</v>
          </cell>
          <cell r="V303">
            <v>42</v>
          </cell>
          <cell r="W303">
            <v>2</v>
          </cell>
          <cell r="X303">
            <v>0.15</v>
          </cell>
          <cell r="Y303">
            <v>0.22366280287999998</v>
          </cell>
          <cell r="Z303">
            <v>0.15</v>
          </cell>
          <cell r="AA303">
            <v>4.5945673200000002E-2</v>
          </cell>
          <cell r="AB303">
            <v>3.5000000000000003E-2</v>
          </cell>
          <cell r="AC303">
            <v>0.45460847607999999</v>
          </cell>
          <cell r="AD303">
            <v>0.32995425270866191</v>
          </cell>
          <cell r="AE303">
            <v>0.45460847607999999</v>
          </cell>
          <cell r="AF303">
            <v>0.45460847607999999</v>
          </cell>
        </row>
        <row r="304">
          <cell r="C304" t="str">
            <v>0-5216-1</v>
          </cell>
          <cell r="D304" t="str">
            <v>12</v>
          </cell>
          <cell r="E304" t="str">
            <v>16</v>
          </cell>
          <cell r="F304" t="str">
            <v>55</v>
          </cell>
          <cell r="G304">
            <v>45</v>
          </cell>
          <cell r="H304">
            <v>0.3</v>
          </cell>
          <cell r="I304" t="str">
            <v>+0,1-0</v>
          </cell>
          <cell r="J304">
            <v>45</v>
          </cell>
          <cell r="K304">
            <v>0.3</v>
          </cell>
          <cell r="L304" t="str">
            <v>+0,1-0</v>
          </cell>
          <cell r="M304" t="str">
            <v>Galvanisée</v>
          </cell>
          <cell r="N304" t="str">
            <v>Suivant plan générique</v>
          </cell>
          <cell r="O304">
            <v>43129</v>
          </cell>
          <cell r="P304">
            <v>0</v>
          </cell>
          <cell r="Q304">
            <v>3</v>
          </cell>
          <cell r="R304">
            <v>58</v>
          </cell>
          <cell r="S304">
            <v>3.8201240000000004E-2</v>
          </cell>
          <cell r="T304">
            <v>2.083704</v>
          </cell>
          <cell r="U304">
            <v>9.3938377209599988</v>
          </cell>
          <cell r="V304">
            <v>48</v>
          </cell>
          <cell r="W304">
            <v>2</v>
          </cell>
          <cell r="X304">
            <v>0.15</v>
          </cell>
          <cell r="Y304">
            <v>0.19570495251999998</v>
          </cell>
          <cell r="Z304">
            <v>0.15</v>
          </cell>
          <cell r="AA304">
            <v>4.0111302000000008E-2</v>
          </cell>
          <cell r="AB304">
            <v>3.5000000000000003E-2</v>
          </cell>
          <cell r="AC304">
            <v>0.42081625452000004</v>
          </cell>
          <cell r="AD304">
            <v>0.3564501094927906</v>
          </cell>
          <cell r="AE304">
            <v>0.42081625452000004</v>
          </cell>
          <cell r="AF304">
            <v>0.42081625452000004</v>
          </cell>
        </row>
        <row r="305">
          <cell r="C305" t="str">
            <v>0-3786-1</v>
          </cell>
          <cell r="D305" t="str">
            <v>12</v>
          </cell>
          <cell r="E305" t="str">
            <v>16</v>
          </cell>
          <cell r="F305" t="str">
            <v>53</v>
          </cell>
          <cell r="G305">
            <v>45</v>
          </cell>
          <cell r="H305">
            <v>0.3</v>
          </cell>
          <cell r="I305" t="str">
            <v>+0,1-0</v>
          </cell>
          <cell r="J305">
            <v>45</v>
          </cell>
          <cell r="K305">
            <v>0.3</v>
          </cell>
          <cell r="L305" t="str">
            <v>+0,1-0</v>
          </cell>
          <cell r="M305" t="str">
            <v>Galvanisée</v>
          </cell>
          <cell r="N305" t="str">
            <v>Suivant plan générique</v>
          </cell>
          <cell r="O305">
            <v>43129</v>
          </cell>
          <cell r="P305">
            <v>0</v>
          </cell>
          <cell r="Q305">
            <v>3</v>
          </cell>
          <cell r="R305">
            <v>56</v>
          </cell>
          <cell r="S305">
            <v>3.6812104000000005E-2</v>
          </cell>
          <cell r="T305">
            <v>2.083704</v>
          </cell>
          <cell r="U305">
            <v>9.3938377209599988</v>
          </cell>
          <cell r="V305">
            <v>50</v>
          </cell>
          <cell r="W305">
            <v>2</v>
          </cell>
          <cell r="X305">
            <v>0.15</v>
          </cell>
          <cell r="Y305">
            <v>0.18787675441919999</v>
          </cell>
          <cell r="Z305">
            <v>0.15</v>
          </cell>
          <cell r="AA305">
            <v>3.865270920000001E-2</v>
          </cell>
          <cell r="AB305">
            <v>3.5000000000000003E-2</v>
          </cell>
          <cell r="AC305">
            <v>0.41152946361919995</v>
          </cell>
          <cell r="AD305">
            <v>0.36449395064164652</v>
          </cell>
          <cell r="AE305">
            <v>0.41152946361919995</v>
          </cell>
          <cell r="AF305">
            <v>0.41152946361919995</v>
          </cell>
        </row>
        <row r="306">
          <cell r="C306" t="str">
            <v>0-5152-1</v>
          </cell>
          <cell r="D306" t="str">
            <v>12</v>
          </cell>
          <cell r="E306" t="str">
            <v>16</v>
          </cell>
          <cell r="F306" t="str">
            <v>52</v>
          </cell>
          <cell r="G306">
            <v>45</v>
          </cell>
          <cell r="H306">
            <v>0.3</v>
          </cell>
          <cell r="I306" t="str">
            <v>+0,1-0</v>
          </cell>
          <cell r="J306">
            <v>45</v>
          </cell>
          <cell r="K306">
            <v>0.3</v>
          </cell>
          <cell r="L306" t="str">
            <v>+0,1-0</v>
          </cell>
          <cell r="M306" t="str">
            <v>Galvanisée</v>
          </cell>
          <cell r="N306" t="str">
            <v>Suivant plan générique</v>
          </cell>
          <cell r="O306">
            <v>43129</v>
          </cell>
          <cell r="P306">
            <v>0</v>
          </cell>
          <cell r="Q306">
            <v>3</v>
          </cell>
          <cell r="R306">
            <v>55</v>
          </cell>
          <cell r="S306">
            <v>3.6117535999999999E-2</v>
          </cell>
          <cell r="T306">
            <v>2.083704</v>
          </cell>
          <cell r="U306">
            <v>9.3938377209599988</v>
          </cell>
          <cell r="V306">
            <v>51</v>
          </cell>
          <cell r="W306">
            <v>2</v>
          </cell>
          <cell r="X306">
            <v>0.15</v>
          </cell>
          <cell r="Y306">
            <v>0.18419289648941173</v>
          </cell>
          <cell r="Z306">
            <v>0.15</v>
          </cell>
          <cell r="AA306">
            <v>3.79234128E-2</v>
          </cell>
          <cell r="AB306">
            <v>3.5000000000000003E-2</v>
          </cell>
          <cell r="AC306">
            <v>0.40711630928941178</v>
          </cell>
          <cell r="AD306">
            <v>0.3684450771864502</v>
          </cell>
          <cell r="AE306">
            <v>0.40711630928941178</v>
          </cell>
          <cell r="AF306">
            <v>0.40711630928941178</v>
          </cell>
        </row>
        <row r="307">
          <cell r="C307" t="str">
            <v>4-7259-1</v>
          </cell>
          <cell r="D307" t="str">
            <v>12</v>
          </cell>
          <cell r="E307" t="str">
            <v>16</v>
          </cell>
          <cell r="F307" t="str">
            <v>50</v>
          </cell>
          <cell r="G307">
            <v>45</v>
          </cell>
          <cell r="H307">
            <v>0.3</v>
          </cell>
          <cell r="I307" t="str">
            <v>+0,1-0</v>
          </cell>
          <cell r="J307">
            <v>45</v>
          </cell>
          <cell r="K307">
            <v>0.3</v>
          </cell>
          <cell r="L307" t="str">
            <v>+0,1-0</v>
          </cell>
          <cell r="M307" t="str">
            <v>Galvanisée</v>
          </cell>
          <cell r="N307" t="str">
            <v>Suivant plan générique</v>
          </cell>
          <cell r="O307">
            <v>43129</v>
          </cell>
          <cell r="P307">
            <v>0</v>
          </cell>
          <cell r="Q307">
            <v>3</v>
          </cell>
          <cell r="R307">
            <v>53</v>
          </cell>
          <cell r="S307">
            <v>3.47284E-2</v>
          </cell>
          <cell r="T307">
            <v>2.083704</v>
          </cell>
          <cell r="U307">
            <v>9.3938377209599988</v>
          </cell>
          <cell r="V307">
            <v>53</v>
          </cell>
          <cell r="W307">
            <v>2</v>
          </cell>
          <cell r="X307">
            <v>0.15</v>
          </cell>
          <cell r="Y307">
            <v>0.17724222115018864</v>
          </cell>
          <cell r="Z307">
            <v>0.15</v>
          </cell>
          <cell r="AA307">
            <v>3.6464820000000002E-2</v>
          </cell>
          <cell r="AB307">
            <v>3.5000000000000003E-2</v>
          </cell>
          <cell r="AC307">
            <v>0.39870704115018862</v>
          </cell>
          <cell r="AD307">
            <v>0.37621607977446425</v>
          </cell>
          <cell r="AE307">
            <v>0.39870704115018862</v>
          </cell>
          <cell r="AF307">
            <v>0.39870704115018862</v>
          </cell>
        </row>
        <row r="308">
          <cell r="C308" t="str">
            <v>0-3785-1</v>
          </cell>
          <cell r="D308" t="str">
            <v>12</v>
          </cell>
          <cell r="E308" t="str">
            <v>16</v>
          </cell>
          <cell r="F308" t="str">
            <v>49,5</v>
          </cell>
          <cell r="G308">
            <v>45</v>
          </cell>
          <cell r="H308">
            <v>0.3</v>
          </cell>
          <cell r="I308" t="str">
            <v>+0,1-0</v>
          </cell>
          <cell r="J308">
            <v>45</v>
          </cell>
          <cell r="K308">
            <v>0.3</v>
          </cell>
          <cell r="L308" t="str">
            <v>+0,1-0</v>
          </cell>
          <cell r="M308" t="str">
            <v>Galvanisée</v>
          </cell>
          <cell r="N308" t="str">
            <v>Suivant plan générique</v>
          </cell>
          <cell r="O308">
            <v>43129</v>
          </cell>
          <cell r="P308">
            <v>0</v>
          </cell>
          <cell r="Q308">
            <v>3</v>
          </cell>
          <cell r="R308">
            <v>52.5</v>
          </cell>
          <cell r="S308">
            <v>3.4381116000000003E-2</v>
          </cell>
          <cell r="T308">
            <v>2.083704</v>
          </cell>
          <cell r="U308">
            <v>9.3938377209599988</v>
          </cell>
          <cell r="V308">
            <v>53</v>
          </cell>
          <cell r="W308">
            <v>2</v>
          </cell>
          <cell r="X308">
            <v>0.15</v>
          </cell>
          <cell r="Y308">
            <v>0.17724222115018864</v>
          </cell>
          <cell r="Z308">
            <v>0.15</v>
          </cell>
          <cell r="AA308">
            <v>3.6100171800000004E-2</v>
          </cell>
          <cell r="AB308">
            <v>3.5000000000000003E-2</v>
          </cell>
          <cell r="AC308">
            <v>0.3983423929501887</v>
          </cell>
          <cell r="AD308">
            <v>0.37656047323779829</v>
          </cell>
          <cell r="AE308">
            <v>0.3983423929501887</v>
          </cell>
          <cell r="AF308">
            <v>0.3983423929501887</v>
          </cell>
        </row>
        <row r="309">
          <cell r="C309" t="str">
            <v>0-3783-1</v>
          </cell>
          <cell r="D309" t="str">
            <v>12</v>
          </cell>
          <cell r="E309" t="str">
            <v>16</v>
          </cell>
          <cell r="F309" t="str">
            <v>48</v>
          </cell>
          <cell r="G309">
            <v>45</v>
          </cell>
          <cell r="H309">
            <v>0.3</v>
          </cell>
          <cell r="I309" t="str">
            <v>+0,1-0</v>
          </cell>
          <cell r="J309">
            <v>45</v>
          </cell>
          <cell r="K309">
            <v>0.3</v>
          </cell>
          <cell r="L309" t="str">
            <v>+0,1-0</v>
          </cell>
          <cell r="M309" t="str">
            <v>Galvanisée</v>
          </cell>
          <cell r="N309" t="str">
            <v>Suivant plan générique</v>
          </cell>
          <cell r="O309">
            <v>43129</v>
          </cell>
          <cell r="P309">
            <v>0</v>
          </cell>
          <cell r="Q309">
            <v>3</v>
          </cell>
          <cell r="R309">
            <v>51</v>
          </cell>
          <cell r="S309">
            <v>3.3339264E-2</v>
          </cell>
          <cell r="T309">
            <v>2.083704</v>
          </cell>
          <cell r="U309">
            <v>9.3938377209599988</v>
          </cell>
          <cell r="V309">
            <v>55</v>
          </cell>
          <cell r="W309">
            <v>2</v>
          </cell>
          <cell r="X309">
            <v>0.15</v>
          </cell>
          <cell r="Y309">
            <v>0.17079704947199997</v>
          </cell>
          <cell r="Z309">
            <v>0.15</v>
          </cell>
          <cell r="AA309">
            <v>3.5006227200000004E-2</v>
          </cell>
          <cell r="AB309">
            <v>3.5000000000000003E-2</v>
          </cell>
          <cell r="AC309">
            <v>0.39080327667199999</v>
          </cell>
          <cell r="AD309">
            <v>0.38382482684733105</v>
          </cell>
          <cell r="AE309">
            <v>0.39080327667199999</v>
          </cell>
          <cell r="AF309">
            <v>0.39080327667199999</v>
          </cell>
        </row>
        <row r="310">
          <cell r="C310" t="str">
            <v>4-7160-1</v>
          </cell>
          <cell r="D310" t="str">
            <v>12</v>
          </cell>
          <cell r="E310" t="str">
            <v>16</v>
          </cell>
          <cell r="F310" t="str">
            <v>47</v>
          </cell>
          <cell r="G310">
            <v>45</v>
          </cell>
          <cell r="H310">
            <v>0.3</v>
          </cell>
          <cell r="I310" t="str">
            <v>+0,1-0</v>
          </cell>
          <cell r="J310">
            <v>45</v>
          </cell>
          <cell r="K310">
            <v>0.3</v>
          </cell>
          <cell r="L310" t="str">
            <v>+0,1-0</v>
          </cell>
          <cell r="M310" t="str">
            <v>Galvanisée</v>
          </cell>
          <cell r="N310" t="str">
            <v>Suivant plan générique</v>
          </cell>
          <cell r="O310">
            <v>43129</v>
          </cell>
          <cell r="P310">
            <v>0</v>
          </cell>
          <cell r="Q310">
            <v>3</v>
          </cell>
          <cell r="R310">
            <v>50</v>
          </cell>
          <cell r="S310">
            <v>3.2644696000000001E-2</v>
          </cell>
          <cell r="T310">
            <v>2.083704</v>
          </cell>
          <cell r="U310">
            <v>9.3938377209599988</v>
          </cell>
          <cell r="V310">
            <v>56</v>
          </cell>
          <cell r="W310">
            <v>2</v>
          </cell>
          <cell r="X310">
            <v>0.15</v>
          </cell>
          <cell r="Y310">
            <v>0.16774710215999997</v>
          </cell>
          <cell r="Z310">
            <v>0.15</v>
          </cell>
          <cell r="AA310">
            <v>3.4276930800000001E-2</v>
          </cell>
          <cell r="AB310">
            <v>3.5000000000000003E-2</v>
          </cell>
          <cell r="AC310">
            <v>0.38702403295999999</v>
          </cell>
          <cell r="AD310">
            <v>0.38757283069163545</v>
          </cell>
          <cell r="AE310">
            <v>0.38702403295999999</v>
          </cell>
          <cell r="AF310">
            <v>0.38702403295999999</v>
          </cell>
        </row>
        <row r="311">
          <cell r="C311" t="str">
            <v>0-3780-1</v>
          </cell>
          <cell r="D311" t="str">
            <v>12</v>
          </cell>
          <cell r="E311" t="str">
            <v>16</v>
          </cell>
          <cell r="F311" t="str">
            <v>42</v>
          </cell>
          <cell r="G311">
            <v>45</v>
          </cell>
          <cell r="H311">
            <v>0.3</v>
          </cell>
          <cell r="I311" t="str">
            <v>+0,1-0</v>
          </cell>
          <cell r="J311">
            <v>45</v>
          </cell>
          <cell r="K311">
            <v>0.3</v>
          </cell>
          <cell r="L311" t="str">
            <v>+0,1-0</v>
          </cell>
          <cell r="M311" t="str">
            <v>Galvanisée</v>
          </cell>
          <cell r="N311" t="str">
            <v>Suivant plan générique</v>
          </cell>
          <cell r="O311">
            <v>43129</v>
          </cell>
          <cell r="P311">
            <v>0</v>
          </cell>
          <cell r="Q311">
            <v>3</v>
          </cell>
          <cell r="R311">
            <v>45</v>
          </cell>
          <cell r="S311">
            <v>2.9171856000000003E-2</v>
          </cell>
          <cell r="T311">
            <v>2.083704</v>
          </cell>
          <cell r="U311">
            <v>9.3938377209599988</v>
          </cell>
          <cell r="V311">
            <v>62</v>
          </cell>
          <cell r="W311">
            <v>2</v>
          </cell>
          <cell r="X311">
            <v>0.15</v>
          </cell>
          <cell r="Y311">
            <v>0.15151351162838708</v>
          </cell>
          <cell r="Z311">
            <v>0.15</v>
          </cell>
          <cell r="AA311">
            <v>3.0630448800000005E-2</v>
          </cell>
          <cell r="AB311">
            <v>3.5000000000000003E-2</v>
          </cell>
          <cell r="AC311">
            <v>0.36714396042838704</v>
          </cell>
          <cell r="AD311">
            <v>0.4085590835403598</v>
          </cell>
          <cell r="AE311">
            <v>0.36714396042838704</v>
          </cell>
          <cell r="AF311">
            <v>0.36714396042838704</v>
          </cell>
        </row>
        <row r="312">
          <cell r="C312" t="str">
            <v>0-5103-1</v>
          </cell>
          <cell r="D312" t="str">
            <v>12</v>
          </cell>
          <cell r="E312" t="str">
            <v>16</v>
          </cell>
          <cell r="F312" t="str">
            <v>41,5</v>
          </cell>
          <cell r="G312">
            <v>45</v>
          </cell>
          <cell r="H312">
            <v>0.3</v>
          </cell>
          <cell r="I312" t="str">
            <v>+0,1-0</v>
          </cell>
          <cell r="J312">
            <v>45</v>
          </cell>
          <cell r="K312">
            <v>0.3</v>
          </cell>
          <cell r="L312" t="str">
            <v>+0,1-0</v>
          </cell>
          <cell r="M312" t="str">
            <v>Galvanisée</v>
          </cell>
          <cell r="N312" t="str">
            <v>Suivant plan générique</v>
          </cell>
          <cell r="O312">
            <v>43129</v>
          </cell>
          <cell r="P312">
            <v>0</v>
          </cell>
          <cell r="Q312">
            <v>3</v>
          </cell>
          <cell r="R312">
            <v>44.5</v>
          </cell>
          <cell r="S312">
            <v>2.8824572000000003E-2</v>
          </cell>
          <cell r="T312">
            <v>2.083704</v>
          </cell>
          <cell r="U312">
            <v>9.3938377209599988</v>
          </cell>
          <cell r="V312">
            <v>63</v>
          </cell>
          <cell r="W312">
            <v>2</v>
          </cell>
          <cell r="X312">
            <v>0.15</v>
          </cell>
          <cell r="Y312">
            <v>0.14910853525333331</v>
          </cell>
          <cell r="Z312">
            <v>0.15</v>
          </cell>
          <cell r="AA312">
            <v>3.0265800600000003E-2</v>
          </cell>
          <cell r="AB312">
            <v>3.5000000000000003E-2</v>
          </cell>
          <cell r="AC312">
            <v>0.36437433585333334</v>
          </cell>
          <cell r="AD312">
            <v>0.41166455823161346</v>
          </cell>
          <cell r="AE312">
            <v>0.36437433585333334</v>
          </cell>
          <cell r="AF312">
            <v>0.36437433585333334</v>
          </cell>
        </row>
        <row r="313">
          <cell r="C313" t="str">
            <v>0-4220-1</v>
          </cell>
          <cell r="D313">
            <v>13</v>
          </cell>
          <cell r="E313" t="str">
            <v>16</v>
          </cell>
          <cell r="F313" t="str">
            <v>39</v>
          </cell>
          <cell r="G313">
            <v>45</v>
          </cell>
          <cell r="H313">
            <v>0.3</v>
          </cell>
          <cell r="I313" t="str">
            <v>+0,1-0</v>
          </cell>
          <cell r="J313">
            <v>45</v>
          </cell>
          <cell r="K313">
            <v>0.3</v>
          </cell>
          <cell r="L313" t="str">
            <v>+0,1-0</v>
          </cell>
          <cell r="M313" t="str">
            <v>Galvanisée</v>
          </cell>
          <cell r="N313" t="str">
            <v>Suivant plan générique</v>
          </cell>
          <cell r="O313">
            <v>43129</v>
          </cell>
          <cell r="P313">
            <v>0</v>
          </cell>
          <cell r="Q313">
            <v>3</v>
          </cell>
          <cell r="R313">
            <v>42</v>
          </cell>
          <cell r="S313">
            <v>2.1041689500000002E-2</v>
          </cell>
          <cell r="T313">
            <v>1.6185915000000002</v>
          </cell>
          <cell r="U313">
            <v>7.2969989439600003</v>
          </cell>
          <cell r="V313">
            <v>67</v>
          </cell>
          <cell r="W313">
            <v>2</v>
          </cell>
          <cell r="X313">
            <v>0.15</v>
          </cell>
          <cell r="Y313">
            <v>0.10891043199940299</v>
          </cell>
          <cell r="Z313">
            <v>0.15</v>
          </cell>
          <cell r="AA313">
            <v>2.2093773975000001E-2</v>
          </cell>
          <cell r="AB313">
            <v>3.5000000000000003E-2</v>
          </cell>
          <cell r="AC313">
            <v>0.31600420597440304</v>
          </cell>
          <cell r="AD313">
            <v>0.47467722632827974</v>
          </cell>
          <cell r="AE313">
            <v>0.31600420597440304</v>
          </cell>
          <cell r="AF313">
            <v>0.31600420597440304</v>
          </cell>
        </row>
        <row r="314">
          <cell r="C314" t="str">
            <v>0-3777-1</v>
          </cell>
          <cell r="D314" t="str">
            <v>12</v>
          </cell>
          <cell r="E314" t="str">
            <v>16</v>
          </cell>
          <cell r="F314" t="str">
            <v>36</v>
          </cell>
          <cell r="G314">
            <v>45</v>
          </cell>
          <cell r="H314">
            <v>0.3</v>
          </cell>
          <cell r="I314" t="str">
            <v>+0,1-0</v>
          </cell>
          <cell r="J314">
            <v>45</v>
          </cell>
          <cell r="K314">
            <v>0.3</v>
          </cell>
          <cell r="L314" t="str">
            <v>+0,1-0</v>
          </cell>
          <cell r="M314" t="str">
            <v>Galvanisée</v>
          </cell>
          <cell r="N314" t="str">
            <v>Suivant plan générique</v>
          </cell>
          <cell r="O314">
            <v>43129</v>
          </cell>
          <cell r="P314">
            <v>0</v>
          </cell>
          <cell r="Q314">
            <v>3</v>
          </cell>
          <cell r="R314">
            <v>39</v>
          </cell>
          <cell r="S314">
            <v>2.5004448000000006E-2</v>
          </cell>
          <cell r="T314">
            <v>2.083704</v>
          </cell>
          <cell r="U314">
            <v>9.3938377209599988</v>
          </cell>
          <cell r="V314">
            <v>72</v>
          </cell>
          <cell r="W314">
            <v>2</v>
          </cell>
          <cell r="X314">
            <v>0.15</v>
          </cell>
          <cell r="Y314">
            <v>0.13046996834666666</v>
          </cell>
          <cell r="Z314">
            <v>0.15</v>
          </cell>
          <cell r="AA314">
            <v>2.6254670400000006E-2</v>
          </cell>
          <cell r="AB314">
            <v>3.5000000000000003E-2</v>
          </cell>
          <cell r="AC314">
            <v>0.3417246387466667</v>
          </cell>
          <cell r="AD314">
            <v>0.43894991168957137</v>
          </cell>
          <cell r="AE314">
            <v>0.3417246387466667</v>
          </cell>
          <cell r="AF314">
            <v>0.3417246387466667</v>
          </cell>
        </row>
        <row r="315">
          <cell r="C315" t="str">
            <v>0-3776-1</v>
          </cell>
          <cell r="D315" t="str">
            <v>12</v>
          </cell>
          <cell r="E315" t="str">
            <v>16</v>
          </cell>
          <cell r="F315" t="str">
            <v>35</v>
          </cell>
          <cell r="G315">
            <v>45</v>
          </cell>
          <cell r="H315">
            <v>0.3</v>
          </cell>
          <cell r="I315" t="str">
            <v>+0,1-0</v>
          </cell>
          <cell r="J315">
            <v>45</v>
          </cell>
          <cell r="K315">
            <v>0.3</v>
          </cell>
          <cell r="L315" t="str">
            <v>+0,1-0</v>
          </cell>
          <cell r="M315" t="str">
            <v>Galvanisée</v>
          </cell>
          <cell r="N315" t="str">
            <v>Suivant plan générique</v>
          </cell>
          <cell r="O315">
            <v>43129</v>
          </cell>
          <cell r="P315">
            <v>0</v>
          </cell>
          <cell r="Q315">
            <v>3</v>
          </cell>
          <cell r="R315">
            <v>38</v>
          </cell>
          <cell r="S315">
            <v>2.4309880000000006E-2</v>
          </cell>
          <cell r="T315">
            <v>2.083704</v>
          </cell>
          <cell r="U315">
            <v>9.3938377209599988</v>
          </cell>
          <cell r="V315">
            <v>74</v>
          </cell>
          <cell r="W315">
            <v>2</v>
          </cell>
          <cell r="X315">
            <v>0.15</v>
          </cell>
          <cell r="Y315">
            <v>0.12694375298594593</v>
          </cell>
          <cell r="Z315">
            <v>0.15</v>
          </cell>
          <cell r="AA315">
            <v>2.5525374000000007E-2</v>
          </cell>
          <cell r="AB315">
            <v>3.5000000000000003E-2</v>
          </cell>
          <cell r="AC315">
            <v>0.33746912698594589</v>
          </cell>
          <cell r="AD315">
            <v>0.44448510398477659</v>
          </cell>
          <cell r="AE315">
            <v>0.33746912698594589</v>
          </cell>
          <cell r="AF315">
            <v>0.33746912698594589</v>
          </cell>
        </row>
        <row r="316">
          <cell r="C316" t="str">
            <v>0-3772-1</v>
          </cell>
          <cell r="D316" t="str">
            <v>12</v>
          </cell>
          <cell r="E316" t="str">
            <v>16</v>
          </cell>
          <cell r="F316" t="str">
            <v>31</v>
          </cell>
          <cell r="G316">
            <v>45</v>
          </cell>
          <cell r="H316">
            <v>0.3</v>
          </cell>
          <cell r="I316" t="str">
            <v>+0,1-0</v>
          </cell>
          <cell r="J316">
            <v>45</v>
          </cell>
          <cell r="K316">
            <v>0.3</v>
          </cell>
          <cell r="L316" t="str">
            <v>+0,1-0</v>
          </cell>
          <cell r="M316" t="str">
            <v>Galvanisée</v>
          </cell>
          <cell r="N316" t="str">
            <v>Suivant plan générique</v>
          </cell>
          <cell r="O316">
            <v>43129</v>
          </cell>
          <cell r="P316">
            <v>0</v>
          </cell>
          <cell r="Q316">
            <v>3</v>
          </cell>
          <cell r="R316">
            <v>34</v>
          </cell>
          <cell r="S316">
            <v>2.1531608000000001E-2</v>
          </cell>
          <cell r="T316">
            <v>2.083704</v>
          </cell>
          <cell r="U316">
            <v>9.3938377209599988</v>
          </cell>
          <cell r="V316">
            <v>82</v>
          </cell>
          <cell r="W316">
            <v>2</v>
          </cell>
          <cell r="X316">
            <v>0.15</v>
          </cell>
          <cell r="Y316">
            <v>0.11455899659707315</v>
          </cell>
          <cell r="Z316">
            <v>0.15</v>
          </cell>
          <cell r="AA316">
            <v>2.2608188400000003E-2</v>
          </cell>
          <cell r="AB316">
            <v>3.5000000000000003E-2</v>
          </cell>
          <cell r="AC316">
            <v>0.3221671849970732</v>
          </cell>
          <cell r="AD316">
            <v>0.46559676771972525</v>
          </cell>
          <cell r="AE316">
            <v>0.3221671849970732</v>
          </cell>
          <cell r="AF316">
            <v>0.3221671849970732</v>
          </cell>
        </row>
        <row r="317">
          <cell r="C317" t="str">
            <v>4-8033-1</v>
          </cell>
          <cell r="D317" t="str">
            <v>12</v>
          </cell>
          <cell r="E317" t="str">
            <v>16</v>
          </cell>
          <cell r="F317" t="str">
            <v>26,5</v>
          </cell>
          <cell r="G317">
            <v>45</v>
          </cell>
          <cell r="H317">
            <v>0.3</v>
          </cell>
          <cell r="I317" t="str">
            <v>+0,1-0</v>
          </cell>
          <cell r="J317">
            <v>45</v>
          </cell>
          <cell r="K317">
            <v>0.3</v>
          </cell>
          <cell r="L317" t="str">
            <v>+0,1-0</v>
          </cell>
          <cell r="M317" t="str">
            <v>Galvanisée</v>
          </cell>
          <cell r="N317" t="str">
            <v>Suivant plan générique</v>
          </cell>
          <cell r="O317">
            <v>43129</v>
          </cell>
          <cell r="P317">
            <v>0</v>
          </cell>
          <cell r="Q317">
            <v>3</v>
          </cell>
          <cell r="R317">
            <v>29.5</v>
          </cell>
          <cell r="S317">
            <v>1.8406052000000003E-2</v>
          </cell>
          <cell r="T317">
            <v>2.083704</v>
          </cell>
          <cell r="U317">
            <v>9.3938377209599988</v>
          </cell>
          <cell r="V317">
            <v>95</v>
          </cell>
          <cell r="W317">
            <v>2</v>
          </cell>
          <cell r="X317">
            <v>0.15</v>
          </cell>
          <cell r="Y317">
            <v>9.8882502325894725E-2</v>
          </cell>
          <cell r="Z317">
            <v>0.15</v>
          </cell>
          <cell r="AA317">
            <v>1.9326354600000005E-2</v>
          </cell>
          <cell r="AB317">
            <v>3.5000000000000003E-2</v>
          </cell>
          <cell r="AC317">
            <v>0.30320885692589472</v>
          </cell>
          <cell r="AD317">
            <v>0.49470850396913202</v>
          </cell>
          <cell r="AE317">
            <v>0.30320885692589472</v>
          </cell>
          <cell r="AF317">
            <v>0.30320885692589472</v>
          </cell>
        </row>
        <row r="318">
          <cell r="C318" t="str">
            <v>4-8086-1</v>
          </cell>
          <cell r="D318" t="str">
            <v>12</v>
          </cell>
          <cell r="E318" t="str">
            <v>16</v>
          </cell>
          <cell r="F318" t="str">
            <v>26</v>
          </cell>
          <cell r="G318">
            <v>45</v>
          </cell>
          <cell r="H318">
            <v>0.3</v>
          </cell>
          <cell r="I318" t="str">
            <v>+0,1-0</v>
          </cell>
          <cell r="J318">
            <v>45</v>
          </cell>
          <cell r="K318">
            <v>0.3</v>
          </cell>
          <cell r="L318" t="str">
            <v>+0,1-0</v>
          </cell>
          <cell r="M318" t="str">
            <v>Galvanisée</v>
          </cell>
          <cell r="N318" t="str">
            <v>Suivant plan générique</v>
          </cell>
          <cell r="O318">
            <v>43129</v>
          </cell>
          <cell r="P318">
            <v>0</v>
          </cell>
          <cell r="Q318">
            <v>3</v>
          </cell>
          <cell r="R318">
            <v>29</v>
          </cell>
          <cell r="S318">
            <v>1.8058767999999999E-2</v>
          </cell>
          <cell r="T318">
            <v>2.083704</v>
          </cell>
          <cell r="U318">
            <v>9.3938377209599988</v>
          </cell>
          <cell r="V318">
            <v>97</v>
          </cell>
          <cell r="W318">
            <v>2</v>
          </cell>
          <cell r="X318">
            <v>0.15</v>
          </cell>
          <cell r="Y318">
            <v>9.6843687844948442E-2</v>
          </cell>
          <cell r="Z318">
            <v>0.15</v>
          </cell>
          <cell r="AA318">
            <v>1.89617064E-2</v>
          </cell>
          <cell r="AB318">
            <v>3.5000000000000003E-2</v>
          </cell>
          <cell r="AC318">
            <v>0.30080539424494845</v>
          </cell>
          <cell r="AD318">
            <v>0.49866127027580393</v>
          </cell>
          <cell r="AE318">
            <v>0.30080539424494845</v>
          </cell>
          <cell r="AF318">
            <v>0.30080539424494845</v>
          </cell>
        </row>
        <row r="319">
          <cell r="C319" t="str">
            <v>0-3770-1</v>
          </cell>
          <cell r="D319" t="str">
            <v>12</v>
          </cell>
          <cell r="E319" t="str">
            <v>16</v>
          </cell>
          <cell r="F319" t="str">
            <v>25</v>
          </cell>
          <cell r="G319">
            <v>45</v>
          </cell>
          <cell r="H319">
            <v>0.3</v>
          </cell>
          <cell r="I319" t="str">
            <v>+0,1-0</v>
          </cell>
          <cell r="J319">
            <v>45</v>
          </cell>
          <cell r="K319">
            <v>0.3</v>
          </cell>
          <cell r="L319" t="str">
            <v>+0,1-0</v>
          </cell>
          <cell r="M319" t="str">
            <v>Galvanisée</v>
          </cell>
          <cell r="N319" t="str">
            <v>Suivant plan générique</v>
          </cell>
          <cell r="O319">
            <v>43129</v>
          </cell>
          <cell r="P319">
            <v>0</v>
          </cell>
          <cell r="Q319">
            <v>3</v>
          </cell>
          <cell r="R319">
            <v>28</v>
          </cell>
          <cell r="S319">
            <v>1.73642E-2</v>
          </cell>
          <cell r="T319">
            <v>2.083704</v>
          </cell>
          <cell r="U319">
            <v>9.3938377209599988</v>
          </cell>
          <cell r="V319">
            <v>100</v>
          </cell>
          <cell r="W319">
            <v>2</v>
          </cell>
          <cell r="X319">
            <v>0.15</v>
          </cell>
          <cell r="Y319">
            <v>9.3938377209599994E-2</v>
          </cell>
          <cell r="Z319">
            <v>0.15</v>
          </cell>
          <cell r="AA319">
            <v>1.8232410000000001E-2</v>
          </cell>
          <cell r="AB319">
            <v>3.5000000000000003E-2</v>
          </cell>
          <cell r="AC319">
            <v>0.2971707872096</v>
          </cell>
          <cell r="AD319">
            <v>0.50476024715781453</v>
          </cell>
          <cell r="AE319">
            <v>0.2971707872096</v>
          </cell>
          <cell r="AF319">
            <v>0.2971707872096</v>
          </cell>
        </row>
        <row r="320">
          <cell r="C320" t="str">
            <v>4-7432-1</v>
          </cell>
          <cell r="D320" t="str">
            <v>12</v>
          </cell>
          <cell r="E320" t="str">
            <v>16</v>
          </cell>
          <cell r="F320" t="str">
            <v>22</v>
          </cell>
          <cell r="G320">
            <v>45</v>
          </cell>
          <cell r="H320">
            <v>0.3</v>
          </cell>
          <cell r="I320" t="str">
            <v>+0,1-0</v>
          </cell>
          <cell r="J320">
            <v>45</v>
          </cell>
          <cell r="K320">
            <v>0.3</v>
          </cell>
          <cell r="L320" t="str">
            <v>+0,1-0</v>
          </cell>
          <cell r="M320" t="str">
            <v>Galvanisée</v>
          </cell>
          <cell r="N320" t="str">
            <v>Suivant plan générique</v>
          </cell>
          <cell r="O320">
            <v>43129</v>
          </cell>
          <cell r="P320">
            <v>0</v>
          </cell>
          <cell r="Q320">
            <v>3</v>
          </cell>
          <cell r="R320">
            <v>25</v>
          </cell>
          <cell r="S320">
            <v>1.5280496000000001E-2</v>
          </cell>
          <cell r="T320">
            <v>2.083704</v>
          </cell>
          <cell r="U320">
            <v>9.3938377209599988</v>
          </cell>
          <cell r="V320">
            <v>112</v>
          </cell>
          <cell r="W320">
            <v>2</v>
          </cell>
          <cell r="X320">
            <v>0.15</v>
          </cell>
          <cell r="Y320">
            <v>8.3873551079999983E-2</v>
          </cell>
          <cell r="Z320">
            <v>0.15</v>
          </cell>
          <cell r="AA320">
            <v>1.6044520800000003E-2</v>
          </cell>
          <cell r="AB320">
            <v>3.5000000000000003E-2</v>
          </cell>
          <cell r="AC320">
            <v>0.28491807187999996</v>
          </cell>
          <cell r="AD320">
            <v>0.52646713144674095</v>
          </cell>
          <cell r="AE320">
            <v>0.28491807187999996</v>
          </cell>
          <cell r="AF320">
            <v>0.28491807187999996</v>
          </cell>
        </row>
        <row r="321">
          <cell r="C321" t="str">
            <v>0-3782-1</v>
          </cell>
          <cell r="D321" t="str">
            <v>12</v>
          </cell>
          <cell r="E321" t="str">
            <v>16</v>
          </cell>
          <cell r="F321" t="str">
            <v>18</v>
          </cell>
          <cell r="G321">
            <v>45</v>
          </cell>
          <cell r="H321">
            <v>0.3</v>
          </cell>
          <cell r="I321" t="str">
            <v>+0,1-0</v>
          </cell>
          <cell r="J321">
            <v>45</v>
          </cell>
          <cell r="K321">
            <v>0.3</v>
          </cell>
          <cell r="L321" t="str">
            <v>+0,1-0</v>
          </cell>
          <cell r="M321" t="str">
            <v>Galvanisée</v>
          </cell>
          <cell r="N321" t="str">
            <v>Suivant plan générique</v>
          </cell>
          <cell r="O321">
            <v>43129</v>
          </cell>
          <cell r="P321">
            <v>0</v>
          </cell>
          <cell r="Q321">
            <v>3</v>
          </cell>
          <cell r="R321">
            <v>21</v>
          </cell>
          <cell r="S321">
            <v>1.2502224000000003E-2</v>
          </cell>
          <cell r="T321">
            <v>2.083704</v>
          </cell>
          <cell r="U321">
            <v>9.3938377209599988</v>
          </cell>
          <cell r="V321">
            <v>134</v>
          </cell>
          <cell r="W321">
            <v>2</v>
          </cell>
          <cell r="X321">
            <v>0.15</v>
          </cell>
          <cell r="Y321">
            <v>7.0103266574328346E-2</v>
          </cell>
          <cell r="Z321">
            <v>0.15</v>
          </cell>
          <cell r="AA321">
            <v>1.3127335200000003E-2</v>
          </cell>
          <cell r="AB321">
            <v>3.5000000000000003E-2</v>
          </cell>
          <cell r="AC321">
            <v>0.26823060177432834</v>
          </cell>
          <cell r="AD321">
            <v>0.55922030897205433</v>
          </cell>
          <cell r="AE321">
            <v>0.26823060177432834</v>
          </cell>
          <cell r="AF321">
            <v>0.26823060177432834</v>
          </cell>
        </row>
        <row r="322">
          <cell r="C322" t="str">
            <v>4-7084-1</v>
          </cell>
          <cell r="D322" t="str">
            <v>12</v>
          </cell>
          <cell r="E322" t="str">
            <v>14</v>
          </cell>
          <cell r="F322" t="str">
            <v>47</v>
          </cell>
          <cell r="G322">
            <v>45</v>
          </cell>
          <cell r="H322">
            <v>0.3</v>
          </cell>
          <cell r="I322" t="str">
            <v>+0,1-0</v>
          </cell>
          <cell r="J322">
            <v>45</v>
          </cell>
          <cell r="K322">
            <v>0.3</v>
          </cell>
          <cell r="L322" t="str">
            <v>+0,1-0</v>
          </cell>
          <cell r="M322" t="str">
            <v>Galvanisée</v>
          </cell>
          <cell r="N322" t="str">
            <v>Suivant plan générique</v>
          </cell>
          <cell r="O322">
            <v>43129</v>
          </cell>
          <cell r="P322">
            <v>0</v>
          </cell>
          <cell r="Q322">
            <v>3</v>
          </cell>
          <cell r="R322">
            <v>50</v>
          </cell>
          <cell r="S322">
            <v>1.5156466E-2</v>
          </cell>
          <cell r="T322">
            <v>0.96743400000000013</v>
          </cell>
          <cell r="U322">
            <v>4.7326097332800003</v>
          </cell>
          <cell r="V322">
            <v>56</v>
          </cell>
          <cell r="W322">
            <v>1</v>
          </cell>
          <cell r="X322">
            <v>0.15</v>
          </cell>
          <cell r="Y322">
            <v>8.4510888094285724E-2</v>
          </cell>
          <cell r="Z322">
            <v>0.15</v>
          </cell>
          <cell r="AA322">
            <v>1.5914289300000002E-2</v>
          </cell>
          <cell r="AB322">
            <v>3.5000000000000003E-2</v>
          </cell>
          <cell r="AC322">
            <v>0.28542517739428575</v>
          </cell>
          <cell r="AD322">
            <v>0.52553177462964429</v>
          </cell>
          <cell r="AE322">
            <v>0.28542517739428575</v>
          </cell>
          <cell r="AF322">
            <v>0.28542517739428575</v>
          </cell>
        </row>
        <row r="323">
          <cell r="C323" t="str">
            <v>4-7498-1</v>
          </cell>
          <cell r="D323" t="str">
            <v>12</v>
          </cell>
          <cell r="E323" t="str">
            <v>14</v>
          </cell>
          <cell r="F323" t="str">
            <v>24</v>
          </cell>
          <cell r="G323">
            <v>45</v>
          </cell>
          <cell r="H323">
            <v>0.3</v>
          </cell>
          <cell r="I323" t="str">
            <v>+0,1-0</v>
          </cell>
          <cell r="J323">
            <v>45</v>
          </cell>
          <cell r="K323">
            <v>0.3</v>
          </cell>
          <cell r="L323" t="str">
            <v>+0,1-0</v>
          </cell>
          <cell r="M323" t="str">
            <v>Galvanisée</v>
          </cell>
          <cell r="N323" t="str">
            <v>Suivant plan générique</v>
          </cell>
          <cell r="O323">
            <v>43129</v>
          </cell>
          <cell r="P323">
            <v>0</v>
          </cell>
          <cell r="Q323">
            <v>3</v>
          </cell>
          <cell r="R323">
            <v>27</v>
          </cell>
          <cell r="S323">
            <v>7.7394720000000007E-3</v>
          </cell>
          <cell r="T323">
            <v>0.96743400000000013</v>
          </cell>
          <cell r="U323">
            <v>4.7326097332800003</v>
          </cell>
          <cell r="V323">
            <v>104</v>
          </cell>
          <cell r="W323">
            <v>1</v>
          </cell>
          <cell r="X323">
            <v>0.15</v>
          </cell>
          <cell r="Y323">
            <v>4.5505862820000006E-2</v>
          </cell>
          <cell r="Z323">
            <v>0.15</v>
          </cell>
          <cell r="AA323">
            <v>8.1264456000000006E-3</v>
          </cell>
          <cell r="AB323">
            <v>3.5000000000000003E-2</v>
          </cell>
          <cell r="AC323">
            <v>0.23863230841999999</v>
          </cell>
          <cell r="AD323">
            <v>0.62858211024802013</v>
          </cell>
          <cell r="AE323">
            <v>0.23863230841999999</v>
          </cell>
          <cell r="AF323">
            <v>0.23863230841999999</v>
          </cell>
        </row>
        <row r="324">
          <cell r="C324" t="str">
            <v>0-5136</v>
          </cell>
          <cell r="D324" t="str">
            <v>10</v>
          </cell>
          <cell r="E324" t="str">
            <v>16</v>
          </cell>
          <cell r="F324" t="str">
            <v>96</v>
          </cell>
          <cell r="G324">
            <v>45</v>
          </cell>
          <cell r="H324">
            <v>0.3</v>
          </cell>
          <cell r="I324" t="str">
            <v>+0,1-0</v>
          </cell>
          <cell r="J324">
            <v>45</v>
          </cell>
          <cell r="K324">
            <v>0.3</v>
          </cell>
          <cell r="L324" t="str">
            <v>+0,1-0</v>
          </cell>
          <cell r="M324" t="str">
            <v>Brute</v>
          </cell>
          <cell r="N324" t="str">
            <v>Suivant plan générique</v>
          </cell>
          <cell r="O324">
            <v>43129</v>
          </cell>
          <cell r="P324">
            <v>0</v>
          </cell>
          <cell r="Q324">
            <v>3</v>
          </cell>
          <cell r="R324">
            <v>99</v>
          </cell>
          <cell r="S324">
            <v>9.2873664000000009E-2</v>
          </cell>
          <cell r="T324">
            <v>2.9023020000000002</v>
          </cell>
          <cell r="U324">
            <v>14.197829199840001</v>
          </cell>
          <cell r="V324">
            <v>28</v>
          </cell>
          <cell r="W324">
            <v>3</v>
          </cell>
          <cell r="X324">
            <v>0.15</v>
          </cell>
          <cell r="Y324">
            <v>0.50706532856571429</v>
          </cell>
          <cell r="Z324">
            <v>0.15211959856971427</v>
          </cell>
          <cell r="AA324">
            <v>0</v>
          </cell>
          <cell r="AB324">
            <v>0</v>
          </cell>
          <cell r="AC324">
            <v>0.65918492713542853</v>
          </cell>
          <cell r="AD324">
            <v>0.23076923076923073</v>
          </cell>
          <cell r="AE324">
            <v>0.67608710475428568</v>
          </cell>
          <cell r="AF324">
            <v>0.67608710475428568</v>
          </cell>
        </row>
        <row r="325">
          <cell r="C325" t="str">
            <v>0-5136-1</v>
          </cell>
          <cell r="D325" t="str">
            <v>10</v>
          </cell>
          <cell r="E325" t="str">
            <v>16</v>
          </cell>
          <cell r="F325" t="str">
            <v>96</v>
          </cell>
          <cell r="G325">
            <v>45</v>
          </cell>
          <cell r="H325">
            <v>0.3</v>
          </cell>
          <cell r="I325" t="str">
            <v>+0,1-0</v>
          </cell>
          <cell r="J325">
            <v>45</v>
          </cell>
          <cell r="K325">
            <v>0.3</v>
          </cell>
          <cell r="L325" t="str">
            <v>+0,1-0</v>
          </cell>
          <cell r="M325" t="str">
            <v>Galvanisée</v>
          </cell>
          <cell r="N325" t="str">
            <v>Suivant plan générique</v>
          </cell>
          <cell r="O325">
            <v>43129</v>
          </cell>
          <cell r="P325">
            <v>0</v>
          </cell>
          <cell r="Q325">
            <v>3</v>
          </cell>
          <cell r="R325">
            <v>99</v>
          </cell>
          <cell r="S325">
            <v>9.2873664000000009E-2</v>
          </cell>
          <cell r="T325">
            <v>2.9023020000000002</v>
          </cell>
          <cell r="U325">
            <v>14.197829199840001</v>
          </cell>
          <cell r="V325">
            <v>28</v>
          </cell>
          <cell r="W325">
            <v>3</v>
          </cell>
          <cell r="X325">
            <v>0.15</v>
          </cell>
          <cell r="Y325">
            <v>0.50706532856571429</v>
          </cell>
          <cell r="Z325">
            <v>0.18137480272971429</v>
          </cell>
          <cell r="AA325">
            <v>9.7517347200000007E-2</v>
          </cell>
          <cell r="AB325">
            <v>3.5000000000000003E-2</v>
          </cell>
          <cell r="AC325">
            <v>0.82095747849542866</v>
          </cell>
          <cell r="AD325">
            <v>0.22093081247291949</v>
          </cell>
          <cell r="AE325">
            <v>0.85277690102095249</v>
          </cell>
          <cell r="AF325">
            <v>0.85277690102095249</v>
          </cell>
        </row>
        <row r="326">
          <cell r="C326" t="str">
            <v>0-3760</v>
          </cell>
          <cell r="D326" t="str">
            <v>10</v>
          </cell>
          <cell r="E326" t="str">
            <v>16</v>
          </cell>
          <cell r="F326" t="str">
            <v>95</v>
          </cell>
          <cell r="G326">
            <v>45</v>
          </cell>
          <cell r="H326">
            <v>0.3</v>
          </cell>
          <cell r="I326" t="str">
            <v>+0,1-0</v>
          </cell>
          <cell r="J326">
            <v>45</v>
          </cell>
          <cell r="K326">
            <v>0.3</v>
          </cell>
          <cell r="L326" t="str">
            <v>+0,1-0</v>
          </cell>
          <cell r="M326" t="str">
            <v>Brute</v>
          </cell>
          <cell r="N326" t="str">
            <v>Suivant plan générique</v>
          </cell>
          <cell r="O326">
            <v>43129</v>
          </cell>
          <cell r="P326">
            <v>0</v>
          </cell>
          <cell r="Q326">
            <v>3</v>
          </cell>
          <cell r="R326">
            <v>98</v>
          </cell>
          <cell r="S326">
            <v>9.1906230000000005E-2</v>
          </cell>
          <cell r="T326">
            <v>2.9023020000000002</v>
          </cell>
          <cell r="U326">
            <v>14.197829199840001</v>
          </cell>
          <cell r="V326">
            <v>28</v>
          </cell>
          <cell r="W326">
            <v>3</v>
          </cell>
          <cell r="X326">
            <v>0.15</v>
          </cell>
          <cell r="Y326">
            <v>0.50706532856571429</v>
          </cell>
          <cell r="Z326">
            <v>0.15211959856971427</v>
          </cell>
          <cell r="AA326">
            <v>0</v>
          </cell>
          <cell r="AB326">
            <v>0</v>
          </cell>
          <cell r="AC326">
            <v>0.65918492713542853</v>
          </cell>
          <cell r="AD326">
            <v>0.23076923076923073</v>
          </cell>
          <cell r="AE326">
            <v>0.67608710475428568</v>
          </cell>
          <cell r="AF326">
            <v>0.67608710475428568</v>
          </cell>
        </row>
        <row r="327">
          <cell r="C327" t="str">
            <v>0-3760-1</v>
          </cell>
          <cell r="D327" t="str">
            <v>10</v>
          </cell>
          <cell r="E327" t="str">
            <v>16</v>
          </cell>
          <cell r="F327" t="str">
            <v>95</v>
          </cell>
          <cell r="G327">
            <v>45</v>
          </cell>
          <cell r="H327">
            <v>0.3</v>
          </cell>
          <cell r="I327" t="str">
            <v>+0,1-0</v>
          </cell>
          <cell r="J327">
            <v>45</v>
          </cell>
          <cell r="K327">
            <v>0.3</v>
          </cell>
          <cell r="L327" t="str">
            <v>+0,1-0</v>
          </cell>
          <cell r="M327" t="str">
            <v>Galvanisée</v>
          </cell>
          <cell r="N327" t="str">
            <v>Suivant plan générique</v>
          </cell>
          <cell r="O327">
            <v>43129</v>
          </cell>
          <cell r="P327">
            <v>0</v>
          </cell>
          <cell r="Q327">
            <v>3</v>
          </cell>
          <cell r="R327">
            <v>98</v>
          </cell>
          <cell r="S327">
            <v>9.1906230000000005E-2</v>
          </cell>
          <cell r="T327">
            <v>2.9023020000000002</v>
          </cell>
          <cell r="U327">
            <v>14.197829199840001</v>
          </cell>
          <cell r="V327">
            <v>28</v>
          </cell>
          <cell r="W327">
            <v>3</v>
          </cell>
          <cell r="X327">
            <v>0.15</v>
          </cell>
          <cell r="Y327">
            <v>0.50706532856571429</v>
          </cell>
          <cell r="Z327">
            <v>0.18107006101971429</v>
          </cell>
          <cell r="AA327">
            <v>9.650154150000001E-2</v>
          </cell>
          <cell r="AB327">
            <v>3.5000000000000003E-2</v>
          </cell>
          <cell r="AC327">
            <v>0.81963693108542857</v>
          </cell>
          <cell r="AD327">
            <v>0.22091496143289549</v>
          </cell>
          <cell r="AE327">
            <v>0.85142249342095244</v>
          </cell>
          <cell r="AF327">
            <v>0.85142249342095244</v>
          </cell>
        </row>
        <row r="328">
          <cell r="C328" t="str">
            <v>4-7555</v>
          </cell>
          <cell r="D328" t="str">
            <v>10</v>
          </cell>
          <cell r="E328" t="str">
            <v>16</v>
          </cell>
          <cell r="F328" t="str">
            <v>91</v>
          </cell>
          <cell r="G328">
            <v>45</v>
          </cell>
          <cell r="H328">
            <v>0.3</v>
          </cell>
          <cell r="I328" t="str">
            <v>+0,1-0</v>
          </cell>
          <cell r="J328">
            <v>45</v>
          </cell>
          <cell r="K328">
            <v>0.3</v>
          </cell>
          <cell r="L328" t="str">
            <v>+0,1-0</v>
          </cell>
          <cell r="M328" t="str">
            <v>Brute</v>
          </cell>
          <cell r="N328" t="str">
            <v>Suivant plan générique</v>
          </cell>
          <cell r="O328">
            <v>43129</v>
          </cell>
          <cell r="P328">
            <v>0</v>
          </cell>
          <cell r="Q328">
            <v>3</v>
          </cell>
          <cell r="R328">
            <v>94</v>
          </cell>
          <cell r="S328">
            <v>8.8036494000000007E-2</v>
          </cell>
          <cell r="T328">
            <v>2.9023020000000002</v>
          </cell>
          <cell r="U328">
            <v>14.197829199840001</v>
          </cell>
          <cell r="V328">
            <v>30</v>
          </cell>
          <cell r="W328">
            <v>3</v>
          </cell>
          <cell r="X328">
            <v>0.15</v>
          </cell>
          <cell r="Y328">
            <v>0.47326097332800005</v>
          </cell>
          <cell r="Z328">
            <v>0.15</v>
          </cell>
          <cell r="AA328">
            <v>0</v>
          </cell>
          <cell r="AB328">
            <v>0</v>
          </cell>
          <cell r="AC328">
            <v>0.62326097332800001</v>
          </cell>
          <cell r="AD328">
            <v>0.24066964950340364</v>
          </cell>
          <cell r="AE328">
            <v>0.63101463110400002</v>
          </cell>
          <cell r="AF328">
            <v>0.63101463110400002</v>
          </cell>
        </row>
        <row r="329">
          <cell r="C329" t="str">
            <v>4-7555-1</v>
          </cell>
          <cell r="D329" t="str">
            <v>10</v>
          </cell>
          <cell r="E329" t="str">
            <v>16</v>
          </cell>
          <cell r="F329" t="str">
            <v>91</v>
          </cell>
          <cell r="G329">
            <v>45</v>
          </cell>
          <cell r="H329">
            <v>0.3</v>
          </cell>
          <cell r="I329" t="str">
            <v>+0,1-0</v>
          </cell>
          <cell r="J329">
            <v>45</v>
          </cell>
          <cell r="K329">
            <v>0.3</v>
          </cell>
          <cell r="L329" t="str">
            <v>+0,1-0</v>
          </cell>
          <cell r="M329" t="str">
            <v>Galvanisée</v>
          </cell>
          <cell r="N329" t="str">
            <v>Suivant plan générique</v>
          </cell>
          <cell r="O329">
            <v>43129</v>
          </cell>
          <cell r="P329">
            <v>0</v>
          </cell>
          <cell r="Q329">
            <v>3</v>
          </cell>
          <cell r="R329">
            <v>94</v>
          </cell>
          <cell r="S329">
            <v>8.8036494000000007E-2</v>
          </cell>
          <cell r="T329">
            <v>2.9023020000000002</v>
          </cell>
          <cell r="U329">
            <v>14.197829199840001</v>
          </cell>
          <cell r="V329">
            <v>30</v>
          </cell>
          <cell r="W329">
            <v>3</v>
          </cell>
          <cell r="X329">
            <v>0.15</v>
          </cell>
          <cell r="Y329">
            <v>0.47326097332800005</v>
          </cell>
          <cell r="Z329">
            <v>0.16970978760840003</v>
          </cell>
          <cell r="AA329">
            <v>9.2438318700000008E-2</v>
          </cell>
          <cell r="AB329">
            <v>3.5000000000000003E-2</v>
          </cell>
          <cell r="AC329">
            <v>0.77040907963640004</v>
          </cell>
          <cell r="AD329">
            <v>0.22028529010651807</v>
          </cell>
          <cell r="AE329">
            <v>0.8009323893706668</v>
          </cell>
          <cell r="AF329">
            <v>0.8009323893706668</v>
          </cell>
        </row>
        <row r="330">
          <cell r="C330" t="str">
            <v>0-5178</v>
          </cell>
          <cell r="D330" t="str">
            <v>10</v>
          </cell>
          <cell r="E330" t="str">
            <v>16</v>
          </cell>
          <cell r="F330" t="str">
            <v>90</v>
          </cell>
          <cell r="G330">
            <v>45</v>
          </cell>
          <cell r="H330">
            <v>0.3</v>
          </cell>
          <cell r="I330" t="str">
            <v>+0,1-0</v>
          </cell>
          <cell r="J330">
            <v>45</v>
          </cell>
          <cell r="K330">
            <v>0.3</v>
          </cell>
          <cell r="L330" t="str">
            <v>+0,1-0</v>
          </cell>
          <cell r="M330" t="str">
            <v>Brute</v>
          </cell>
          <cell r="N330" t="str">
            <v>Suivant plan générique</v>
          </cell>
          <cell r="O330">
            <v>43129</v>
          </cell>
          <cell r="P330">
            <v>0</v>
          </cell>
          <cell r="Q330">
            <v>3</v>
          </cell>
          <cell r="R330">
            <v>93</v>
          </cell>
          <cell r="S330">
            <v>8.7069060000000004E-2</v>
          </cell>
          <cell r="T330">
            <v>2.9023020000000002</v>
          </cell>
          <cell r="U330">
            <v>14.197829199840001</v>
          </cell>
          <cell r="V330">
            <v>30</v>
          </cell>
          <cell r="W330">
            <v>3</v>
          </cell>
          <cell r="X330">
            <v>0.15</v>
          </cell>
          <cell r="Y330">
            <v>0.47326097332800005</v>
          </cell>
          <cell r="Z330">
            <v>0.15</v>
          </cell>
          <cell r="AA330">
            <v>0</v>
          </cell>
          <cell r="AB330">
            <v>0</v>
          </cell>
          <cell r="AC330">
            <v>0.62326097332800001</v>
          </cell>
          <cell r="AD330">
            <v>0.24066964950340364</v>
          </cell>
          <cell r="AE330">
            <v>0.63101463110400002</v>
          </cell>
          <cell r="AF330">
            <v>0.63101463110400002</v>
          </cell>
        </row>
        <row r="331">
          <cell r="C331" t="str">
            <v>0-5178-1</v>
          </cell>
          <cell r="D331" t="str">
            <v>10</v>
          </cell>
          <cell r="E331" t="str">
            <v>16</v>
          </cell>
          <cell r="F331" t="str">
            <v>90</v>
          </cell>
          <cell r="G331">
            <v>45</v>
          </cell>
          <cell r="H331">
            <v>0.3</v>
          </cell>
          <cell r="I331" t="str">
            <v>+0,1-0</v>
          </cell>
          <cell r="J331">
            <v>45</v>
          </cell>
          <cell r="K331">
            <v>0.3</v>
          </cell>
          <cell r="L331" t="str">
            <v>+0,1-0</v>
          </cell>
          <cell r="M331" t="str">
            <v>Galvanisée</v>
          </cell>
          <cell r="N331" t="str">
            <v>Suivant plan générique</v>
          </cell>
          <cell r="O331">
            <v>43129</v>
          </cell>
          <cell r="P331">
            <v>0</v>
          </cell>
          <cell r="Q331">
            <v>3</v>
          </cell>
          <cell r="R331">
            <v>93</v>
          </cell>
          <cell r="S331">
            <v>8.7069060000000004E-2</v>
          </cell>
          <cell r="T331">
            <v>2.9023020000000002</v>
          </cell>
          <cell r="U331">
            <v>14.197829199840001</v>
          </cell>
          <cell r="V331">
            <v>30</v>
          </cell>
          <cell r="W331">
            <v>3</v>
          </cell>
          <cell r="X331">
            <v>0.15</v>
          </cell>
          <cell r="Y331">
            <v>0.47326097332800005</v>
          </cell>
          <cell r="Z331">
            <v>0.1694050458984</v>
          </cell>
          <cell r="AA331">
            <v>9.1422513000000011E-2</v>
          </cell>
          <cell r="AB331">
            <v>3.5000000000000003E-2</v>
          </cell>
          <cell r="AC331">
            <v>0.76908853222640006</v>
          </cell>
          <cell r="AD331">
            <v>0.22026728887504912</v>
          </cell>
          <cell r="AE331">
            <v>0.79957798177066675</v>
          </cell>
          <cell r="AF331">
            <v>0.79957798177066675</v>
          </cell>
        </row>
        <row r="332">
          <cell r="C332" t="str">
            <v>4-7201</v>
          </cell>
          <cell r="D332" t="str">
            <v>10</v>
          </cell>
          <cell r="E332" t="str">
            <v>16</v>
          </cell>
          <cell r="F332" t="str">
            <v>85,7</v>
          </cell>
          <cell r="G332">
            <v>45</v>
          </cell>
          <cell r="H332">
            <v>0.3</v>
          </cell>
          <cell r="I332" t="str">
            <v>+0,1-0</v>
          </cell>
          <cell r="J332">
            <v>45</v>
          </cell>
          <cell r="K332">
            <v>0.3</v>
          </cell>
          <cell r="L332" t="str">
            <v>+0,1-0</v>
          </cell>
          <cell r="M332" t="str">
            <v>Brute</v>
          </cell>
          <cell r="N332" t="str">
            <v>Suivant plan générique</v>
          </cell>
          <cell r="O332">
            <v>43129</v>
          </cell>
          <cell r="P332">
            <v>0</v>
          </cell>
          <cell r="Q332">
            <v>3</v>
          </cell>
          <cell r="R332">
            <v>88.7</v>
          </cell>
          <cell r="S332">
            <v>8.29090938E-2</v>
          </cell>
          <cell r="T332">
            <v>2.9023020000000002</v>
          </cell>
          <cell r="U332">
            <v>14.197829199840001</v>
          </cell>
          <cell r="V332">
            <v>31</v>
          </cell>
          <cell r="W332">
            <v>3</v>
          </cell>
          <cell r="X332">
            <v>0.15</v>
          </cell>
          <cell r="Y332">
            <v>0.4579944903174194</v>
          </cell>
          <cell r="Z332">
            <v>0.15</v>
          </cell>
          <cell r="AA332">
            <v>0</v>
          </cell>
          <cell r="AB332">
            <v>0</v>
          </cell>
          <cell r="AC332">
            <v>0.60799449031741937</v>
          </cell>
          <cell r="AD332">
            <v>0.24671276202139358</v>
          </cell>
          <cell r="AE332">
            <v>0.60799449031741937</v>
          </cell>
          <cell r="AF332">
            <v>0.60799449031741937</v>
          </cell>
        </row>
        <row r="333">
          <cell r="C333" t="str">
            <v>0-3758</v>
          </cell>
          <cell r="D333" t="str">
            <v>10</v>
          </cell>
          <cell r="E333" t="str">
            <v>16</v>
          </cell>
          <cell r="F333" t="str">
            <v>82</v>
          </cell>
          <cell r="G333">
            <v>45</v>
          </cell>
          <cell r="H333">
            <v>0.3</v>
          </cell>
          <cell r="I333" t="str">
            <v>+0,1-0</v>
          </cell>
          <cell r="J333">
            <v>45</v>
          </cell>
          <cell r="K333">
            <v>0.3</v>
          </cell>
          <cell r="L333" t="str">
            <v>+0,1-0</v>
          </cell>
          <cell r="M333" t="str">
            <v>Brute</v>
          </cell>
          <cell r="N333" t="str">
            <v>Suivant plan générique</v>
          </cell>
          <cell r="O333">
            <v>43129</v>
          </cell>
          <cell r="P333">
            <v>0</v>
          </cell>
          <cell r="Q333">
            <v>3</v>
          </cell>
          <cell r="R333">
            <v>85</v>
          </cell>
          <cell r="S333">
            <v>7.932958800000002E-2</v>
          </cell>
          <cell r="T333">
            <v>2.9023020000000002</v>
          </cell>
          <cell r="U333">
            <v>14.197829199840001</v>
          </cell>
          <cell r="V333">
            <v>33</v>
          </cell>
          <cell r="W333">
            <v>3</v>
          </cell>
          <cell r="X333">
            <v>0.15</v>
          </cell>
          <cell r="Y333">
            <v>0.43023724848000006</v>
          </cell>
          <cell r="Z333">
            <v>0.15</v>
          </cell>
          <cell r="AA333">
            <v>0</v>
          </cell>
          <cell r="AB333">
            <v>0</v>
          </cell>
          <cell r="AC333">
            <v>0.58023724848000002</v>
          </cell>
          <cell r="AD333">
            <v>0.25851494434895844</v>
          </cell>
          <cell r="AE333">
            <v>0.61462464068571443</v>
          </cell>
          <cell r="AF333">
            <v>0.61462464068571443</v>
          </cell>
        </row>
        <row r="334">
          <cell r="C334" t="str">
            <v>0-3758-1</v>
          </cell>
          <cell r="D334" t="str">
            <v>10</v>
          </cell>
          <cell r="E334" t="str">
            <v>16</v>
          </cell>
          <cell r="F334" t="str">
            <v>82</v>
          </cell>
          <cell r="G334">
            <v>45</v>
          </cell>
          <cell r="H334">
            <v>0.3</v>
          </cell>
          <cell r="I334" t="str">
            <v>+0,1-0</v>
          </cell>
          <cell r="J334">
            <v>45</v>
          </cell>
          <cell r="K334">
            <v>0.3</v>
          </cell>
          <cell r="L334" t="str">
            <v>+0,1-0</v>
          </cell>
          <cell r="M334" t="str">
            <v>Galvanisée</v>
          </cell>
          <cell r="N334" t="str">
            <v>Suivant plan générique</v>
          </cell>
          <cell r="O334">
            <v>43129</v>
          </cell>
          <cell r="P334">
            <v>0</v>
          </cell>
          <cell r="Q334">
            <v>3</v>
          </cell>
          <cell r="R334">
            <v>85</v>
          </cell>
          <cell r="S334">
            <v>7.932958800000002E-2</v>
          </cell>
          <cell r="T334">
            <v>2.9023020000000002</v>
          </cell>
          <cell r="U334">
            <v>14.197829199840001</v>
          </cell>
          <cell r="V334">
            <v>33</v>
          </cell>
          <cell r="W334">
            <v>3</v>
          </cell>
          <cell r="X334">
            <v>0.15</v>
          </cell>
          <cell r="Y334">
            <v>0.43023724848000006</v>
          </cell>
          <cell r="Z334">
            <v>0.15405999476400001</v>
          </cell>
          <cell r="AA334">
            <v>8.3296067400000021E-2</v>
          </cell>
          <cell r="AB334">
            <v>3.5000000000000003E-2</v>
          </cell>
          <cell r="AC334">
            <v>0.70259331064400021</v>
          </cell>
          <cell r="AD334">
            <v>0.21927335832843051</v>
          </cell>
          <cell r="AE334">
            <v>0.73137775450666676</v>
          </cell>
          <cell r="AF334">
            <v>0.73137775450666676</v>
          </cell>
        </row>
        <row r="335">
          <cell r="C335" t="str">
            <v>0-5177</v>
          </cell>
          <cell r="D335" t="str">
            <v>10</v>
          </cell>
          <cell r="E335" t="str">
            <v>16</v>
          </cell>
          <cell r="F335" t="str">
            <v>80</v>
          </cell>
          <cell r="G335">
            <v>45</v>
          </cell>
          <cell r="H335">
            <v>0.3</v>
          </cell>
          <cell r="I335" t="str">
            <v>+0,1-0</v>
          </cell>
          <cell r="J335">
            <v>45</v>
          </cell>
          <cell r="K335">
            <v>0.3</v>
          </cell>
          <cell r="L335" t="str">
            <v>+0,1-0</v>
          </cell>
          <cell r="M335" t="str">
            <v>Brute</v>
          </cell>
          <cell r="N335" t="str">
            <v>Suivant plan générique</v>
          </cell>
          <cell r="O335">
            <v>43129</v>
          </cell>
          <cell r="P335">
            <v>0</v>
          </cell>
          <cell r="Q335">
            <v>3</v>
          </cell>
          <cell r="R335">
            <v>83</v>
          </cell>
          <cell r="S335">
            <v>7.7394720000000014E-2</v>
          </cell>
          <cell r="T335">
            <v>2.9023020000000002</v>
          </cell>
          <cell r="U335">
            <v>14.197829199840001</v>
          </cell>
          <cell r="V335">
            <v>33</v>
          </cell>
          <cell r="W335">
            <v>3</v>
          </cell>
          <cell r="X335">
            <v>0.15</v>
          </cell>
          <cell r="Y335">
            <v>0.43023724848000006</v>
          </cell>
          <cell r="Z335">
            <v>0.15</v>
          </cell>
          <cell r="AA335">
            <v>0</v>
          </cell>
          <cell r="AB335">
            <v>0</v>
          </cell>
          <cell r="AC335">
            <v>0.58023724848000002</v>
          </cell>
          <cell r="AD335">
            <v>0.25851494434895844</v>
          </cell>
          <cell r="AE335">
            <v>0.61462464068571443</v>
          </cell>
          <cell r="AF335">
            <v>0.61462464068571443</v>
          </cell>
        </row>
        <row r="336">
          <cell r="C336" t="str">
            <v>0-5177-1</v>
          </cell>
          <cell r="D336" t="str">
            <v>10</v>
          </cell>
          <cell r="E336" t="str">
            <v>16</v>
          </cell>
          <cell r="F336" t="str">
            <v>80</v>
          </cell>
          <cell r="G336">
            <v>45</v>
          </cell>
          <cell r="H336">
            <v>0.3</v>
          </cell>
          <cell r="I336" t="str">
            <v>+0,1-0</v>
          </cell>
          <cell r="J336">
            <v>45</v>
          </cell>
          <cell r="K336">
            <v>0.3</v>
          </cell>
          <cell r="L336" t="str">
            <v>+0,1-0</v>
          </cell>
          <cell r="M336" t="str">
            <v>Galvanisée</v>
          </cell>
          <cell r="N336" t="str">
            <v>Suivant plan générique</v>
          </cell>
          <cell r="O336">
            <v>43129</v>
          </cell>
          <cell r="P336">
            <v>0</v>
          </cell>
          <cell r="Q336">
            <v>3</v>
          </cell>
          <cell r="R336">
            <v>83</v>
          </cell>
          <cell r="S336">
            <v>7.7394720000000014E-2</v>
          </cell>
          <cell r="T336">
            <v>2.9023020000000002</v>
          </cell>
          <cell r="U336">
            <v>14.197829199840001</v>
          </cell>
          <cell r="V336">
            <v>33</v>
          </cell>
          <cell r="W336">
            <v>3</v>
          </cell>
          <cell r="X336">
            <v>0.15</v>
          </cell>
          <cell r="Y336">
            <v>0.43023724848000006</v>
          </cell>
          <cell r="Z336">
            <v>0.15345051134400003</v>
          </cell>
          <cell r="AA336">
            <v>8.1264456000000013E-2</v>
          </cell>
          <cell r="AB336">
            <v>3.5000000000000003E-2</v>
          </cell>
          <cell r="AC336">
            <v>0.69995221582400013</v>
          </cell>
          <cell r="AD336">
            <v>0.21922998152574533</v>
          </cell>
          <cell r="AE336">
            <v>0.72866893930666687</v>
          </cell>
          <cell r="AF336">
            <v>0.72866893930666687</v>
          </cell>
        </row>
        <row r="337">
          <cell r="C337" t="str">
            <v>4-7457</v>
          </cell>
          <cell r="D337" t="str">
            <v>10</v>
          </cell>
          <cell r="E337" t="str">
            <v>16</v>
          </cell>
          <cell r="F337" t="str">
            <v>78</v>
          </cell>
          <cell r="G337">
            <v>45</v>
          </cell>
          <cell r="H337">
            <v>0.3</v>
          </cell>
          <cell r="I337" t="str">
            <v>+0,1-0</v>
          </cell>
          <cell r="J337">
            <v>45</v>
          </cell>
          <cell r="K337">
            <v>0.3</v>
          </cell>
          <cell r="L337" t="str">
            <v>+0,1-0</v>
          </cell>
          <cell r="M337" t="str">
            <v>Brute</v>
          </cell>
          <cell r="N337" t="str">
            <v>Suivant plan générique</v>
          </cell>
          <cell r="O337">
            <v>43129</v>
          </cell>
          <cell r="P337">
            <v>0</v>
          </cell>
          <cell r="Q337">
            <v>3</v>
          </cell>
          <cell r="R337">
            <v>81</v>
          </cell>
          <cell r="S337">
            <v>7.5459852000000008E-2</v>
          </cell>
          <cell r="T337">
            <v>2.9023020000000002</v>
          </cell>
          <cell r="U337">
            <v>14.197829199840001</v>
          </cell>
          <cell r="V337">
            <v>34</v>
          </cell>
          <cell r="W337">
            <v>3</v>
          </cell>
          <cell r="X337">
            <v>0.15</v>
          </cell>
          <cell r="Y337">
            <v>0.41758321176000002</v>
          </cell>
          <cell r="Z337">
            <v>0.15</v>
          </cell>
          <cell r="AA337">
            <v>0</v>
          </cell>
          <cell r="AB337">
            <v>0</v>
          </cell>
          <cell r="AC337">
            <v>0.56758321176000004</v>
          </cell>
          <cell r="AD337">
            <v>0.26427842982682659</v>
          </cell>
          <cell r="AE337">
            <v>0.59654744537142868</v>
          </cell>
          <cell r="AF337">
            <v>0.59654744537142868</v>
          </cell>
        </row>
        <row r="338">
          <cell r="C338" t="str">
            <v>4-7457-1</v>
          </cell>
          <cell r="D338" t="str">
            <v>10</v>
          </cell>
          <cell r="E338" t="str">
            <v>16</v>
          </cell>
          <cell r="F338" t="str">
            <v>78</v>
          </cell>
          <cell r="G338">
            <v>45</v>
          </cell>
          <cell r="H338">
            <v>0.3</v>
          </cell>
          <cell r="I338" t="str">
            <v>+0,1-0</v>
          </cell>
          <cell r="J338">
            <v>45</v>
          </cell>
          <cell r="K338">
            <v>0.3</v>
          </cell>
          <cell r="L338" t="str">
            <v>+0,1-0</v>
          </cell>
          <cell r="M338" t="str">
            <v>Galvanisée</v>
          </cell>
          <cell r="N338" t="str">
            <v>Suivant plan générique</v>
          </cell>
          <cell r="O338">
            <v>43129</v>
          </cell>
          <cell r="P338">
            <v>0</v>
          </cell>
          <cell r="Q338">
            <v>3</v>
          </cell>
          <cell r="R338">
            <v>81</v>
          </cell>
          <cell r="S338">
            <v>7.5459852000000008E-2</v>
          </cell>
          <cell r="T338">
            <v>2.9023020000000002</v>
          </cell>
          <cell r="U338">
            <v>14.197829199840001</v>
          </cell>
          <cell r="V338">
            <v>34</v>
          </cell>
          <cell r="W338">
            <v>3</v>
          </cell>
          <cell r="X338">
            <v>0.15</v>
          </cell>
          <cell r="Y338">
            <v>0.41758321176000002</v>
          </cell>
          <cell r="Z338">
            <v>0.15</v>
          </cell>
          <cell r="AA338">
            <v>7.9232844600000005E-2</v>
          </cell>
          <cell r="AB338">
            <v>3.5000000000000003E-2</v>
          </cell>
          <cell r="AC338">
            <v>0.68181605636000009</v>
          </cell>
          <cell r="AD338">
            <v>0.22000068581664464</v>
          </cell>
          <cell r="AE338">
            <v>0.70908807514666672</v>
          </cell>
          <cell r="AF338">
            <v>0.70908807514666672</v>
          </cell>
        </row>
        <row r="339">
          <cell r="C339" t="str">
            <v>0-3757</v>
          </cell>
          <cell r="D339" t="str">
            <v>10</v>
          </cell>
          <cell r="E339" t="str">
            <v>16</v>
          </cell>
          <cell r="F339" t="str">
            <v>75</v>
          </cell>
          <cell r="G339">
            <v>45</v>
          </cell>
          <cell r="H339">
            <v>0.3</v>
          </cell>
          <cell r="I339" t="str">
            <v>+0,1-0</v>
          </cell>
          <cell r="J339">
            <v>45</v>
          </cell>
          <cell r="K339">
            <v>0.3</v>
          </cell>
          <cell r="L339" t="str">
            <v>+0,1-0</v>
          </cell>
          <cell r="M339" t="str">
            <v>Brute</v>
          </cell>
          <cell r="N339" t="str">
            <v>Suivant plan générique</v>
          </cell>
          <cell r="O339">
            <v>43129</v>
          </cell>
          <cell r="P339">
            <v>0</v>
          </cell>
          <cell r="Q339">
            <v>3</v>
          </cell>
          <cell r="R339">
            <v>78</v>
          </cell>
          <cell r="S339">
            <v>7.2557549999999998E-2</v>
          </cell>
          <cell r="T339">
            <v>2.9023020000000002</v>
          </cell>
          <cell r="U339">
            <v>14.197829199840001</v>
          </cell>
          <cell r="V339">
            <v>36</v>
          </cell>
          <cell r="W339">
            <v>3</v>
          </cell>
          <cell r="X339">
            <v>0.15</v>
          </cell>
          <cell r="Y339">
            <v>0.39438414444000003</v>
          </cell>
          <cell r="Z339">
            <v>0.15</v>
          </cell>
          <cell r="AA339">
            <v>0</v>
          </cell>
          <cell r="AB339">
            <v>0</v>
          </cell>
          <cell r="AC339">
            <v>0.54438414444000005</v>
          </cell>
          <cell r="AD339">
            <v>0.2755407216246219</v>
          </cell>
          <cell r="AE339">
            <v>0.56340592062857153</v>
          </cell>
          <cell r="AF339">
            <v>0.56340592062857153</v>
          </cell>
        </row>
        <row r="340">
          <cell r="C340" t="str">
            <v>0-3757-1</v>
          </cell>
          <cell r="D340" t="str">
            <v>10</v>
          </cell>
          <cell r="E340" t="str">
            <v>16</v>
          </cell>
          <cell r="F340" t="str">
            <v>75</v>
          </cell>
          <cell r="G340">
            <v>45</v>
          </cell>
          <cell r="H340">
            <v>0.3</v>
          </cell>
          <cell r="I340" t="str">
            <v>+0,1-0</v>
          </cell>
          <cell r="J340">
            <v>45</v>
          </cell>
          <cell r="K340">
            <v>0.3</v>
          </cell>
          <cell r="L340" t="str">
            <v>+0,1-0</v>
          </cell>
          <cell r="M340" t="str">
            <v>Galvanisée</v>
          </cell>
          <cell r="N340" t="str">
            <v>Suivant plan générique</v>
          </cell>
          <cell r="O340">
            <v>43129</v>
          </cell>
          <cell r="P340">
            <v>0</v>
          </cell>
          <cell r="Q340">
            <v>3</v>
          </cell>
          <cell r="R340">
            <v>78</v>
          </cell>
          <cell r="S340">
            <v>7.2557549999999998E-2</v>
          </cell>
          <cell r="T340">
            <v>2.9023020000000002</v>
          </cell>
          <cell r="U340">
            <v>14.197829199840001</v>
          </cell>
          <cell r="V340">
            <v>36</v>
          </cell>
          <cell r="W340">
            <v>3</v>
          </cell>
          <cell r="X340">
            <v>0.15</v>
          </cell>
          <cell r="Y340">
            <v>0.39438414444000003</v>
          </cell>
          <cell r="Z340">
            <v>0.15</v>
          </cell>
          <cell r="AA340">
            <v>7.61854275E-2</v>
          </cell>
          <cell r="AB340">
            <v>3.5000000000000003E-2</v>
          </cell>
          <cell r="AC340">
            <v>0.6555695719400001</v>
          </cell>
          <cell r="AD340">
            <v>0.22880866718098464</v>
          </cell>
          <cell r="AE340">
            <v>0.67409276258666673</v>
          </cell>
          <cell r="AF340">
            <v>0.67409276258666673</v>
          </cell>
        </row>
        <row r="341">
          <cell r="C341" t="str">
            <v>0-5408</v>
          </cell>
          <cell r="D341" t="str">
            <v>10</v>
          </cell>
          <cell r="E341" t="str">
            <v>16</v>
          </cell>
          <cell r="F341" t="str">
            <v>70</v>
          </cell>
          <cell r="G341">
            <v>45</v>
          </cell>
          <cell r="H341">
            <v>0.3</v>
          </cell>
          <cell r="I341" t="str">
            <v>+0,1-0</v>
          </cell>
          <cell r="J341">
            <v>45</v>
          </cell>
          <cell r="K341">
            <v>0.3</v>
          </cell>
          <cell r="L341" t="str">
            <v>+0,1-0</v>
          </cell>
          <cell r="M341" t="str">
            <v>Brute</v>
          </cell>
          <cell r="N341" t="str">
            <v>Suivant plan générique</v>
          </cell>
          <cell r="O341">
            <v>43129</v>
          </cell>
          <cell r="P341">
            <v>0</v>
          </cell>
          <cell r="Q341">
            <v>3</v>
          </cell>
          <cell r="R341">
            <v>73</v>
          </cell>
          <cell r="S341">
            <v>6.7720380000000011E-2</v>
          </cell>
          <cell r="T341">
            <v>2.9023020000000002</v>
          </cell>
          <cell r="U341">
            <v>14.197829199840001</v>
          </cell>
          <cell r="V341">
            <v>38</v>
          </cell>
          <cell r="W341">
            <v>3</v>
          </cell>
          <cell r="X341">
            <v>0.15</v>
          </cell>
          <cell r="Y341">
            <v>0.3736270842063158</v>
          </cell>
          <cell r="Z341">
            <v>0.15</v>
          </cell>
          <cell r="AA341">
            <v>0</v>
          </cell>
          <cell r="AB341">
            <v>0</v>
          </cell>
          <cell r="AC341">
            <v>0.52362708420631576</v>
          </cell>
          <cell r="AD341">
            <v>0.28646340978973894</v>
          </cell>
          <cell r="AE341">
            <v>0.53375297743759398</v>
          </cell>
          <cell r="AF341">
            <v>0.53375297743759398</v>
          </cell>
        </row>
        <row r="342">
          <cell r="C342" t="str">
            <v>0-5408-1</v>
          </cell>
          <cell r="D342" t="str">
            <v>10</v>
          </cell>
          <cell r="E342" t="str">
            <v>16</v>
          </cell>
          <cell r="F342" t="str">
            <v>70</v>
          </cell>
          <cell r="G342">
            <v>45</v>
          </cell>
          <cell r="H342">
            <v>0.3</v>
          </cell>
          <cell r="I342" t="str">
            <v>+0,1-0</v>
          </cell>
          <cell r="J342">
            <v>45</v>
          </cell>
          <cell r="K342">
            <v>0.3</v>
          </cell>
          <cell r="L342" t="str">
            <v>+0,1-0</v>
          </cell>
          <cell r="M342" t="str">
            <v>Galvanisée</v>
          </cell>
          <cell r="N342" t="str">
            <v>Suivant plan générique</v>
          </cell>
          <cell r="O342">
            <v>43129</v>
          </cell>
          <cell r="P342">
            <v>0</v>
          </cell>
          <cell r="Q342">
            <v>3</v>
          </cell>
          <cell r="R342">
            <v>73</v>
          </cell>
          <cell r="S342">
            <v>6.7720380000000011E-2</v>
          </cell>
          <cell r="T342">
            <v>2.9023020000000002</v>
          </cell>
          <cell r="U342">
            <v>14.197829199840001</v>
          </cell>
          <cell r="V342">
            <v>38</v>
          </cell>
          <cell r="W342">
            <v>3</v>
          </cell>
          <cell r="X342">
            <v>0.15</v>
          </cell>
          <cell r="Y342">
            <v>0.3736270842063158</v>
          </cell>
          <cell r="Z342">
            <v>0.15</v>
          </cell>
          <cell r="AA342">
            <v>7.1106399000000015E-2</v>
          </cell>
          <cell r="AB342">
            <v>3.5000000000000003E-2</v>
          </cell>
          <cell r="AC342">
            <v>0.62973348320631584</v>
          </cell>
          <cell r="AD342">
            <v>0.23819600513580508</v>
          </cell>
          <cell r="AE342">
            <v>0.63964464427508771</v>
          </cell>
          <cell r="AF342">
            <v>0.63964464427508771</v>
          </cell>
        </row>
        <row r="343">
          <cell r="C343" t="str">
            <v>0-3756-1</v>
          </cell>
          <cell r="D343" t="str">
            <v>10</v>
          </cell>
          <cell r="E343" t="str">
            <v>16</v>
          </cell>
          <cell r="F343" t="str">
            <v>67,5</v>
          </cell>
          <cell r="G343">
            <v>45</v>
          </cell>
          <cell r="H343">
            <v>0.3</v>
          </cell>
          <cell r="I343" t="str">
            <v>+0,1-0</v>
          </cell>
          <cell r="J343">
            <v>45</v>
          </cell>
          <cell r="K343">
            <v>0.3</v>
          </cell>
          <cell r="L343" t="str">
            <v>+0,1-0</v>
          </cell>
          <cell r="M343" t="str">
            <v>Galvanisée</v>
          </cell>
          <cell r="N343" t="str">
            <v>Suivant plan générique</v>
          </cell>
          <cell r="O343">
            <v>43129</v>
          </cell>
          <cell r="P343">
            <v>0</v>
          </cell>
          <cell r="Q343">
            <v>3</v>
          </cell>
          <cell r="R343">
            <v>70.5</v>
          </cell>
          <cell r="S343">
            <v>6.530179500000001E-2</v>
          </cell>
          <cell r="T343">
            <v>2.9023020000000002</v>
          </cell>
          <cell r="U343">
            <v>14.197829199840001</v>
          </cell>
          <cell r="V343">
            <v>40</v>
          </cell>
          <cell r="W343">
            <v>3</v>
          </cell>
          <cell r="X343">
            <v>0.15</v>
          </cell>
          <cell r="Y343">
            <v>0.35494572999600005</v>
          </cell>
          <cell r="Z343">
            <v>0.15</v>
          </cell>
          <cell r="AA343">
            <v>6.8566884750000015E-2</v>
          </cell>
          <cell r="AB343">
            <v>3.5000000000000003E-2</v>
          </cell>
          <cell r="AC343">
            <v>0.60851261474600016</v>
          </cell>
          <cell r="AD343">
            <v>0.24650269586048229</v>
          </cell>
          <cell r="AE343">
            <v>0.60851261474600016</v>
          </cell>
          <cell r="AF343">
            <v>0.60851261474600016</v>
          </cell>
        </row>
        <row r="344">
          <cell r="C344" t="str">
            <v>0-3754-1</v>
          </cell>
          <cell r="D344" t="str">
            <v>10</v>
          </cell>
          <cell r="E344" t="str">
            <v>16</v>
          </cell>
          <cell r="F344" t="str">
            <v>58</v>
          </cell>
          <cell r="G344">
            <v>45</v>
          </cell>
          <cell r="H344">
            <v>0.3</v>
          </cell>
          <cell r="I344" t="str">
            <v>+0,1-0</v>
          </cell>
          <cell r="J344">
            <v>45</v>
          </cell>
          <cell r="K344">
            <v>0.3</v>
          </cell>
          <cell r="L344" t="str">
            <v>+0,1-0</v>
          </cell>
          <cell r="M344" t="str">
            <v>Galvanisée</v>
          </cell>
          <cell r="N344" t="str">
            <v>Suivant plan générique</v>
          </cell>
          <cell r="O344">
            <v>43129</v>
          </cell>
          <cell r="P344">
            <v>0</v>
          </cell>
          <cell r="Q344">
            <v>3</v>
          </cell>
          <cell r="R344">
            <v>61</v>
          </cell>
          <cell r="S344">
            <v>5.6111172000000008E-2</v>
          </cell>
          <cell r="T344">
            <v>2.9023020000000002</v>
          </cell>
          <cell r="U344">
            <v>14.197829199840001</v>
          </cell>
          <cell r="V344">
            <v>46</v>
          </cell>
          <cell r="W344">
            <v>3</v>
          </cell>
          <cell r="X344">
            <v>0.15</v>
          </cell>
          <cell r="Y344">
            <v>0.30864846086608699</v>
          </cell>
          <cell r="Z344">
            <v>0.15</v>
          </cell>
          <cell r="AA344">
            <v>5.8916730600000008E-2</v>
          </cell>
          <cell r="AB344">
            <v>3.5000000000000003E-2</v>
          </cell>
          <cell r="AC344">
            <v>0.55256519146608707</v>
          </cell>
          <cell r="AD344">
            <v>0.27146118198653507</v>
          </cell>
          <cell r="AE344">
            <v>0.57509313066583867</v>
          </cell>
          <cell r="AF344">
            <v>0.57509313066583867</v>
          </cell>
        </row>
        <row r="345">
          <cell r="C345" t="str">
            <v>4-7966-1</v>
          </cell>
          <cell r="D345" t="str">
            <v>10</v>
          </cell>
          <cell r="E345" t="str">
            <v>16</v>
          </cell>
          <cell r="F345" t="str">
            <v>55</v>
          </cell>
          <cell r="G345">
            <v>45</v>
          </cell>
          <cell r="H345">
            <v>0.3</v>
          </cell>
          <cell r="I345" t="str">
            <v>+0,1-0</v>
          </cell>
          <cell r="J345">
            <v>45</v>
          </cell>
          <cell r="K345">
            <v>0.3</v>
          </cell>
          <cell r="L345" t="str">
            <v>+0,1-0</v>
          </cell>
          <cell r="M345" t="str">
            <v>Galvanisée</v>
          </cell>
          <cell r="N345" t="str">
            <v>Suivant plan générique</v>
          </cell>
          <cell r="O345">
            <v>43129</v>
          </cell>
          <cell r="P345">
            <v>0</v>
          </cell>
          <cell r="Q345">
            <v>3</v>
          </cell>
          <cell r="R345">
            <v>58</v>
          </cell>
          <cell r="S345">
            <v>5.3208870000000005E-2</v>
          </cell>
          <cell r="T345">
            <v>2.9023020000000002</v>
          </cell>
          <cell r="U345">
            <v>14.197829199840001</v>
          </cell>
          <cell r="V345">
            <v>48</v>
          </cell>
          <cell r="W345">
            <v>3</v>
          </cell>
          <cell r="X345">
            <v>0.15</v>
          </cell>
          <cell r="Y345">
            <v>0.29578810833000002</v>
          </cell>
          <cell r="Z345">
            <v>0.15</v>
          </cell>
          <cell r="AA345">
            <v>5.586931350000001E-2</v>
          </cell>
          <cell r="AB345">
            <v>3.5000000000000003E-2</v>
          </cell>
          <cell r="AC345">
            <v>0.53665742183000009</v>
          </cell>
          <cell r="AD345">
            <v>0.2795079205063456</v>
          </cell>
          <cell r="AE345">
            <v>0.55236774547142875</v>
          </cell>
          <cell r="AF345">
            <v>0.55236774547142875</v>
          </cell>
        </row>
        <row r="346">
          <cell r="C346" t="str">
            <v>0-3752-1</v>
          </cell>
          <cell r="D346" t="str">
            <v>10</v>
          </cell>
          <cell r="E346" t="str">
            <v>16</v>
          </cell>
          <cell r="F346" t="str">
            <v>53</v>
          </cell>
          <cell r="G346">
            <v>45</v>
          </cell>
          <cell r="H346">
            <v>0.3</v>
          </cell>
          <cell r="I346" t="str">
            <v>+0,1-0</v>
          </cell>
          <cell r="J346">
            <v>45</v>
          </cell>
          <cell r="K346">
            <v>0.3</v>
          </cell>
          <cell r="L346" t="str">
            <v>+0,1-0</v>
          </cell>
          <cell r="M346" t="str">
            <v>Galvanisée</v>
          </cell>
          <cell r="N346" t="str">
            <v>Suivant plan générique</v>
          </cell>
          <cell r="O346">
            <v>43129</v>
          </cell>
          <cell r="P346">
            <v>0</v>
          </cell>
          <cell r="Q346">
            <v>3</v>
          </cell>
          <cell r="R346">
            <v>56</v>
          </cell>
          <cell r="S346">
            <v>5.1274001999999999E-2</v>
          </cell>
          <cell r="T346">
            <v>2.9023020000000002</v>
          </cell>
          <cell r="U346">
            <v>14.197829199840001</v>
          </cell>
          <cell r="V346">
            <v>50</v>
          </cell>
          <cell r="W346">
            <v>3</v>
          </cell>
          <cell r="X346">
            <v>0.15</v>
          </cell>
          <cell r="Y346">
            <v>0.28395658399680002</v>
          </cell>
          <cell r="Z346">
            <v>0.15</v>
          </cell>
          <cell r="AA346">
            <v>5.3837702100000003E-2</v>
          </cell>
          <cell r="AB346">
            <v>3.5000000000000003E-2</v>
          </cell>
          <cell r="AC346">
            <v>0.52279428609680001</v>
          </cell>
          <cell r="AD346">
            <v>0.28691973877508326</v>
          </cell>
          <cell r="AE346">
            <v>0.53256326585257141</v>
          </cell>
          <cell r="AF346">
            <v>0.53256326585257141</v>
          </cell>
        </row>
        <row r="347">
          <cell r="C347" t="str">
            <v>4-7441-1</v>
          </cell>
          <cell r="D347" t="str">
            <v>10</v>
          </cell>
          <cell r="E347" t="str">
            <v>16</v>
          </cell>
          <cell r="F347" t="str">
            <v>52</v>
          </cell>
          <cell r="G347">
            <v>45</v>
          </cell>
          <cell r="H347">
            <v>0.3</v>
          </cell>
          <cell r="I347" t="str">
            <v>+0,1-0</v>
          </cell>
          <cell r="J347">
            <v>45</v>
          </cell>
          <cell r="K347">
            <v>0.3</v>
          </cell>
          <cell r="L347" t="str">
            <v>+0,1-0</v>
          </cell>
          <cell r="M347" t="str">
            <v>Galvanisée</v>
          </cell>
          <cell r="N347" t="str">
            <v>Suivant plan générique</v>
          </cell>
          <cell r="O347">
            <v>43129</v>
          </cell>
          <cell r="P347">
            <v>0</v>
          </cell>
          <cell r="Q347">
            <v>3</v>
          </cell>
          <cell r="R347">
            <v>55</v>
          </cell>
          <cell r="S347">
            <v>5.0306567999999996E-2</v>
          </cell>
          <cell r="T347">
            <v>2.9023020000000002</v>
          </cell>
          <cell r="U347">
            <v>14.197829199840001</v>
          </cell>
          <cell r="V347">
            <v>51</v>
          </cell>
          <cell r="W347">
            <v>3</v>
          </cell>
          <cell r="X347">
            <v>0.15</v>
          </cell>
          <cell r="Y347">
            <v>0.27838880784000003</v>
          </cell>
          <cell r="Z347">
            <v>0.15</v>
          </cell>
          <cell r="AA347">
            <v>5.2821896399999999E-2</v>
          </cell>
          <cell r="AB347">
            <v>3.5000000000000003E-2</v>
          </cell>
          <cell r="AC347">
            <v>0.51621070424000004</v>
          </cell>
          <cell r="AD347">
            <v>0.29057901893150401</v>
          </cell>
          <cell r="AE347">
            <v>0.5231581489142858</v>
          </cell>
          <cell r="AF347">
            <v>0.5231581489142858</v>
          </cell>
        </row>
        <row r="348">
          <cell r="C348" t="str">
            <v>0-3751-1</v>
          </cell>
          <cell r="D348" t="str">
            <v>10</v>
          </cell>
          <cell r="E348" t="str">
            <v>16</v>
          </cell>
          <cell r="F348" t="str">
            <v>51</v>
          </cell>
          <cell r="G348">
            <v>45</v>
          </cell>
          <cell r="H348">
            <v>0.3</v>
          </cell>
          <cell r="I348" t="str">
            <v>+0,1-0</v>
          </cell>
          <cell r="J348">
            <v>45</v>
          </cell>
          <cell r="K348">
            <v>0.3</v>
          </cell>
          <cell r="L348" t="str">
            <v>+0,1-0</v>
          </cell>
          <cell r="M348" t="str">
            <v>Galvanisée</v>
          </cell>
          <cell r="N348" t="str">
            <v>Suivant plan générique</v>
          </cell>
          <cell r="O348">
            <v>43129</v>
          </cell>
          <cell r="P348">
            <v>0</v>
          </cell>
          <cell r="Q348">
            <v>3</v>
          </cell>
          <cell r="R348">
            <v>54</v>
          </cell>
          <cell r="S348">
            <v>4.9339134000000007E-2</v>
          </cell>
          <cell r="T348">
            <v>2.9023020000000002</v>
          </cell>
          <cell r="U348">
            <v>14.197829199840001</v>
          </cell>
          <cell r="V348">
            <v>52</v>
          </cell>
          <cell r="W348">
            <v>3</v>
          </cell>
          <cell r="X348">
            <v>0.15</v>
          </cell>
          <cell r="Y348">
            <v>0.27303517692000001</v>
          </cell>
          <cell r="Z348">
            <v>0.15</v>
          </cell>
          <cell r="AA348">
            <v>5.1806090700000008E-2</v>
          </cell>
          <cell r="AB348">
            <v>3.5000000000000003E-2</v>
          </cell>
          <cell r="AC348">
            <v>0.50984126762000004</v>
          </cell>
          <cell r="AD348">
            <v>0.2942092167238991</v>
          </cell>
          <cell r="AE348">
            <v>0.51405895374285715</v>
          </cell>
          <cell r="AF348">
            <v>0.51405895374285715</v>
          </cell>
        </row>
        <row r="349">
          <cell r="C349" t="str">
            <v>0-4258-1</v>
          </cell>
          <cell r="D349" t="str">
            <v>10</v>
          </cell>
          <cell r="E349" t="str">
            <v>16</v>
          </cell>
          <cell r="F349" t="str">
            <v>50</v>
          </cell>
          <cell r="G349">
            <v>45</v>
          </cell>
          <cell r="H349">
            <v>0.3</v>
          </cell>
          <cell r="I349" t="str">
            <v>+0,1-0</v>
          </cell>
          <cell r="J349">
            <v>45</v>
          </cell>
          <cell r="K349">
            <v>0.3</v>
          </cell>
          <cell r="L349" t="str">
            <v>+0,1-0</v>
          </cell>
          <cell r="M349" t="str">
            <v>Galvanisée</v>
          </cell>
          <cell r="N349" t="str">
            <v>Suivant plan générique</v>
          </cell>
          <cell r="O349">
            <v>43129</v>
          </cell>
          <cell r="P349">
            <v>0</v>
          </cell>
          <cell r="Q349">
            <v>3</v>
          </cell>
          <cell r="R349">
            <v>53</v>
          </cell>
          <cell r="S349">
            <v>4.8371700000000004E-2</v>
          </cell>
          <cell r="T349">
            <v>2.9023020000000002</v>
          </cell>
          <cell r="U349">
            <v>14.197829199840001</v>
          </cell>
          <cell r="V349">
            <v>53</v>
          </cell>
          <cell r="W349">
            <v>3</v>
          </cell>
          <cell r="X349">
            <v>0.15</v>
          </cell>
          <cell r="Y349">
            <v>0.26788356980830191</v>
          </cell>
          <cell r="Z349">
            <v>0.15</v>
          </cell>
          <cell r="AA349">
            <v>5.0790285000000004E-2</v>
          </cell>
          <cell r="AB349">
            <v>3.5000000000000003E-2</v>
          </cell>
          <cell r="AC349">
            <v>0.50367385480830185</v>
          </cell>
          <cell r="AD349">
            <v>0.29781176562577366</v>
          </cell>
          <cell r="AE349">
            <v>0.50367385480830185</v>
          </cell>
          <cell r="AF349">
            <v>0.50367385480830185</v>
          </cell>
        </row>
        <row r="350">
          <cell r="C350" t="str">
            <v>0-5468-1</v>
          </cell>
          <cell r="D350" t="str">
            <v>10</v>
          </cell>
          <cell r="E350" t="str">
            <v>16</v>
          </cell>
          <cell r="F350" t="str">
            <v>49</v>
          </cell>
          <cell r="G350">
            <v>45</v>
          </cell>
          <cell r="H350">
            <v>0.3</v>
          </cell>
          <cell r="I350" t="str">
            <v>+0,1-0</v>
          </cell>
          <cell r="J350">
            <v>45</v>
          </cell>
          <cell r="K350">
            <v>0.3</v>
          </cell>
          <cell r="L350" t="str">
            <v>+0,1-0</v>
          </cell>
          <cell r="M350" t="str">
            <v>Galvanisée</v>
          </cell>
          <cell r="N350" t="str">
            <v>Suivant plan générique</v>
          </cell>
          <cell r="O350">
            <v>43129</v>
          </cell>
          <cell r="P350">
            <v>0</v>
          </cell>
          <cell r="Q350">
            <v>3</v>
          </cell>
          <cell r="R350">
            <v>52</v>
          </cell>
          <cell r="S350">
            <v>4.7404266E-2</v>
          </cell>
          <cell r="T350">
            <v>2.9023020000000002</v>
          </cell>
          <cell r="U350">
            <v>14.197829199840001</v>
          </cell>
          <cell r="V350">
            <v>54</v>
          </cell>
          <cell r="W350">
            <v>3</v>
          </cell>
          <cell r="X350">
            <v>0.15</v>
          </cell>
          <cell r="Y350">
            <v>0.26292276296</v>
          </cell>
          <cell r="Z350">
            <v>0.15</v>
          </cell>
          <cell r="AA350">
            <v>4.97744793E-2</v>
          </cell>
          <cell r="AB350">
            <v>3.5000000000000003E-2</v>
          </cell>
          <cell r="AC350">
            <v>0.49769724226000001</v>
          </cell>
          <cell r="AD350">
            <v>0.30138804731740726</v>
          </cell>
          <cell r="AE350">
            <v>0.49769724226000001</v>
          </cell>
          <cell r="AF350">
            <v>0.49769724226000001</v>
          </cell>
        </row>
        <row r="351">
          <cell r="C351" t="str">
            <v>0-3749-1</v>
          </cell>
          <cell r="D351" t="str">
            <v>10</v>
          </cell>
          <cell r="E351" t="str">
            <v>16</v>
          </cell>
          <cell r="F351" t="str">
            <v>44</v>
          </cell>
          <cell r="G351">
            <v>45</v>
          </cell>
          <cell r="H351">
            <v>0.3</v>
          </cell>
          <cell r="I351" t="str">
            <v>+0,1-0</v>
          </cell>
          <cell r="J351">
            <v>45</v>
          </cell>
          <cell r="K351">
            <v>0.3</v>
          </cell>
          <cell r="L351" t="str">
            <v>+0,1-0</v>
          </cell>
          <cell r="M351" t="str">
            <v>Galvanisée</v>
          </cell>
          <cell r="N351" t="str">
            <v>Suivant plan générique</v>
          </cell>
          <cell r="O351">
            <v>43129</v>
          </cell>
          <cell r="P351">
            <v>0</v>
          </cell>
          <cell r="Q351">
            <v>3</v>
          </cell>
          <cell r="R351">
            <v>47</v>
          </cell>
          <cell r="S351">
            <v>4.2567095999999999E-2</v>
          </cell>
          <cell r="T351">
            <v>2.9023020000000002</v>
          </cell>
          <cell r="U351">
            <v>14.197829199840001</v>
          </cell>
          <cell r="V351">
            <v>60</v>
          </cell>
          <cell r="W351">
            <v>3</v>
          </cell>
          <cell r="X351">
            <v>0.15</v>
          </cell>
          <cell r="Y351">
            <v>0.23663048666400002</v>
          </cell>
          <cell r="Z351">
            <v>0.15</v>
          </cell>
          <cell r="AA351">
            <v>4.4695450800000001E-2</v>
          </cell>
          <cell r="AB351">
            <v>3.5000000000000003E-2</v>
          </cell>
          <cell r="AC351">
            <v>0.46632593746399997</v>
          </cell>
          <cell r="AD351">
            <v>0.3216634288363594</v>
          </cell>
          <cell r="AE351">
            <v>0.46632593746399997</v>
          </cell>
          <cell r="AF351">
            <v>0.46632593746399997</v>
          </cell>
        </row>
        <row r="352">
          <cell r="C352" t="str">
            <v>0-4259-1</v>
          </cell>
          <cell r="D352" t="str">
            <v>10</v>
          </cell>
          <cell r="E352" t="str">
            <v>16</v>
          </cell>
          <cell r="F352" t="str">
            <v>42</v>
          </cell>
          <cell r="G352">
            <v>45</v>
          </cell>
          <cell r="H352">
            <v>0.3</v>
          </cell>
          <cell r="I352" t="str">
            <v>+0,1-0</v>
          </cell>
          <cell r="J352">
            <v>45</v>
          </cell>
          <cell r="K352">
            <v>0.3</v>
          </cell>
          <cell r="L352" t="str">
            <v>+0,1-0</v>
          </cell>
          <cell r="M352" t="str">
            <v>Galvanisée</v>
          </cell>
          <cell r="N352" t="str">
            <v>Suivant plan générique</v>
          </cell>
          <cell r="O352">
            <v>43129</v>
          </cell>
          <cell r="P352">
            <v>0</v>
          </cell>
          <cell r="Q352">
            <v>3</v>
          </cell>
          <cell r="R352">
            <v>45</v>
          </cell>
          <cell r="S352">
            <v>4.0632228000000013E-2</v>
          </cell>
          <cell r="T352">
            <v>2.9023020000000002</v>
          </cell>
          <cell r="U352">
            <v>14.197829199840001</v>
          </cell>
          <cell r="V352">
            <v>62</v>
          </cell>
          <cell r="W352">
            <v>3</v>
          </cell>
          <cell r="X352">
            <v>0.15</v>
          </cell>
          <cell r="Y352">
            <v>0.2289972451587097</v>
          </cell>
          <cell r="Z352">
            <v>0.15</v>
          </cell>
          <cell r="AA352">
            <v>4.2663839400000014E-2</v>
          </cell>
          <cell r="AB352">
            <v>3.5000000000000003E-2</v>
          </cell>
          <cell r="AC352">
            <v>0.45666108455870968</v>
          </cell>
          <cell r="AD352">
            <v>0.32847116838289631</v>
          </cell>
          <cell r="AE352">
            <v>0.45666108455870968</v>
          </cell>
          <cell r="AF352">
            <v>0.45666108455870968</v>
          </cell>
        </row>
        <row r="353">
          <cell r="C353" t="str">
            <v>0-3744-1</v>
          </cell>
          <cell r="D353" t="str">
            <v>10</v>
          </cell>
          <cell r="E353" t="str">
            <v>16</v>
          </cell>
          <cell r="F353" t="str">
            <v>33</v>
          </cell>
          <cell r="G353">
            <v>45</v>
          </cell>
          <cell r="H353">
            <v>0.3</v>
          </cell>
          <cell r="I353" t="str">
            <v>+0,1-0</v>
          </cell>
          <cell r="J353">
            <v>45</v>
          </cell>
          <cell r="K353">
            <v>0.3</v>
          </cell>
          <cell r="L353" t="str">
            <v>+0,1-0</v>
          </cell>
          <cell r="M353" t="str">
            <v>Galvanisée</v>
          </cell>
          <cell r="N353" t="str">
            <v>Suivant plan générique</v>
          </cell>
          <cell r="O353">
            <v>43129</v>
          </cell>
          <cell r="P353">
            <v>0</v>
          </cell>
          <cell r="Q353">
            <v>3</v>
          </cell>
          <cell r="R353">
            <v>36</v>
          </cell>
          <cell r="S353">
            <v>3.1925322000000006E-2</v>
          </cell>
          <cell r="T353">
            <v>2.9023020000000002</v>
          </cell>
          <cell r="U353">
            <v>14.197829199840001</v>
          </cell>
          <cell r="V353">
            <v>78</v>
          </cell>
          <cell r="W353">
            <v>3</v>
          </cell>
          <cell r="X353">
            <v>0.15</v>
          </cell>
          <cell r="Y353">
            <v>0.18202345128000003</v>
          </cell>
          <cell r="Z353">
            <v>0.15</v>
          </cell>
          <cell r="AA353">
            <v>3.3521588100000006E-2</v>
          </cell>
          <cell r="AB353">
            <v>3.5000000000000003E-2</v>
          </cell>
          <cell r="AC353">
            <v>0.40054503937999997</v>
          </cell>
          <cell r="AD353">
            <v>0.37448972088677862</v>
          </cell>
          <cell r="AE353">
            <v>0.40054503937999997</v>
          </cell>
          <cell r="AF353">
            <v>0.40054503937999997</v>
          </cell>
        </row>
        <row r="354">
          <cell r="C354" t="str">
            <v>0-3742-1</v>
          </cell>
          <cell r="D354" t="str">
            <v>10</v>
          </cell>
          <cell r="E354" t="str">
            <v>16</v>
          </cell>
          <cell r="F354" t="str">
            <v>31,5</v>
          </cell>
          <cell r="G354">
            <v>45</v>
          </cell>
          <cell r="H354">
            <v>0.3</v>
          </cell>
          <cell r="I354" t="str">
            <v>+0,1-0</v>
          </cell>
          <cell r="J354">
            <v>45</v>
          </cell>
          <cell r="K354">
            <v>0.3</v>
          </cell>
          <cell r="L354" t="str">
            <v>+0,1-0</v>
          </cell>
          <cell r="M354" t="str">
            <v>Galvanisée</v>
          </cell>
          <cell r="N354" t="str">
            <v>Suivant plan générique</v>
          </cell>
          <cell r="O354">
            <v>43129</v>
          </cell>
          <cell r="P354">
            <v>0</v>
          </cell>
          <cell r="Q354">
            <v>3</v>
          </cell>
          <cell r="R354">
            <v>34.5</v>
          </cell>
          <cell r="S354">
            <v>3.0474171000000001E-2</v>
          </cell>
          <cell r="T354">
            <v>2.9023020000000002</v>
          </cell>
          <cell r="U354">
            <v>14.197829199840001</v>
          </cell>
          <cell r="V354">
            <v>81</v>
          </cell>
          <cell r="W354">
            <v>3</v>
          </cell>
          <cell r="X354">
            <v>0.15</v>
          </cell>
          <cell r="Y354">
            <v>0.17528184197333335</v>
          </cell>
          <cell r="Z354">
            <v>0.15</v>
          </cell>
          <cell r="AA354">
            <v>3.1997879550000004E-2</v>
          </cell>
          <cell r="AB354">
            <v>3.5000000000000003E-2</v>
          </cell>
          <cell r="AC354">
            <v>0.39227972152333335</v>
          </cell>
          <cell r="AD354">
            <v>0.38238020415000673</v>
          </cell>
          <cell r="AE354">
            <v>0.39227972152333335</v>
          </cell>
          <cell r="AF354">
            <v>0.39227972152333335</v>
          </cell>
        </row>
        <row r="355">
          <cell r="C355" t="str">
            <v>4-7596-1</v>
          </cell>
          <cell r="D355" t="str">
            <v>10</v>
          </cell>
          <cell r="E355" t="str">
            <v>16</v>
          </cell>
          <cell r="F355" t="str">
            <v>29,8</v>
          </cell>
          <cell r="G355">
            <v>45</v>
          </cell>
          <cell r="H355">
            <v>0.3</v>
          </cell>
          <cell r="I355" t="str">
            <v>+0,1-0</v>
          </cell>
          <cell r="J355">
            <v>45</v>
          </cell>
          <cell r="K355">
            <v>0.3</v>
          </cell>
          <cell r="L355" t="str">
            <v>+0,1-0</v>
          </cell>
          <cell r="M355" t="str">
            <v>Galvanisée</v>
          </cell>
          <cell r="N355" t="str">
            <v>Suivant plan générique</v>
          </cell>
          <cell r="O355">
            <v>43129</v>
          </cell>
          <cell r="P355">
            <v>0</v>
          </cell>
          <cell r="Q355">
            <v>3</v>
          </cell>
          <cell r="R355">
            <v>32.799999999999997</v>
          </cell>
          <cell r="S355">
            <v>2.8829533200000004E-2</v>
          </cell>
          <cell r="T355">
            <v>2.9023020000000002</v>
          </cell>
          <cell r="U355">
            <v>14.197829199840001</v>
          </cell>
          <cell r="V355">
            <v>85</v>
          </cell>
          <cell r="W355">
            <v>3</v>
          </cell>
          <cell r="X355">
            <v>0.15</v>
          </cell>
          <cell r="Y355">
            <v>0.167033284704</v>
          </cell>
          <cell r="Z355">
            <v>0.15</v>
          </cell>
          <cell r="AA355">
            <v>3.0271009860000007E-2</v>
          </cell>
          <cell r="AB355">
            <v>3.5000000000000003E-2</v>
          </cell>
          <cell r="AC355">
            <v>0.38230429456400006</v>
          </cell>
          <cell r="AD355">
            <v>0.39235761181042433</v>
          </cell>
          <cell r="AE355">
            <v>0.38230429456400006</v>
          </cell>
          <cell r="AF355">
            <v>0.38230429456400006</v>
          </cell>
        </row>
        <row r="356">
          <cell r="C356" t="str">
            <v>4-7983-1</v>
          </cell>
          <cell r="D356" t="str">
            <v>10</v>
          </cell>
          <cell r="E356" t="str">
            <v>16</v>
          </cell>
          <cell r="F356" t="str">
            <v>26,5</v>
          </cell>
          <cell r="G356">
            <v>45</v>
          </cell>
          <cell r="H356">
            <v>0.3</v>
          </cell>
          <cell r="I356" t="str">
            <v>+0,1-0</v>
          </cell>
          <cell r="J356">
            <v>45</v>
          </cell>
          <cell r="K356">
            <v>0.3</v>
          </cell>
          <cell r="L356" t="str">
            <v>+0,1-0</v>
          </cell>
          <cell r="M356" t="str">
            <v>Galvanisée</v>
          </cell>
          <cell r="N356" t="str">
            <v>Suivant plan générique</v>
          </cell>
          <cell r="O356">
            <v>43129</v>
          </cell>
          <cell r="P356">
            <v>0</v>
          </cell>
          <cell r="Q356">
            <v>3</v>
          </cell>
          <cell r="R356">
            <v>29.5</v>
          </cell>
          <cell r="S356">
            <v>2.5637001E-2</v>
          </cell>
          <cell r="T356">
            <v>2.9023020000000002</v>
          </cell>
          <cell r="U356">
            <v>14.197829199840001</v>
          </cell>
          <cell r="V356">
            <v>95</v>
          </cell>
          <cell r="W356">
            <v>3</v>
          </cell>
          <cell r="X356">
            <v>0.15</v>
          </cell>
          <cell r="Y356">
            <v>0.14945083368252632</v>
          </cell>
          <cell r="Z356">
            <v>0.15</v>
          </cell>
          <cell r="AA356">
            <v>2.6918851050000001E-2</v>
          </cell>
          <cell r="AB356">
            <v>3.5000000000000003E-2</v>
          </cell>
          <cell r="AC356">
            <v>0.3613696847325264</v>
          </cell>
          <cell r="AD356">
            <v>0.41508739204569689</v>
          </cell>
          <cell r="AE356">
            <v>0.3613696847325264</v>
          </cell>
          <cell r="AF356">
            <v>0.3613696847325264</v>
          </cell>
        </row>
        <row r="357">
          <cell r="C357" t="str">
            <v>4-7230-1</v>
          </cell>
          <cell r="D357" t="str">
            <v>10</v>
          </cell>
          <cell r="E357" t="str">
            <v>16</v>
          </cell>
          <cell r="F357" t="str">
            <v>24,5</v>
          </cell>
          <cell r="G357">
            <v>45</v>
          </cell>
          <cell r="H357">
            <v>0.3</v>
          </cell>
          <cell r="I357" t="str">
            <v>+0,1-0</v>
          </cell>
          <cell r="J357">
            <v>45</v>
          </cell>
          <cell r="K357">
            <v>0.3</v>
          </cell>
          <cell r="L357" t="str">
            <v>+0,1-0</v>
          </cell>
          <cell r="M357" t="str">
            <v>Galvanisée</v>
          </cell>
          <cell r="N357" t="str">
            <v>Suivant plan générique</v>
          </cell>
          <cell r="O357">
            <v>43129</v>
          </cell>
          <cell r="P357">
            <v>0</v>
          </cell>
          <cell r="Q357">
            <v>3</v>
          </cell>
          <cell r="R357">
            <v>27.5</v>
          </cell>
          <cell r="S357">
            <v>2.3702133E-2</v>
          </cell>
          <cell r="T357">
            <v>2.9023020000000002</v>
          </cell>
          <cell r="U357">
            <v>14.197829199840001</v>
          </cell>
          <cell r="V357">
            <v>102</v>
          </cell>
          <cell r="W357">
            <v>3</v>
          </cell>
          <cell r="X357">
            <v>0.15</v>
          </cell>
          <cell r="Y357">
            <v>0.13919440392000001</v>
          </cell>
          <cell r="Z357">
            <v>0.15</v>
          </cell>
          <cell r="AA357">
            <v>2.488723965E-2</v>
          </cell>
          <cell r="AB357">
            <v>3.5000000000000003E-2</v>
          </cell>
          <cell r="AC357">
            <v>0.34908164357000004</v>
          </cell>
          <cell r="AD357">
            <v>0.42969890500679131</v>
          </cell>
          <cell r="AE357">
            <v>0.34908164357000004</v>
          </cell>
          <cell r="AF357">
            <v>0.34908164357000004</v>
          </cell>
        </row>
        <row r="358">
          <cell r="C358" t="str">
            <v>4-7812-1</v>
          </cell>
          <cell r="D358" t="str">
            <v>10</v>
          </cell>
          <cell r="E358" t="str">
            <v>16</v>
          </cell>
          <cell r="F358" t="str">
            <v>20</v>
          </cell>
          <cell r="G358">
            <v>45</v>
          </cell>
          <cell r="H358">
            <v>0.3</v>
          </cell>
          <cell r="I358" t="str">
            <v>+0,1-0</v>
          </cell>
          <cell r="J358">
            <v>45</v>
          </cell>
          <cell r="K358">
            <v>0.3</v>
          </cell>
          <cell r="L358" t="str">
            <v>+0,1-0</v>
          </cell>
          <cell r="M358" t="str">
            <v>Galvanisée</v>
          </cell>
          <cell r="N358" t="str">
            <v>Suivant plan générique</v>
          </cell>
          <cell r="O358">
            <v>43129</v>
          </cell>
          <cell r="P358">
            <v>0</v>
          </cell>
          <cell r="Q358">
            <v>3</v>
          </cell>
          <cell r="R358">
            <v>23</v>
          </cell>
          <cell r="S358">
            <v>1.9348680000000004E-2</v>
          </cell>
          <cell r="T358">
            <v>2.9023020000000002</v>
          </cell>
          <cell r="U358">
            <v>14.197829199840001</v>
          </cell>
          <cell r="V358">
            <v>122</v>
          </cell>
          <cell r="W358">
            <v>3</v>
          </cell>
          <cell r="X358">
            <v>0.15</v>
          </cell>
          <cell r="Y358">
            <v>0.1163756491790164</v>
          </cell>
          <cell r="Z358">
            <v>0.15</v>
          </cell>
          <cell r="AA358">
            <v>2.0316114000000003E-2</v>
          </cell>
          <cell r="AB358">
            <v>3.5000000000000003E-2</v>
          </cell>
          <cell r="AC358">
            <v>0.32169176317901638</v>
          </cell>
          <cell r="AD358">
            <v>0.46628486386369605</v>
          </cell>
          <cell r="AE358">
            <v>0.32169176317901638</v>
          </cell>
          <cell r="AF358">
            <v>0.32169176317901638</v>
          </cell>
        </row>
        <row r="359">
          <cell r="C359" t="str">
            <v>4-7950</v>
          </cell>
          <cell r="D359" t="str">
            <v>10</v>
          </cell>
          <cell r="E359" t="str">
            <v>16</v>
          </cell>
          <cell r="F359" t="str">
            <v>110</v>
          </cell>
          <cell r="G359">
            <v>45</v>
          </cell>
          <cell r="H359">
            <v>0.3</v>
          </cell>
          <cell r="I359" t="str">
            <v>+0,1-0</v>
          </cell>
          <cell r="J359">
            <v>45</v>
          </cell>
          <cell r="K359">
            <v>0.3</v>
          </cell>
          <cell r="L359" t="str">
            <v>+0,1-0</v>
          </cell>
          <cell r="M359" t="str">
            <v>Brute</v>
          </cell>
          <cell r="N359" t="str">
            <v>Suivant plan générique</v>
          </cell>
          <cell r="O359">
            <v>43129</v>
          </cell>
          <cell r="P359">
            <v>0</v>
          </cell>
          <cell r="Q359">
            <v>3</v>
          </cell>
          <cell r="R359">
            <v>113</v>
          </cell>
          <cell r="S359">
            <v>0.10641774000000001</v>
          </cell>
          <cell r="T359">
            <v>2.9023020000000002</v>
          </cell>
          <cell r="U359">
            <v>14.197829199840001</v>
          </cell>
          <cell r="V359">
            <v>24</v>
          </cell>
          <cell r="W359">
            <v>3</v>
          </cell>
          <cell r="X359">
            <v>0.15</v>
          </cell>
          <cell r="Y359">
            <v>0.59157621666000004</v>
          </cell>
          <cell r="Z359">
            <v>0.177472864998</v>
          </cell>
          <cell r="AA359">
            <v>0</v>
          </cell>
          <cell r="AB359">
            <v>0</v>
          </cell>
          <cell r="AC359">
            <v>0.76904908165800001</v>
          </cell>
          <cell r="AD359">
            <v>0.23076923076923073</v>
          </cell>
          <cell r="AE359">
            <v>0.78876828888000006</v>
          </cell>
          <cell r="AF359">
            <v>0.78876828888000006</v>
          </cell>
        </row>
        <row r="360">
          <cell r="C360" t="str">
            <v>4-7950-1</v>
          </cell>
          <cell r="D360" t="str">
            <v>10</v>
          </cell>
          <cell r="E360" t="str">
            <v>16</v>
          </cell>
          <cell r="F360" t="str">
            <v>110</v>
          </cell>
          <cell r="G360">
            <v>45</v>
          </cell>
          <cell r="H360">
            <v>0.3</v>
          </cell>
          <cell r="I360" t="str">
            <v>+0,1-0</v>
          </cell>
          <cell r="J360">
            <v>45</v>
          </cell>
          <cell r="K360">
            <v>0.3</v>
          </cell>
          <cell r="L360" t="str">
            <v>+0,1-0</v>
          </cell>
          <cell r="M360" t="str">
            <v>Galvanisée</v>
          </cell>
          <cell r="N360" t="str">
            <v>Suivant plan générique</v>
          </cell>
          <cell r="O360">
            <v>43129</v>
          </cell>
          <cell r="P360">
            <v>0</v>
          </cell>
          <cell r="Q360">
            <v>3</v>
          </cell>
          <cell r="R360">
            <v>113</v>
          </cell>
          <cell r="S360">
            <v>0.10641774000000001</v>
          </cell>
          <cell r="T360">
            <v>2.9023020000000002</v>
          </cell>
          <cell r="U360">
            <v>14.197829199840001</v>
          </cell>
          <cell r="V360">
            <v>24</v>
          </cell>
          <cell r="W360">
            <v>3</v>
          </cell>
          <cell r="X360">
            <v>0.15</v>
          </cell>
          <cell r="Y360">
            <v>0.59157621666000004</v>
          </cell>
          <cell r="Z360">
            <v>0.21099445309800002</v>
          </cell>
          <cell r="AA360">
            <v>0.11173862700000002</v>
          </cell>
          <cell r="AB360">
            <v>3.5000000000000003E-2</v>
          </cell>
          <cell r="AC360">
            <v>0.94930929675800013</v>
          </cell>
          <cell r="AD360">
            <v>0.22226102053205446</v>
          </cell>
          <cell r="AE360">
            <v>0.98441979154666681</v>
          </cell>
          <cell r="AF360">
            <v>0.98441979154666681</v>
          </cell>
        </row>
        <row r="361">
          <cell r="C361" t="str">
            <v>0-3762</v>
          </cell>
          <cell r="D361" t="str">
            <v>10</v>
          </cell>
          <cell r="E361" t="str">
            <v>16</v>
          </cell>
          <cell r="F361" t="str">
            <v>102</v>
          </cell>
          <cell r="G361">
            <v>45</v>
          </cell>
          <cell r="H361">
            <v>0.3</v>
          </cell>
          <cell r="I361" t="str">
            <v>+0,1-0</v>
          </cell>
          <cell r="J361">
            <v>45</v>
          </cell>
          <cell r="K361">
            <v>0.3</v>
          </cell>
          <cell r="L361" t="str">
            <v>+0,1-0</v>
          </cell>
          <cell r="M361" t="str">
            <v>Brute</v>
          </cell>
          <cell r="N361" t="str">
            <v>Suivant plan générique</v>
          </cell>
          <cell r="O361">
            <v>43129</v>
          </cell>
          <cell r="P361">
            <v>0</v>
          </cell>
          <cell r="Q361">
            <v>3</v>
          </cell>
          <cell r="R361">
            <v>105</v>
          </cell>
          <cell r="S361">
            <v>9.8678268000000013E-2</v>
          </cell>
          <cell r="T361">
            <v>2.9023020000000002</v>
          </cell>
          <cell r="U361">
            <v>14.197829199840001</v>
          </cell>
          <cell r="V361">
            <v>26</v>
          </cell>
          <cell r="W361">
            <v>3</v>
          </cell>
          <cell r="X361">
            <v>0.15</v>
          </cell>
          <cell r="Y361">
            <v>0.54607035384000002</v>
          </cell>
          <cell r="Z361">
            <v>0.16382110615199999</v>
          </cell>
          <cell r="AA361">
            <v>0</v>
          </cell>
          <cell r="AB361">
            <v>0</v>
          </cell>
          <cell r="AC361">
            <v>0.70989145999199998</v>
          </cell>
          <cell r="AD361">
            <v>0.23076923076923073</v>
          </cell>
          <cell r="AE361">
            <v>0.72809380511999999</v>
          </cell>
          <cell r="AF361">
            <v>0.72809380511999999</v>
          </cell>
        </row>
        <row r="362">
          <cell r="C362" t="str">
            <v>0-3762-1</v>
          </cell>
          <cell r="D362" t="str">
            <v>10</v>
          </cell>
          <cell r="E362" t="str">
            <v>16</v>
          </cell>
          <cell r="F362" t="str">
            <v>102</v>
          </cell>
          <cell r="G362">
            <v>45</v>
          </cell>
          <cell r="H362">
            <v>0.3</v>
          </cell>
          <cell r="I362" t="str">
            <v>+0,1-0</v>
          </cell>
          <cell r="J362">
            <v>45</v>
          </cell>
          <cell r="K362">
            <v>0.3</v>
          </cell>
          <cell r="L362" t="str">
            <v>+0,1-0</v>
          </cell>
          <cell r="M362" t="str">
            <v>Galvanisée</v>
          </cell>
          <cell r="N362" t="str">
            <v>Suivant plan générique</v>
          </cell>
          <cell r="O362">
            <v>43129</v>
          </cell>
          <cell r="P362">
            <v>0</v>
          </cell>
          <cell r="Q362">
            <v>3</v>
          </cell>
          <cell r="R362">
            <v>105</v>
          </cell>
          <cell r="S362">
            <v>9.8678268000000013E-2</v>
          </cell>
          <cell r="T362">
            <v>2.9023020000000002</v>
          </cell>
          <cell r="U362">
            <v>14.197829199840001</v>
          </cell>
          <cell r="V362">
            <v>26</v>
          </cell>
          <cell r="W362">
            <v>3</v>
          </cell>
          <cell r="X362">
            <v>0.15</v>
          </cell>
          <cell r="Y362">
            <v>0.54607035384000002</v>
          </cell>
          <cell r="Z362">
            <v>0.19490476057200001</v>
          </cell>
          <cell r="AA362">
            <v>0.10361218140000002</v>
          </cell>
          <cell r="AB362">
            <v>3.5000000000000003E-2</v>
          </cell>
          <cell r="AC362">
            <v>0.87958729581200013</v>
          </cell>
          <cell r="AD362">
            <v>0.22158660260329446</v>
          </cell>
          <cell r="AE362">
            <v>0.91291004698666678</v>
          </cell>
          <cell r="AF362">
            <v>0.91291004698666678</v>
          </cell>
        </row>
        <row r="363">
          <cell r="C363" t="str">
            <v>0-3736-1</v>
          </cell>
          <cell r="D363" t="str">
            <v>10</v>
          </cell>
          <cell r="E363" t="str">
            <v>14</v>
          </cell>
          <cell r="F363" t="str">
            <v>54</v>
          </cell>
          <cell r="G363">
            <v>45</v>
          </cell>
          <cell r="H363">
            <v>0.3</v>
          </cell>
          <cell r="I363" t="str">
            <v>+0,1-0</v>
          </cell>
          <cell r="J363">
            <v>45</v>
          </cell>
          <cell r="K363">
            <v>0.3</v>
          </cell>
          <cell r="L363" t="str">
            <v>+0,1-0</v>
          </cell>
          <cell r="M363" t="str">
            <v>Galvanisée</v>
          </cell>
          <cell r="N363" t="str">
            <v>Suivant plan générique</v>
          </cell>
          <cell r="O363">
            <v>43129</v>
          </cell>
          <cell r="P363">
            <v>0</v>
          </cell>
          <cell r="Q363">
            <v>3</v>
          </cell>
          <cell r="R363">
            <v>57</v>
          </cell>
          <cell r="S363">
            <v>3.2148575999999998E-2</v>
          </cell>
          <cell r="T363">
            <v>1.7860320000000001</v>
          </cell>
          <cell r="U363">
            <v>8.116104474720002</v>
          </cell>
          <cell r="V363">
            <v>49</v>
          </cell>
          <cell r="W363">
            <v>2</v>
          </cell>
          <cell r="X363">
            <v>0.15</v>
          </cell>
          <cell r="Y363">
            <v>0.16563478519836738</v>
          </cell>
          <cell r="Z363">
            <v>0.15</v>
          </cell>
          <cell r="AA363">
            <v>3.3756004800000003E-2</v>
          </cell>
          <cell r="AB363">
            <v>3.5000000000000003E-2</v>
          </cell>
          <cell r="AC363">
            <v>0.3843907899983674</v>
          </cell>
          <cell r="AD363">
            <v>0.39022787200660319</v>
          </cell>
          <cell r="AE363">
            <v>0.3843907899983674</v>
          </cell>
          <cell r="AF363">
            <v>0.3843907899983674</v>
          </cell>
        </row>
        <row r="364">
          <cell r="C364" t="str">
            <v>4-7129-1</v>
          </cell>
          <cell r="D364" t="str">
            <v>10</v>
          </cell>
          <cell r="E364" t="str">
            <v>14</v>
          </cell>
          <cell r="F364" t="str">
            <v>50</v>
          </cell>
          <cell r="G364">
            <v>45</v>
          </cell>
          <cell r="H364">
            <v>0.3</v>
          </cell>
          <cell r="I364" t="str">
            <v>+0,1-0</v>
          </cell>
          <cell r="J364">
            <v>45</v>
          </cell>
          <cell r="K364">
            <v>0.3</v>
          </cell>
          <cell r="L364" t="str">
            <v>+0,1-0</v>
          </cell>
          <cell r="M364" t="str">
            <v>Galvanisée</v>
          </cell>
          <cell r="N364" t="str">
            <v>Suivant plan générique</v>
          </cell>
          <cell r="O364">
            <v>43129</v>
          </cell>
          <cell r="P364">
            <v>0</v>
          </cell>
          <cell r="Q364">
            <v>3</v>
          </cell>
          <cell r="R364">
            <v>53</v>
          </cell>
          <cell r="S364">
            <v>2.9767200000000001E-2</v>
          </cell>
          <cell r="T364">
            <v>1.7860320000000001</v>
          </cell>
          <cell r="U364">
            <v>8.116104474720002</v>
          </cell>
          <cell r="V364">
            <v>53</v>
          </cell>
          <cell r="W364">
            <v>2</v>
          </cell>
          <cell r="X364">
            <v>0.15</v>
          </cell>
          <cell r="Y364">
            <v>0.15313404669283023</v>
          </cell>
          <cell r="Z364">
            <v>0.15</v>
          </cell>
          <cell r="AA364">
            <v>3.1255560000000002E-2</v>
          </cell>
          <cell r="AB364">
            <v>3.5000000000000003E-2</v>
          </cell>
          <cell r="AC364">
            <v>0.36938960669283027</v>
          </cell>
          <cell r="AD364">
            <v>0.40607531257568408</v>
          </cell>
          <cell r="AE364">
            <v>0.36938960669283027</v>
          </cell>
          <cell r="AF364">
            <v>0.36938960669283027</v>
          </cell>
        </row>
        <row r="365">
          <cell r="C365" t="str">
            <v>4-7199-1</v>
          </cell>
          <cell r="D365" t="str">
            <v>10</v>
          </cell>
          <cell r="E365" t="str">
            <v>14</v>
          </cell>
          <cell r="F365" t="str">
            <v>45</v>
          </cell>
          <cell r="G365">
            <v>45</v>
          </cell>
          <cell r="H365">
            <v>0.3</v>
          </cell>
          <cell r="I365" t="str">
            <v>+0,1-0</v>
          </cell>
          <cell r="J365">
            <v>45</v>
          </cell>
          <cell r="K365">
            <v>0.3</v>
          </cell>
          <cell r="L365" t="str">
            <v>+0,1-0</v>
          </cell>
          <cell r="M365" t="str">
            <v>Galvanisée</v>
          </cell>
          <cell r="N365" t="str">
            <v>Suivant plan générique</v>
          </cell>
          <cell r="O365">
            <v>43129</v>
          </cell>
          <cell r="P365">
            <v>0</v>
          </cell>
          <cell r="Q365">
            <v>3</v>
          </cell>
          <cell r="R365">
            <v>48</v>
          </cell>
          <cell r="S365">
            <v>2.6790480000000002E-2</v>
          </cell>
          <cell r="T365">
            <v>1.7860320000000001</v>
          </cell>
          <cell r="U365">
            <v>8.116104474720002</v>
          </cell>
          <cell r="V365">
            <v>58</v>
          </cell>
          <cell r="W365">
            <v>2</v>
          </cell>
          <cell r="X365">
            <v>0.15</v>
          </cell>
          <cell r="Y365">
            <v>0.13993283577103452</v>
          </cell>
          <cell r="Z365">
            <v>0.15</v>
          </cell>
          <cell r="AA365">
            <v>2.8130004000000004E-2</v>
          </cell>
          <cell r="AB365">
            <v>3.5000000000000003E-2</v>
          </cell>
          <cell r="AC365">
            <v>0.35306283977103448</v>
          </cell>
          <cell r="AD365">
            <v>0.42485354759304816</v>
          </cell>
          <cell r="AE365">
            <v>0.35306283977103448</v>
          </cell>
          <cell r="AF365">
            <v>0.35306283977103448</v>
          </cell>
        </row>
        <row r="366">
          <cell r="C366" t="str">
            <v>0-3735-1</v>
          </cell>
          <cell r="D366" t="str">
            <v>10</v>
          </cell>
          <cell r="E366" t="str">
            <v>14</v>
          </cell>
          <cell r="F366" t="str">
            <v>42</v>
          </cell>
          <cell r="G366">
            <v>45</v>
          </cell>
          <cell r="H366">
            <v>0.3</v>
          </cell>
          <cell r="I366" t="str">
            <v>+0,1-0</v>
          </cell>
          <cell r="J366">
            <v>45</v>
          </cell>
          <cell r="K366">
            <v>0.3</v>
          </cell>
          <cell r="L366" t="str">
            <v>+0,1-0</v>
          </cell>
          <cell r="M366" t="str">
            <v>Galvanisée</v>
          </cell>
          <cell r="N366" t="str">
            <v>Suivant plan générique</v>
          </cell>
          <cell r="O366">
            <v>43129</v>
          </cell>
          <cell r="P366">
            <v>0</v>
          </cell>
          <cell r="Q366">
            <v>3</v>
          </cell>
          <cell r="R366">
            <v>45</v>
          </cell>
          <cell r="S366">
            <v>2.5004448000000006E-2</v>
          </cell>
          <cell r="T366">
            <v>1.7860320000000001</v>
          </cell>
          <cell r="U366">
            <v>8.116104474720002</v>
          </cell>
          <cell r="V366">
            <v>62</v>
          </cell>
          <cell r="W366">
            <v>2</v>
          </cell>
          <cell r="X366">
            <v>0.15</v>
          </cell>
          <cell r="Y366">
            <v>0.13090491088258069</v>
          </cell>
          <cell r="Z366">
            <v>0.15</v>
          </cell>
          <cell r="AA366">
            <v>2.6254670400000006E-2</v>
          </cell>
          <cell r="AB366">
            <v>3.5000000000000003E-2</v>
          </cell>
          <cell r="AC366">
            <v>0.34215958128258073</v>
          </cell>
          <cell r="AD366">
            <v>0.43839193231920315</v>
          </cell>
          <cell r="AE366">
            <v>0.34215958128258073</v>
          </cell>
          <cell r="AF366">
            <v>0.34215958128258073</v>
          </cell>
        </row>
        <row r="367">
          <cell r="C367" t="str">
            <v>4-7270-1</v>
          </cell>
          <cell r="D367" t="str">
            <v>10</v>
          </cell>
          <cell r="E367" t="str">
            <v>14</v>
          </cell>
          <cell r="F367" t="str">
            <v>28</v>
          </cell>
          <cell r="G367">
            <v>45</v>
          </cell>
          <cell r="H367">
            <v>0.3</v>
          </cell>
          <cell r="I367" t="str">
            <v>+0,1-0</v>
          </cell>
          <cell r="J367">
            <v>45</v>
          </cell>
          <cell r="K367">
            <v>0.3</v>
          </cell>
          <cell r="L367" t="str">
            <v>+0,1-0</v>
          </cell>
          <cell r="M367" t="str">
            <v>Galvanisée</v>
          </cell>
          <cell r="N367" t="str">
            <v>Suivant plan générique</v>
          </cell>
          <cell r="O367">
            <v>43129</v>
          </cell>
          <cell r="P367">
            <v>0</v>
          </cell>
          <cell r="Q367">
            <v>3</v>
          </cell>
          <cell r="R367">
            <v>31</v>
          </cell>
          <cell r="S367">
            <v>1.6669632E-2</v>
          </cell>
          <cell r="T367">
            <v>1.7860320000000001</v>
          </cell>
          <cell r="U367">
            <v>8.116104474720002</v>
          </cell>
          <cell r="V367">
            <v>90</v>
          </cell>
          <cell r="W367">
            <v>2</v>
          </cell>
          <cell r="X367">
            <v>0.15</v>
          </cell>
          <cell r="Y367">
            <v>9.0178938608000025E-2</v>
          </cell>
          <cell r="Z367">
            <v>0.15</v>
          </cell>
          <cell r="AA367">
            <v>1.7503113600000002E-2</v>
          </cell>
          <cell r="AB367">
            <v>3.5000000000000003E-2</v>
          </cell>
          <cell r="AC367">
            <v>0.29268205220800003</v>
          </cell>
          <cell r="AD367">
            <v>0.51250153150285982</v>
          </cell>
          <cell r="AE367">
            <v>0.29268205220800003</v>
          </cell>
          <cell r="AF367">
            <v>0.29268205220800003</v>
          </cell>
        </row>
        <row r="368">
          <cell r="C368" t="str">
            <v>0-3731-1</v>
          </cell>
          <cell r="D368" t="str">
            <v>10</v>
          </cell>
          <cell r="E368" t="str">
            <v>14</v>
          </cell>
          <cell r="F368" t="str">
            <v>26</v>
          </cell>
          <cell r="G368">
            <v>45</v>
          </cell>
          <cell r="H368">
            <v>0.3</v>
          </cell>
          <cell r="I368" t="str">
            <v>+0,1-0</v>
          </cell>
          <cell r="J368">
            <v>45</v>
          </cell>
          <cell r="K368">
            <v>0.3</v>
          </cell>
          <cell r="L368" t="str">
            <v>+0,1-0</v>
          </cell>
          <cell r="M368" t="str">
            <v>Galvanisée</v>
          </cell>
          <cell r="N368" t="str">
            <v>Suivant plan générique</v>
          </cell>
          <cell r="O368">
            <v>43129</v>
          </cell>
          <cell r="P368">
            <v>0</v>
          </cell>
          <cell r="Q368">
            <v>3</v>
          </cell>
          <cell r="R368">
            <v>29</v>
          </cell>
          <cell r="S368">
            <v>1.5478944000000001E-2</v>
          </cell>
          <cell r="T368">
            <v>1.7860320000000001</v>
          </cell>
          <cell r="U368">
            <v>8.116104474720002</v>
          </cell>
          <cell r="V368">
            <v>97</v>
          </cell>
          <cell r="W368">
            <v>2</v>
          </cell>
          <cell r="X368">
            <v>0.15</v>
          </cell>
          <cell r="Y368">
            <v>8.3671180151752594E-2</v>
          </cell>
          <cell r="Z368">
            <v>0.15</v>
          </cell>
          <cell r="AA368">
            <v>1.6252891200000001E-2</v>
          </cell>
          <cell r="AB368">
            <v>3.5000000000000003E-2</v>
          </cell>
          <cell r="AC368">
            <v>0.28492407135175257</v>
          </cell>
          <cell r="AD368">
            <v>0.526456045950634</v>
          </cell>
          <cell r="AE368">
            <v>0.28492407135175257</v>
          </cell>
          <cell r="AF368">
            <v>0.28492407135175257</v>
          </cell>
        </row>
        <row r="369">
          <cell r="C369" t="str">
            <v>4-7274-1</v>
          </cell>
          <cell r="D369" t="str">
            <v>10</v>
          </cell>
          <cell r="E369" t="str">
            <v>14</v>
          </cell>
          <cell r="F369" t="str">
            <v>22</v>
          </cell>
          <cell r="G369">
            <v>45</v>
          </cell>
          <cell r="H369">
            <v>0.3</v>
          </cell>
          <cell r="I369" t="str">
            <v>+0,1-0</v>
          </cell>
          <cell r="J369">
            <v>45</v>
          </cell>
          <cell r="K369">
            <v>0.3</v>
          </cell>
          <cell r="L369" t="str">
            <v>+0,1-0</v>
          </cell>
          <cell r="M369" t="str">
            <v>Galvanisée</v>
          </cell>
          <cell r="N369" t="str">
            <v>Suivant plan générique</v>
          </cell>
          <cell r="O369">
            <v>43129</v>
          </cell>
          <cell r="P369">
            <v>0</v>
          </cell>
          <cell r="Q369">
            <v>3</v>
          </cell>
          <cell r="R369">
            <v>25</v>
          </cell>
          <cell r="S369">
            <v>1.3097568E-2</v>
          </cell>
          <cell r="T369">
            <v>1.7860320000000001</v>
          </cell>
          <cell r="U369">
            <v>8.116104474720002</v>
          </cell>
          <cell r="V369">
            <v>112</v>
          </cell>
          <cell r="W369">
            <v>2</v>
          </cell>
          <cell r="X369">
            <v>0.15</v>
          </cell>
          <cell r="Y369">
            <v>7.2465218524285738E-2</v>
          </cell>
          <cell r="Z369">
            <v>0.15</v>
          </cell>
          <cell r="AA369">
            <v>1.3752446400000002E-2</v>
          </cell>
          <cell r="AB369">
            <v>3.5000000000000003E-2</v>
          </cell>
          <cell r="AC369">
            <v>0.27121766492428578</v>
          </cell>
          <cell r="AD369">
            <v>0.55306132084676218</v>
          </cell>
          <cell r="AE369">
            <v>0.27121766492428578</v>
          </cell>
          <cell r="AF369">
            <v>0.27121766492428578</v>
          </cell>
        </row>
        <row r="370">
          <cell r="C370" t="str">
            <v>0-3728-1</v>
          </cell>
          <cell r="D370" t="str">
            <v>10</v>
          </cell>
          <cell r="E370" t="str">
            <v>14</v>
          </cell>
          <cell r="F370" t="str">
            <v>21</v>
          </cell>
          <cell r="G370">
            <v>45</v>
          </cell>
          <cell r="H370">
            <v>0.3</v>
          </cell>
          <cell r="I370" t="str">
            <v>+0,1-0</v>
          </cell>
          <cell r="J370">
            <v>45</v>
          </cell>
          <cell r="K370">
            <v>0.3</v>
          </cell>
          <cell r="L370" t="str">
            <v>+0,1-0</v>
          </cell>
          <cell r="M370" t="str">
            <v>Galvanisée</v>
          </cell>
          <cell r="N370" t="str">
            <v>Suivant plan générique</v>
          </cell>
          <cell r="O370">
            <v>43129</v>
          </cell>
          <cell r="P370">
            <v>0</v>
          </cell>
          <cell r="Q370">
            <v>3</v>
          </cell>
          <cell r="R370">
            <v>24</v>
          </cell>
          <cell r="S370">
            <v>1.2502224000000003E-2</v>
          </cell>
          <cell r="T370">
            <v>1.7860320000000001</v>
          </cell>
          <cell r="U370">
            <v>8.116104474720002</v>
          </cell>
          <cell r="V370">
            <v>117</v>
          </cell>
          <cell r="W370">
            <v>2</v>
          </cell>
          <cell r="X370">
            <v>0.15</v>
          </cell>
          <cell r="Y370">
            <v>6.9368414313846175E-2</v>
          </cell>
          <cell r="Z370">
            <v>0.15</v>
          </cell>
          <cell r="AA370">
            <v>1.3127335200000003E-2</v>
          </cell>
          <cell r="AB370">
            <v>3.5000000000000003E-2</v>
          </cell>
          <cell r="AC370">
            <v>0.26749574951384619</v>
          </cell>
          <cell r="AD370">
            <v>0.56075657378711241</v>
          </cell>
          <cell r="AE370">
            <v>0.26749574951384619</v>
          </cell>
          <cell r="AF370">
            <v>0.26749574951384619</v>
          </cell>
        </row>
        <row r="371">
          <cell r="C371" t="str">
            <v>4-7589-1</v>
          </cell>
          <cell r="D371" t="str">
            <v>10</v>
          </cell>
          <cell r="E371" t="str">
            <v>12</v>
          </cell>
          <cell r="F371" t="str">
            <v>32</v>
          </cell>
          <cell r="G371">
            <v>45</v>
          </cell>
          <cell r="H371">
            <v>0.3</v>
          </cell>
          <cell r="I371" t="str">
            <v>+0,1-0</v>
          </cell>
          <cell r="J371">
            <v>45</v>
          </cell>
          <cell r="K371">
            <v>0.3</v>
          </cell>
          <cell r="L371" t="str">
            <v>+0,1-0</v>
          </cell>
          <cell r="M371" t="str">
            <v>Galvanisée</v>
          </cell>
          <cell r="N371" t="str">
            <v>Suivant plan générique</v>
          </cell>
          <cell r="O371">
            <v>43129</v>
          </cell>
          <cell r="P371">
            <v>0</v>
          </cell>
          <cell r="Q371">
            <v>3</v>
          </cell>
          <cell r="R371">
            <v>35</v>
          </cell>
          <cell r="S371">
            <v>8.7317119999999991E-3</v>
          </cell>
          <cell r="T371">
            <v>0.81859800000000005</v>
          </cell>
          <cell r="U371">
            <v>4.2989656287600013</v>
          </cell>
          <cell r="V371">
            <v>80</v>
          </cell>
          <cell r="W371">
            <v>1</v>
          </cell>
          <cell r="X371">
            <v>0.15</v>
          </cell>
          <cell r="Y371">
            <v>5.3737070359500018E-2</v>
          </cell>
          <cell r="Z371">
            <v>0.15</v>
          </cell>
          <cell r="AA371">
            <v>9.1682975999999999E-3</v>
          </cell>
          <cell r="AB371">
            <v>3.5000000000000003E-2</v>
          </cell>
          <cell r="AC371">
            <v>0.24790536795949999</v>
          </cell>
          <cell r="AD371">
            <v>0.6050695926217512</v>
          </cell>
          <cell r="AE371">
            <v>0.24790536795949999</v>
          </cell>
          <cell r="AF371">
            <v>0.24790536795949999</v>
          </cell>
        </row>
        <row r="372">
          <cell r="C372" t="str">
            <v>0-3624-1</v>
          </cell>
          <cell r="D372" t="str">
            <v>10</v>
          </cell>
          <cell r="E372" t="str">
            <v>12</v>
          </cell>
          <cell r="F372" t="str">
            <v>28</v>
          </cell>
          <cell r="G372">
            <v>45</v>
          </cell>
          <cell r="H372">
            <v>0.3</v>
          </cell>
          <cell r="I372" t="str">
            <v>+0,1-0</v>
          </cell>
          <cell r="J372">
            <v>45</v>
          </cell>
          <cell r="K372">
            <v>0.3</v>
          </cell>
          <cell r="L372" t="str">
            <v>+0,1-0</v>
          </cell>
          <cell r="M372" t="str">
            <v>Galvanisée</v>
          </cell>
          <cell r="N372" t="str">
            <v>Suivant plan générique</v>
          </cell>
          <cell r="O372">
            <v>43129</v>
          </cell>
          <cell r="P372">
            <v>0</v>
          </cell>
          <cell r="Q372">
            <v>3</v>
          </cell>
          <cell r="R372">
            <v>31</v>
          </cell>
          <cell r="S372">
            <v>7.6402480000000005E-3</v>
          </cell>
          <cell r="T372">
            <v>0.81859800000000005</v>
          </cell>
          <cell r="U372">
            <v>4.2989656287600013</v>
          </cell>
          <cell r="V372">
            <v>90</v>
          </cell>
          <cell r="W372">
            <v>1</v>
          </cell>
          <cell r="X372">
            <v>0.15</v>
          </cell>
          <cell r="Y372">
            <v>4.7766284764000015E-2</v>
          </cell>
          <cell r="Z372">
            <v>0.15</v>
          </cell>
          <cell r="AA372">
            <v>8.0222604000000017E-3</v>
          </cell>
          <cell r="AB372">
            <v>3.5000000000000003E-2</v>
          </cell>
          <cell r="AC372">
            <v>0.24078854516400003</v>
          </cell>
          <cell r="AD372">
            <v>0.62295322187289126</v>
          </cell>
          <cell r="AE372">
            <v>0.24078854516400003</v>
          </cell>
          <cell r="AF372">
            <v>0.24078854516400003</v>
          </cell>
        </row>
        <row r="373">
          <cell r="C373" t="str">
            <v>4-8004-1</v>
          </cell>
          <cell r="D373" t="str">
            <v>10</v>
          </cell>
          <cell r="E373" t="str">
            <v>12</v>
          </cell>
          <cell r="F373" t="str">
            <v>20</v>
          </cell>
          <cell r="G373">
            <v>45</v>
          </cell>
          <cell r="H373">
            <v>0.3</v>
          </cell>
          <cell r="I373" t="str">
            <v>+0,1-0</v>
          </cell>
          <cell r="J373">
            <v>45</v>
          </cell>
          <cell r="K373">
            <v>0.3</v>
          </cell>
          <cell r="L373" t="str">
            <v>+0,1-0</v>
          </cell>
          <cell r="M373" t="str">
            <v>Galvanisée</v>
          </cell>
          <cell r="N373" t="str">
            <v>Suivant plan générique</v>
          </cell>
          <cell r="O373">
            <v>43129</v>
          </cell>
          <cell r="P373">
            <v>0</v>
          </cell>
          <cell r="Q373">
            <v>3</v>
          </cell>
          <cell r="R373">
            <v>23</v>
          </cell>
          <cell r="S373">
            <v>5.4573200000000007E-3</v>
          </cell>
          <cell r="T373">
            <v>0.81859800000000005</v>
          </cell>
          <cell r="U373">
            <v>4.2989656287600013</v>
          </cell>
          <cell r="V373">
            <v>122</v>
          </cell>
          <cell r="W373">
            <v>1</v>
          </cell>
          <cell r="X373">
            <v>0.15</v>
          </cell>
          <cell r="Y373">
            <v>3.5237423186557384E-2</v>
          </cell>
          <cell r="Z373">
            <v>0.15</v>
          </cell>
          <cell r="AA373">
            <v>5.7301860000000008E-3</v>
          </cell>
          <cell r="AB373">
            <v>3.5000000000000003E-2</v>
          </cell>
          <cell r="AC373">
            <v>0.22596760918655739</v>
          </cell>
          <cell r="AD373">
            <v>0.66381195313776586</v>
          </cell>
          <cell r="AE373">
            <v>0.22596760918655739</v>
          </cell>
          <cell r="AF373">
            <v>0.22596760918655739</v>
          </cell>
        </row>
        <row r="374">
          <cell r="C374" t="str">
            <v>4-7731-1</v>
          </cell>
          <cell r="D374" t="str">
            <v>10</v>
          </cell>
          <cell r="E374" t="str">
            <v>18</v>
          </cell>
          <cell r="F374" t="str">
            <v>75</v>
          </cell>
          <cell r="G374">
            <v>45</v>
          </cell>
          <cell r="H374">
            <v>0.3</v>
          </cell>
          <cell r="I374" t="str">
            <v>+0,1-0</v>
          </cell>
          <cell r="J374">
            <v>45</v>
          </cell>
          <cell r="K374">
            <v>0.3</v>
          </cell>
          <cell r="L374" t="str">
            <v>+0,1-0</v>
          </cell>
          <cell r="M374" t="str">
            <v>Galvanisée</v>
          </cell>
          <cell r="N374" t="str">
            <v>Suivant plan générique</v>
          </cell>
          <cell r="O374">
            <v>43129</v>
          </cell>
          <cell r="P374">
            <v>0</v>
          </cell>
          <cell r="Q374">
            <v>3</v>
          </cell>
          <cell r="R374">
            <v>78</v>
          </cell>
          <cell r="S374">
            <v>0.10418520000000001</v>
          </cell>
          <cell r="T374">
            <v>4.167408</v>
          </cell>
          <cell r="U374">
            <v>28.151441146752003</v>
          </cell>
          <cell r="V374">
            <v>36</v>
          </cell>
          <cell r="W374">
            <v>4</v>
          </cell>
          <cell r="X374">
            <v>0.2</v>
          </cell>
          <cell r="Y374">
            <v>0.78198447629866674</v>
          </cell>
          <cell r="Z374">
            <v>0.26741368088959999</v>
          </cell>
          <cell r="AA374">
            <v>0.10939446000000001</v>
          </cell>
          <cell r="AB374">
            <v>3.5000000000000003E-2</v>
          </cell>
          <cell r="AC374">
            <v>1.1937926171882667</v>
          </cell>
          <cell r="AD374">
            <v>0.22400346344864985</v>
          </cell>
          <cell r="AE374">
            <v>1.235171915064889</v>
          </cell>
          <cell r="AF374">
            <v>1.235171915064889</v>
          </cell>
        </row>
        <row r="375">
          <cell r="C375" t="str">
            <v>4-7820-1</v>
          </cell>
          <cell r="D375" t="str">
            <v>10</v>
          </cell>
          <cell r="E375" t="str">
            <v>18</v>
          </cell>
          <cell r="F375" t="str">
            <v>47</v>
          </cell>
          <cell r="G375">
            <v>45</v>
          </cell>
          <cell r="H375">
            <v>0.3</v>
          </cell>
          <cell r="I375" t="str">
            <v>+0,1-0</v>
          </cell>
          <cell r="J375">
            <v>45</v>
          </cell>
          <cell r="K375">
            <v>0.3</v>
          </cell>
          <cell r="L375" t="str">
            <v>+0,1-0</v>
          </cell>
          <cell r="M375" t="str">
            <v>Galvanisée</v>
          </cell>
          <cell r="N375" t="str">
            <v>Suivant plan générique</v>
          </cell>
          <cell r="O375">
            <v>43129</v>
          </cell>
          <cell r="P375">
            <v>0</v>
          </cell>
          <cell r="Q375">
            <v>3</v>
          </cell>
          <cell r="R375">
            <v>50</v>
          </cell>
          <cell r="S375">
            <v>6.5289392000000002E-2</v>
          </cell>
          <cell r="T375">
            <v>4.167408</v>
          </cell>
          <cell r="U375">
            <v>28.151441146752003</v>
          </cell>
          <cell r="V375">
            <v>56</v>
          </cell>
          <cell r="W375">
            <v>4</v>
          </cell>
          <cell r="X375">
            <v>0.2</v>
          </cell>
          <cell r="Y375">
            <v>0.50270430619200002</v>
          </cell>
          <cell r="Z375">
            <v>0.2</v>
          </cell>
          <cell r="AA375">
            <v>6.8553861600000002E-2</v>
          </cell>
          <cell r="AB375">
            <v>3.5000000000000003E-2</v>
          </cell>
          <cell r="AC375">
            <v>0.80625816779199999</v>
          </cell>
          <cell r="AD375">
            <v>0.24805950251358738</v>
          </cell>
          <cell r="AE375">
            <v>0.80625816779199999</v>
          </cell>
          <cell r="AF375">
            <v>0.80625816779199999</v>
          </cell>
        </row>
        <row r="376">
          <cell r="C376" t="str">
            <v>4-7935-1</v>
          </cell>
          <cell r="D376" t="str">
            <v>10</v>
          </cell>
          <cell r="E376" t="str">
            <v>18</v>
          </cell>
          <cell r="F376" t="str">
            <v>55</v>
          </cell>
          <cell r="G376">
            <v>45</v>
          </cell>
          <cell r="H376">
            <v>0.3</v>
          </cell>
          <cell r="I376" t="str">
            <v>+0,1-0</v>
          </cell>
          <cell r="J376">
            <v>45</v>
          </cell>
          <cell r="K376">
            <v>0.3</v>
          </cell>
          <cell r="L376" t="str">
            <v>+0,1-0</v>
          </cell>
          <cell r="M376" t="str">
            <v>Galvanisée</v>
          </cell>
          <cell r="N376" t="str">
            <v>Suivant plan générique</v>
          </cell>
          <cell r="O376">
            <v>43129</v>
          </cell>
          <cell r="P376">
            <v>0</v>
          </cell>
          <cell r="Q376">
            <v>3</v>
          </cell>
          <cell r="R376">
            <v>58</v>
          </cell>
          <cell r="S376">
            <v>7.6402480000000009E-2</v>
          </cell>
          <cell r="T376">
            <v>4.167408</v>
          </cell>
          <cell r="U376">
            <v>28.151441146752003</v>
          </cell>
          <cell r="V376">
            <v>48</v>
          </cell>
          <cell r="W376">
            <v>4</v>
          </cell>
          <cell r="X376">
            <v>0.2</v>
          </cell>
          <cell r="Y376">
            <v>0.58648835722400006</v>
          </cell>
          <cell r="Z376">
            <v>0.20001328836720003</v>
          </cell>
          <cell r="AA376">
            <v>8.0222604000000017E-2</v>
          </cell>
          <cell r="AB376">
            <v>3.5000000000000003E-2</v>
          </cell>
          <cell r="AC376">
            <v>0.90172424959120012</v>
          </cell>
          <cell r="AD376">
            <v>0.22181203229022262</v>
          </cell>
          <cell r="AE376">
            <v>0.93561461496533349</v>
          </cell>
          <cell r="AF376">
            <v>0.93561461496533349</v>
          </cell>
        </row>
        <row r="377">
          <cell r="C377" t="str">
            <v>4-8052-1</v>
          </cell>
          <cell r="D377" t="str">
            <v>10</v>
          </cell>
          <cell r="E377" t="str">
            <v>18</v>
          </cell>
          <cell r="F377" t="str">
            <v>36</v>
          </cell>
          <cell r="G377">
            <v>45</v>
          </cell>
          <cell r="H377">
            <v>0.3</v>
          </cell>
          <cell r="I377" t="str">
            <v>+0,1-0</v>
          </cell>
          <cell r="J377">
            <v>45</v>
          </cell>
          <cell r="K377">
            <v>0.3</v>
          </cell>
          <cell r="L377" t="str">
            <v>+0,1-0</v>
          </cell>
          <cell r="M377" t="str">
            <v>Galvanisée</v>
          </cell>
          <cell r="N377" t="str">
            <v>Suivant plan générique</v>
          </cell>
          <cell r="O377">
            <v>43129</v>
          </cell>
          <cell r="P377">
            <v>0</v>
          </cell>
          <cell r="Q377">
            <v>3</v>
          </cell>
          <cell r="R377">
            <v>39</v>
          </cell>
          <cell r="S377">
            <v>5.0008896000000011E-2</v>
          </cell>
          <cell r="T377">
            <v>4.167408</v>
          </cell>
          <cell r="U377">
            <v>28.151441146752003</v>
          </cell>
          <cell r="V377">
            <v>72</v>
          </cell>
          <cell r="W377">
            <v>4</v>
          </cell>
          <cell r="X377">
            <v>0.2</v>
          </cell>
          <cell r="Y377">
            <v>0.39099223814933337</v>
          </cell>
          <cell r="Z377">
            <v>0.2</v>
          </cell>
          <cell r="AA377">
            <v>5.2509340800000012E-2</v>
          </cell>
          <cell r="AB377">
            <v>3.5000000000000003E-2</v>
          </cell>
          <cell r="AC377">
            <v>0.67850157894933338</v>
          </cell>
          <cell r="AD377">
            <v>0.29476718434421628</v>
          </cell>
          <cell r="AE377">
            <v>0.68357368421333353</v>
          </cell>
          <cell r="AF377">
            <v>0.68357368421333353</v>
          </cell>
        </row>
        <row r="378">
          <cell r="C378" t="str">
            <v>4-8448-1</v>
          </cell>
          <cell r="D378" t="str">
            <v>10</v>
          </cell>
          <cell r="E378" t="str">
            <v>18</v>
          </cell>
          <cell r="F378" t="str">
            <v>78</v>
          </cell>
          <cell r="G378">
            <v>45</v>
          </cell>
          <cell r="H378">
            <v>0.3</v>
          </cell>
          <cell r="I378" t="str">
            <v>+0,1-0</v>
          </cell>
          <cell r="J378">
            <v>45</v>
          </cell>
          <cell r="K378">
            <v>0.3</v>
          </cell>
          <cell r="L378" t="str">
            <v>+0,1-0</v>
          </cell>
          <cell r="M378" t="str">
            <v>Galvanisée</v>
          </cell>
          <cell r="N378" t="str">
            <v>Suivant plan générique</v>
          </cell>
          <cell r="O378">
            <v>43129</v>
          </cell>
          <cell r="P378">
            <v>0</v>
          </cell>
          <cell r="Q378">
            <v>3</v>
          </cell>
          <cell r="R378">
            <v>81</v>
          </cell>
          <cell r="S378">
            <v>0.108352608</v>
          </cell>
          <cell r="T378">
            <v>4.167408</v>
          </cell>
          <cell r="U378">
            <v>28.151441146752003</v>
          </cell>
          <cell r="V378">
            <v>34</v>
          </cell>
          <cell r="W378">
            <v>4</v>
          </cell>
          <cell r="X378">
            <v>0.2</v>
          </cell>
          <cell r="Y378">
            <v>0.82798356313976473</v>
          </cell>
          <cell r="Z378">
            <v>0.28252614046192942</v>
          </cell>
          <cell r="AA378">
            <v>0.1137702384</v>
          </cell>
          <cell r="AB378">
            <v>3.5000000000000003E-2</v>
          </cell>
          <cell r="AC378">
            <v>1.259279942001694</v>
          </cell>
          <cell r="AD378">
            <v>0.22435530896556533</v>
          </cell>
          <cell r="AE378">
            <v>1.3023384020530198</v>
          </cell>
          <cell r="AF378">
            <v>1.3023384020530198</v>
          </cell>
        </row>
        <row r="379">
          <cell r="C379" t="str">
            <v>0-6151-1</v>
          </cell>
          <cell r="D379" t="str">
            <v>12</v>
          </cell>
          <cell r="E379" t="str">
            <v>20</v>
          </cell>
          <cell r="F379" t="str">
            <v>48</v>
          </cell>
          <cell r="G379">
            <v>45</v>
          </cell>
          <cell r="H379">
            <v>0.3</v>
          </cell>
          <cell r="I379" t="str">
            <v>+0,1-0</v>
          </cell>
          <cell r="J379">
            <v>45</v>
          </cell>
          <cell r="K379">
            <v>0.3</v>
          </cell>
          <cell r="L379" t="str">
            <v>+0,1-0</v>
          </cell>
          <cell r="M379" t="str">
            <v>Galvanisée</v>
          </cell>
          <cell r="N379" t="str">
            <v>Suivant plan générique</v>
          </cell>
          <cell r="O379">
            <v>43129</v>
          </cell>
          <cell r="P379">
            <v>0</v>
          </cell>
          <cell r="Q379">
            <v>3</v>
          </cell>
          <cell r="R379">
            <v>51</v>
          </cell>
          <cell r="S379">
            <v>7.6204032000000005E-2</v>
          </cell>
          <cell r="T379">
            <v>4.7627520000000008</v>
          </cell>
          <cell r="U379">
            <v>23.984266521600009</v>
          </cell>
          <cell r="V379">
            <v>55</v>
          </cell>
          <cell r="W379">
            <v>4</v>
          </cell>
          <cell r="X379">
            <v>0.2</v>
          </cell>
          <cell r="Y379">
            <v>0.43607757312000017</v>
          </cell>
          <cell r="Z379">
            <v>0.2</v>
          </cell>
          <cell r="AA379">
            <v>8.0014233600000012E-2</v>
          </cell>
          <cell r="AB379">
            <v>3.5000000000000003E-2</v>
          </cell>
          <cell r="AC379">
            <v>0.7510918067200002</v>
          </cell>
          <cell r="AD379">
            <v>0.2662790330164766</v>
          </cell>
          <cell r="AE379">
            <v>0.78727400960000038</v>
          </cell>
          <cell r="AF379">
            <v>0.78727400960000038</v>
          </cell>
        </row>
        <row r="380">
          <cell r="C380" t="str">
            <v>0-6456-1</v>
          </cell>
          <cell r="D380" t="str">
            <v>12</v>
          </cell>
          <cell r="E380" t="str">
            <v>20</v>
          </cell>
          <cell r="F380" t="str">
            <v>69</v>
          </cell>
          <cell r="G380">
            <v>45</v>
          </cell>
          <cell r="H380">
            <v>0.3</v>
          </cell>
          <cell r="I380" t="str">
            <v>+0,1-0</v>
          </cell>
          <cell r="J380">
            <v>45</v>
          </cell>
          <cell r="K380">
            <v>0.3</v>
          </cell>
          <cell r="L380" t="str">
            <v>+0,1-0</v>
          </cell>
          <cell r="M380" t="str">
            <v>Galvanisée</v>
          </cell>
          <cell r="N380" t="str">
            <v>Suivant plan générique</v>
          </cell>
          <cell r="O380">
            <v>43129</v>
          </cell>
          <cell r="P380">
            <v>0</v>
          </cell>
          <cell r="Q380">
            <v>3</v>
          </cell>
          <cell r="R380">
            <v>72</v>
          </cell>
          <cell r="S380">
            <v>0.109543296</v>
          </cell>
          <cell r="T380">
            <v>4.7627520000000008</v>
          </cell>
          <cell r="U380">
            <v>23.984266521600009</v>
          </cell>
          <cell r="V380">
            <v>39</v>
          </cell>
          <cell r="W380">
            <v>4</v>
          </cell>
          <cell r="X380">
            <v>0.2</v>
          </cell>
          <cell r="Y380">
            <v>0.61498119286153874</v>
          </cell>
          <cell r="Z380">
            <v>0.21900049609846164</v>
          </cell>
          <cell r="AA380">
            <v>0.1150204608</v>
          </cell>
          <cell r="AB380">
            <v>3.5000000000000003E-2</v>
          </cell>
          <cell r="AC380">
            <v>0.98400214976000033</v>
          </cell>
          <cell r="AD380">
            <v>0.22256099354241873</v>
          </cell>
          <cell r="AE380">
            <v>1.0200022048820518</v>
          </cell>
          <cell r="AF380">
            <v>1.0200022048820518</v>
          </cell>
        </row>
        <row r="381">
          <cell r="C381" t="str">
            <v>4-7264-1</v>
          </cell>
          <cell r="D381" t="str">
            <v>12</v>
          </cell>
          <cell r="E381" t="str">
            <v>20</v>
          </cell>
          <cell r="F381" t="str">
            <v>72</v>
          </cell>
          <cell r="G381">
            <v>45</v>
          </cell>
          <cell r="H381">
            <v>0.3</v>
          </cell>
          <cell r="I381" t="str">
            <v>+0,1-0</v>
          </cell>
          <cell r="J381">
            <v>45</v>
          </cell>
          <cell r="K381">
            <v>0.3</v>
          </cell>
          <cell r="L381" t="str">
            <v>+0,1-0</v>
          </cell>
          <cell r="M381" t="str">
            <v>Galvanisée</v>
          </cell>
          <cell r="N381" t="str">
            <v>Suivant plan générique</v>
          </cell>
          <cell r="O381">
            <v>43129</v>
          </cell>
          <cell r="P381">
            <v>0</v>
          </cell>
          <cell r="Q381">
            <v>3</v>
          </cell>
          <cell r="R381">
            <v>75</v>
          </cell>
          <cell r="S381">
            <v>0.11430604800000001</v>
          </cell>
          <cell r="T381">
            <v>4.7627520000000008</v>
          </cell>
          <cell r="U381">
            <v>23.984266521600009</v>
          </cell>
          <cell r="V381">
            <v>37</v>
          </cell>
          <cell r="W381">
            <v>4</v>
          </cell>
          <cell r="X381">
            <v>0.2</v>
          </cell>
          <cell r="Y381">
            <v>0.6482234195027029</v>
          </cell>
          <cell r="Z381">
            <v>0.23047343097081088</v>
          </cell>
          <cell r="AA381">
            <v>0.12002135040000002</v>
          </cell>
          <cell r="AB381">
            <v>3.5000000000000003E-2</v>
          </cell>
          <cell r="AC381">
            <v>1.0337182008735137</v>
          </cell>
          <cell r="AD381">
            <v>0.22295576374301615</v>
          </cell>
          <cell r="AE381">
            <v>1.0709930265369374</v>
          </cell>
          <cell r="AF381">
            <v>1.0709930265369374</v>
          </cell>
        </row>
        <row r="382">
          <cell r="C382" t="str">
            <v>4-7289-1</v>
          </cell>
          <cell r="D382" t="str">
            <v>12</v>
          </cell>
          <cell r="E382" t="str">
            <v>20</v>
          </cell>
          <cell r="F382" t="str">
            <v>47,5</v>
          </cell>
          <cell r="G382">
            <v>45</v>
          </cell>
          <cell r="H382">
            <v>0.3</v>
          </cell>
          <cell r="I382" t="str">
            <v>+0,1-0</v>
          </cell>
          <cell r="J382">
            <v>45</v>
          </cell>
          <cell r="K382">
            <v>0.3</v>
          </cell>
          <cell r="L382" t="str">
            <v>+0,1-0</v>
          </cell>
          <cell r="M382" t="str">
            <v>Galvanisée</v>
          </cell>
          <cell r="N382" t="str">
            <v>Suivant plan générique</v>
          </cell>
          <cell r="O382">
            <v>43129</v>
          </cell>
          <cell r="P382">
            <v>0</v>
          </cell>
          <cell r="Q382">
            <v>3</v>
          </cell>
          <cell r="R382">
            <v>50.5</v>
          </cell>
          <cell r="S382">
            <v>7.5410240000000003E-2</v>
          </cell>
          <cell r="T382">
            <v>4.7627520000000008</v>
          </cell>
          <cell r="U382">
            <v>23.984266521600009</v>
          </cell>
          <cell r="V382">
            <v>55</v>
          </cell>
          <cell r="W382">
            <v>4</v>
          </cell>
          <cell r="X382">
            <v>0.2</v>
          </cell>
          <cell r="Y382">
            <v>0.43607757312000017</v>
          </cell>
          <cell r="Z382">
            <v>0.2</v>
          </cell>
          <cell r="AA382">
            <v>7.9180752000000007E-2</v>
          </cell>
          <cell r="AB382">
            <v>3.5000000000000003E-2</v>
          </cell>
          <cell r="AC382">
            <v>0.75025832512000012</v>
          </cell>
          <cell r="AD382">
            <v>0.26657484936006665</v>
          </cell>
          <cell r="AE382">
            <v>0.78608332160000027</v>
          </cell>
          <cell r="AF382">
            <v>0.78608332160000027</v>
          </cell>
        </row>
        <row r="383">
          <cell r="C383" t="str">
            <v>4-7291-1</v>
          </cell>
          <cell r="D383" t="str">
            <v>12</v>
          </cell>
          <cell r="E383" t="str">
            <v>20</v>
          </cell>
          <cell r="F383" t="str">
            <v>47</v>
          </cell>
          <cell r="G383">
            <v>45</v>
          </cell>
          <cell r="H383">
            <v>0.3</v>
          </cell>
          <cell r="I383" t="str">
            <v>+0,1-0</v>
          </cell>
          <cell r="J383">
            <v>45</v>
          </cell>
          <cell r="K383">
            <v>0.3</v>
          </cell>
          <cell r="L383" t="str">
            <v>+0,1-0</v>
          </cell>
          <cell r="M383" t="str">
            <v>Galvanisée</v>
          </cell>
          <cell r="N383" t="str">
            <v>Suivant plan générique</v>
          </cell>
          <cell r="O383">
            <v>43129</v>
          </cell>
          <cell r="P383">
            <v>0</v>
          </cell>
          <cell r="Q383">
            <v>3</v>
          </cell>
          <cell r="R383">
            <v>50</v>
          </cell>
          <cell r="S383">
            <v>7.4616448000000002E-2</v>
          </cell>
          <cell r="T383">
            <v>4.7627520000000008</v>
          </cell>
          <cell r="U383">
            <v>23.984266521600009</v>
          </cell>
          <cell r="V383">
            <v>56</v>
          </cell>
          <cell r="W383">
            <v>4</v>
          </cell>
          <cell r="X383">
            <v>0.2</v>
          </cell>
          <cell r="Y383">
            <v>0.42829047360000017</v>
          </cell>
          <cell r="Z383">
            <v>0.2</v>
          </cell>
          <cell r="AA383">
            <v>7.8347270400000002E-2</v>
          </cell>
          <cell r="AB383">
            <v>3.5000000000000003E-2</v>
          </cell>
          <cell r="AC383">
            <v>0.74163774400000015</v>
          </cell>
          <cell r="AD383">
            <v>0.26967343776397651</v>
          </cell>
          <cell r="AE383">
            <v>0.77376820571428606</v>
          </cell>
          <cell r="AF383">
            <v>0.77376820571428606</v>
          </cell>
        </row>
        <row r="384">
          <cell r="C384" t="str">
            <v>4-7392-1</v>
          </cell>
          <cell r="D384" t="str">
            <v>12</v>
          </cell>
          <cell r="E384" t="str">
            <v>20</v>
          </cell>
          <cell r="F384" t="str">
            <v>43,5</v>
          </cell>
          <cell r="G384">
            <v>45</v>
          </cell>
          <cell r="H384">
            <v>0.3</v>
          </cell>
          <cell r="I384" t="str">
            <v>+0,1-0</v>
          </cell>
          <cell r="J384">
            <v>45</v>
          </cell>
          <cell r="K384">
            <v>0.3</v>
          </cell>
          <cell r="L384" t="str">
            <v>+0,1-0</v>
          </cell>
          <cell r="M384" t="str">
            <v>Galvanisée</v>
          </cell>
          <cell r="N384" t="str">
            <v>Suivant plan générique</v>
          </cell>
          <cell r="O384">
            <v>43129</v>
          </cell>
          <cell r="P384">
            <v>0</v>
          </cell>
          <cell r="Q384">
            <v>3</v>
          </cell>
          <cell r="R384">
            <v>46.5</v>
          </cell>
          <cell r="S384">
            <v>6.9059904000000005E-2</v>
          </cell>
          <cell r="T384">
            <v>4.7627520000000008</v>
          </cell>
          <cell r="U384">
            <v>23.984266521600009</v>
          </cell>
          <cell r="V384">
            <v>60</v>
          </cell>
          <cell r="W384">
            <v>4</v>
          </cell>
          <cell r="X384">
            <v>0.2</v>
          </cell>
          <cell r="Y384">
            <v>0.39973777536000016</v>
          </cell>
          <cell r="Z384">
            <v>0.2</v>
          </cell>
          <cell r="AA384">
            <v>7.2512899200000008E-2</v>
          </cell>
          <cell r="AB384">
            <v>3.5000000000000003E-2</v>
          </cell>
          <cell r="AC384">
            <v>0.70725067456000024</v>
          </cell>
          <cell r="AD384">
            <v>0.28278516683554311</v>
          </cell>
          <cell r="AE384">
            <v>0.72464382080000034</v>
          </cell>
          <cell r="AF384">
            <v>0.72464382080000034</v>
          </cell>
        </row>
        <row r="385">
          <cell r="C385" t="str">
            <v>4-7447-1</v>
          </cell>
          <cell r="D385" t="str">
            <v>12</v>
          </cell>
          <cell r="E385" t="str">
            <v>20</v>
          </cell>
          <cell r="F385" t="str">
            <v>85</v>
          </cell>
          <cell r="G385">
            <v>45</v>
          </cell>
          <cell r="H385">
            <v>0.3</v>
          </cell>
          <cell r="I385" t="str">
            <v>+0,1-0</v>
          </cell>
          <cell r="J385">
            <v>45</v>
          </cell>
          <cell r="K385">
            <v>0.3</v>
          </cell>
          <cell r="L385" t="str">
            <v>+0,1-0</v>
          </cell>
          <cell r="M385" t="str">
            <v>Galvanisée</v>
          </cell>
          <cell r="N385" t="str">
            <v>Suivant plan générique</v>
          </cell>
          <cell r="O385">
            <v>43129</v>
          </cell>
          <cell r="P385">
            <v>0</v>
          </cell>
          <cell r="Q385">
            <v>3</v>
          </cell>
          <cell r="R385">
            <v>88</v>
          </cell>
          <cell r="S385">
            <v>0.13494464</v>
          </cell>
          <cell r="T385">
            <v>4.7627520000000008</v>
          </cell>
          <cell r="U385">
            <v>23.984266521600009</v>
          </cell>
          <cell r="V385">
            <v>32</v>
          </cell>
          <cell r="W385">
            <v>4</v>
          </cell>
          <cell r="X385">
            <v>0.2</v>
          </cell>
          <cell r="Y385">
            <v>0.74950832880000029</v>
          </cell>
          <cell r="Z385">
            <v>0.26736006024000009</v>
          </cell>
          <cell r="AA385">
            <v>0.14169187200000002</v>
          </cell>
          <cell r="AB385">
            <v>3.5000000000000003E-2</v>
          </cell>
          <cell r="AC385">
            <v>1.1935602610400002</v>
          </cell>
          <cell r="AD385">
            <v>0.22400214632400514</v>
          </cell>
          <cell r="AE385">
            <v>1.2349336010666672</v>
          </cell>
          <cell r="AF385">
            <v>1.2349336010666672</v>
          </cell>
        </row>
        <row r="386">
          <cell r="C386" t="str">
            <v>4-7603-1</v>
          </cell>
          <cell r="D386" t="str">
            <v>12</v>
          </cell>
          <cell r="E386" t="str">
            <v>20</v>
          </cell>
          <cell r="F386" t="str">
            <v>70</v>
          </cell>
          <cell r="G386">
            <v>45</v>
          </cell>
          <cell r="H386">
            <v>0.3</v>
          </cell>
          <cell r="I386" t="str">
            <v>+0,1-0</v>
          </cell>
          <cell r="J386">
            <v>45</v>
          </cell>
          <cell r="K386">
            <v>0.3</v>
          </cell>
          <cell r="L386" t="str">
            <v>+0,1-0</v>
          </cell>
          <cell r="M386" t="str">
            <v>Galvanisée</v>
          </cell>
          <cell r="N386" t="str">
            <v>Suivant plan générique</v>
          </cell>
          <cell r="O386">
            <v>43129</v>
          </cell>
          <cell r="P386">
            <v>0</v>
          </cell>
          <cell r="Q386">
            <v>3</v>
          </cell>
          <cell r="R386">
            <v>73</v>
          </cell>
          <cell r="S386">
            <v>0.11113088</v>
          </cell>
          <cell r="T386">
            <v>4.7627520000000008</v>
          </cell>
          <cell r="U386">
            <v>23.984266521600009</v>
          </cell>
          <cell r="V386">
            <v>38</v>
          </cell>
          <cell r="W386">
            <v>4</v>
          </cell>
          <cell r="X386">
            <v>0.2</v>
          </cell>
          <cell r="Y386">
            <v>0.63116490846315809</v>
          </cell>
          <cell r="Z386">
            <v>0.22435569973894742</v>
          </cell>
          <cell r="AA386">
            <v>0.11668742400000001</v>
          </cell>
          <cell r="AB386">
            <v>3.5000000000000003E-2</v>
          </cell>
          <cell r="AC386">
            <v>1.0072080322021055</v>
          </cell>
          <cell r="AD386">
            <v>0.22275010977466908</v>
          </cell>
          <cell r="AE386">
            <v>1.0438031099508776</v>
          </cell>
          <cell r="AF386">
            <v>1.0438031099508776</v>
          </cell>
        </row>
        <row r="387">
          <cell r="C387" t="str">
            <v>4-7615-1</v>
          </cell>
          <cell r="D387">
            <v>12.4</v>
          </cell>
          <cell r="E387" t="str">
            <v>20</v>
          </cell>
          <cell r="F387" t="str">
            <v>43,5</v>
          </cell>
          <cell r="G387">
            <v>45</v>
          </cell>
          <cell r="H387">
            <v>0.3</v>
          </cell>
          <cell r="I387" t="str">
            <v>+0,1-0</v>
          </cell>
          <cell r="J387">
            <v>45</v>
          </cell>
          <cell r="K387">
            <v>0.3</v>
          </cell>
          <cell r="L387" t="str">
            <v>+0,1-0</v>
          </cell>
          <cell r="M387" t="str">
            <v>Galvanisée</v>
          </cell>
          <cell r="N387" t="str">
            <v>Suivant plan générique</v>
          </cell>
          <cell r="O387">
            <v>43129</v>
          </cell>
          <cell r="P387">
            <v>0</v>
          </cell>
          <cell r="Q387">
            <v>3</v>
          </cell>
          <cell r="R387">
            <v>46.5</v>
          </cell>
          <cell r="S387">
            <v>6.6426995159999988E-2</v>
          </cell>
          <cell r="T387">
            <v>4.58117208</v>
          </cell>
          <cell r="U387">
            <v>23.069866360464005</v>
          </cell>
          <cell r="V387">
            <v>60</v>
          </cell>
          <cell r="W387">
            <v>4</v>
          </cell>
          <cell r="X387">
            <v>0.2</v>
          </cell>
          <cell r="Y387">
            <v>0.38449777267440005</v>
          </cell>
          <cell r="Z387">
            <v>0.2</v>
          </cell>
          <cell r="AA387">
            <v>6.9748344917999985E-2</v>
          </cell>
          <cell r="AB387">
            <v>3.5000000000000003E-2</v>
          </cell>
          <cell r="AC387">
            <v>0.68924611759240006</v>
          </cell>
          <cell r="AD387">
            <v>0.29017210963569645</v>
          </cell>
          <cell r="AE387">
            <v>0.698923025132</v>
          </cell>
          <cell r="AF387">
            <v>0.698923025132</v>
          </cell>
        </row>
        <row r="388">
          <cell r="C388" t="str">
            <v>4-7634-1</v>
          </cell>
          <cell r="D388" t="str">
            <v>12</v>
          </cell>
          <cell r="E388" t="str">
            <v>20</v>
          </cell>
          <cell r="F388" t="str">
            <v>34</v>
          </cell>
          <cell r="G388">
            <v>45</v>
          </cell>
          <cell r="H388">
            <v>0.3</v>
          </cell>
          <cell r="I388" t="str">
            <v>+0,1-0</v>
          </cell>
          <cell r="J388">
            <v>45</v>
          </cell>
          <cell r="K388">
            <v>0.3</v>
          </cell>
          <cell r="L388" t="str">
            <v>+0,1-0</v>
          </cell>
          <cell r="M388" t="str">
            <v>Galvanisée</v>
          </cell>
          <cell r="N388" t="str">
            <v>Suivant plan générique</v>
          </cell>
          <cell r="O388">
            <v>43129</v>
          </cell>
          <cell r="P388">
            <v>0</v>
          </cell>
          <cell r="Q388">
            <v>3</v>
          </cell>
          <cell r="R388">
            <v>37</v>
          </cell>
          <cell r="S388">
            <v>5.3977856000000005E-2</v>
          </cell>
          <cell r="T388">
            <v>4.7627520000000008</v>
          </cell>
          <cell r="U388">
            <v>23.984266521600009</v>
          </cell>
          <cell r="V388">
            <v>76</v>
          </cell>
          <cell r="W388">
            <v>4</v>
          </cell>
          <cell r="X388">
            <v>0.2</v>
          </cell>
          <cell r="Y388">
            <v>0.31558245423157905</v>
          </cell>
          <cell r="Z388">
            <v>0.2</v>
          </cell>
          <cell r="AA388">
            <v>5.667674880000001E-2</v>
          </cell>
          <cell r="AB388">
            <v>3.5000000000000003E-2</v>
          </cell>
          <cell r="AC388">
            <v>0.60725920303157899</v>
          </cell>
          <cell r="AD388">
            <v>0.32934865211025782</v>
          </cell>
          <cell r="AE388">
            <v>0.60725920303157899</v>
          </cell>
          <cell r="AF388">
            <v>0.60725920303157899</v>
          </cell>
        </row>
        <row r="389">
          <cell r="C389" t="str">
            <v>4-7676-1</v>
          </cell>
          <cell r="D389" t="str">
            <v>12</v>
          </cell>
          <cell r="E389" t="str">
            <v>20</v>
          </cell>
          <cell r="F389" t="str">
            <v>46</v>
          </cell>
          <cell r="G389">
            <v>45</v>
          </cell>
          <cell r="H389">
            <v>0.3</v>
          </cell>
          <cell r="I389" t="str">
            <v>+0,1-0</v>
          </cell>
          <cell r="J389">
            <v>45</v>
          </cell>
          <cell r="K389">
            <v>0.3</v>
          </cell>
          <cell r="L389" t="str">
            <v>+0,1-0</v>
          </cell>
          <cell r="M389" t="str">
            <v>Galvanisée</v>
          </cell>
          <cell r="N389" t="str">
            <v>Suivant plan générique</v>
          </cell>
          <cell r="O389">
            <v>43129</v>
          </cell>
          <cell r="P389">
            <v>0</v>
          </cell>
          <cell r="Q389">
            <v>3</v>
          </cell>
          <cell r="R389">
            <v>49</v>
          </cell>
          <cell r="S389">
            <v>7.3028863999999999E-2</v>
          </cell>
          <cell r="T389">
            <v>4.7627520000000008</v>
          </cell>
          <cell r="U389">
            <v>23.984266521600009</v>
          </cell>
          <cell r="V389">
            <v>57</v>
          </cell>
          <cell r="W389">
            <v>4</v>
          </cell>
          <cell r="X389">
            <v>0.2</v>
          </cell>
          <cell r="Y389">
            <v>0.42077660564210545</v>
          </cell>
          <cell r="Z389">
            <v>0.2</v>
          </cell>
          <cell r="AA389">
            <v>7.6680307200000006E-2</v>
          </cell>
          <cell r="AB389">
            <v>3.5000000000000003E-2</v>
          </cell>
          <cell r="AC389">
            <v>0.73245691284210546</v>
          </cell>
          <cell r="AD389">
            <v>0.27305360423721425</v>
          </cell>
          <cell r="AE389">
            <v>0.76065273263157929</v>
          </cell>
          <cell r="AF389">
            <v>0.76065273263157929</v>
          </cell>
        </row>
        <row r="390">
          <cell r="C390" t="str">
            <v>4-7713-1</v>
          </cell>
          <cell r="D390" t="str">
            <v>12</v>
          </cell>
          <cell r="E390" t="str">
            <v>20</v>
          </cell>
          <cell r="F390" t="str">
            <v>44</v>
          </cell>
          <cell r="G390">
            <v>45</v>
          </cell>
          <cell r="H390">
            <v>0.3</v>
          </cell>
          <cell r="I390" t="str">
            <v>+0,1-0</v>
          </cell>
          <cell r="J390">
            <v>45</v>
          </cell>
          <cell r="K390">
            <v>0.3</v>
          </cell>
          <cell r="L390" t="str">
            <v>+0,1-0</v>
          </cell>
          <cell r="M390" t="str">
            <v>Galvanisée</v>
          </cell>
          <cell r="N390" t="str">
            <v>Suivant plan générique</v>
          </cell>
          <cell r="O390">
            <v>43129</v>
          </cell>
          <cell r="P390">
            <v>0</v>
          </cell>
          <cell r="Q390">
            <v>3</v>
          </cell>
          <cell r="R390">
            <v>47</v>
          </cell>
          <cell r="S390">
            <v>6.9853695999999993E-2</v>
          </cell>
          <cell r="T390">
            <v>4.7627520000000008</v>
          </cell>
          <cell r="U390">
            <v>23.984266521600009</v>
          </cell>
          <cell r="V390">
            <v>60</v>
          </cell>
          <cell r="W390">
            <v>4</v>
          </cell>
          <cell r="X390">
            <v>0.2</v>
          </cell>
          <cell r="Y390">
            <v>0.39973777536000016</v>
          </cell>
          <cell r="Z390">
            <v>0.2</v>
          </cell>
          <cell r="AA390">
            <v>7.3346380799999999E-2</v>
          </cell>
          <cell r="AB390">
            <v>3.5000000000000003E-2</v>
          </cell>
          <cell r="AC390">
            <v>0.7080841561600002</v>
          </cell>
          <cell r="AD390">
            <v>0.28245230211704897</v>
          </cell>
          <cell r="AE390">
            <v>0.72583450880000022</v>
          </cell>
          <cell r="AF390">
            <v>0.72583450880000022</v>
          </cell>
        </row>
        <row r="391">
          <cell r="C391" t="str">
            <v>4-8066-1</v>
          </cell>
          <cell r="D391" t="str">
            <v>12</v>
          </cell>
          <cell r="E391" t="str">
            <v>20</v>
          </cell>
          <cell r="F391" t="str">
            <v>42</v>
          </cell>
          <cell r="G391">
            <v>45</v>
          </cell>
          <cell r="H391">
            <v>0.3</v>
          </cell>
          <cell r="I391" t="str">
            <v>+0,1-0</v>
          </cell>
          <cell r="J391">
            <v>45</v>
          </cell>
          <cell r="K391">
            <v>0.3</v>
          </cell>
          <cell r="L391" t="str">
            <v>+0,1-0</v>
          </cell>
          <cell r="M391" t="str">
            <v>Galvanisée</v>
          </cell>
          <cell r="N391" t="str">
            <v>Suivant plan générique</v>
          </cell>
          <cell r="O391">
            <v>43129</v>
          </cell>
          <cell r="P391">
            <v>0</v>
          </cell>
          <cell r="Q391">
            <v>3</v>
          </cell>
          <cell r="R391">
            <v>45</v>
          </cell>
          <cell r="S391">
            <v>6.6678528000000001E-2</v>
          </cell>
          <cell r="T391">
            <v>4.7627520000000008</v>
          </cell>
          <cell r="U391">
            <v>23.984266521600009</v>
          </cell>
          <cell r="V391">
            <v>62</v>
          </cell>
          <cell r="W391">
            <v>4</v>
          </cell>
          <cell r="X391">
            <v>0.2</v>
          </cell>
          <cell r="Y391">
            <v>0.38684300841290337</v>
          </cell>
          <cell r="Z391">
            <v>0.2</v>
          </cell>
          <cell r="AA391">
            <v>7.0012454400000007E-2</v>
          </cell>
          <cell r="AB391">
            <v>3.5000000000000003E-2</v>
          </cell>
          <cell r="AC391">
            <v>0.69185546281290344</v>
          </cell>
          <cell r="AD391">
            <v>0.28907772034761764</v>
          </cell>
          <cell r="AE391">
            <v>0.7026506611612906</v>
          </cell>
          <cell r="AF391">
            <v>0.7026506611612906</v>
          </cell>
        </row>
        <row r="392">
          <cell r="C392" t="str">
            <v>4-8540-1</v>
          </cell>
          <cell r="D392" t="str">
            <v>12</v>
          </cell>
          <cell r="E392" t="str">
            <v>20</v>
          </cell>
          <cell r="F392" t="str">
            <v>59</v>
          </cell>
          <cell r="G392">
            <v>45</v>
          </cell>
          <cell r="H392">
            <v>0.3</v>
          </cell>
          <cell r="I392" t="str">
            <v>+0,1-0</v>
          </cell>
          <cell r="J392">
            <v>45</v>
          </cell>
          <cell r="K392">
            <v>0.3</v>
          </cell>
          <cell r="L392" t="str">
            <v>+0,1-0</v>
          </cell>
          <cell r="M392" t="str">
            <v>Galvanisée</v>
          </cell>
          <cell r="N392" t="str">
            <v>Suivant plan générique</v>
          </cell>
          <cell r="O392">
            <v>43129</v>
          </cell>
          <cell r="P392">
            <v>0</v>
          </cell>
          <cell r="Q392">
            <v>3</v>
          </cell>
          <cell r="R392">
            <v>62</v>
          </cell>
          <cell r="S392">
            <v>9.3667456000000024E-2</v>
          </cell>
          <cell r="T392">
            <v>4.7627520000000008</v>
          </cell>
          <cell r="U392">
            <v>23.984266521600009</v>
          </cell>
          <cell r="V392">
            <v>45</v>
          </cell>
          <cell r="W392">
            <v>4</v>
          </cell>
          <cell r="X392">
            <v>0.2</v>
          </cell>
          <cell r="Y392">
            <v>0.53298370048000021</v>
          </cell>
          <cell r="Z392">
            <v>0.2</v>
          </cell>
          <cell r="AA392">
            <v>9.8350828800000026E-2</v>
          </cell>
          <cell r="AB392">
            <v>3.5000000000000003E-2</v>
          </cell>
          <cell r="AC392">
            <v>0.86633452928000021</v>
          </cell>
          <cell r="AD392">
            <v>0.23085770362427718</v>
          </cell>
          <cell r="AE392">
            <v>0.8884460390400003</v>
          </cell>
          <cell r="AF392">
            <v>0.8884460390400003</v>
          </cell>
        </row>
        <row r="393">
          <cell r="C393" t="str">
            <v>4-7177-1</v>
          </cell>
          <cell r="D393" t="str">
            <v>10</v>
          </cell>
          <cell r="E393" t="str">
            <v>18</v>
          </cell>
          <cell r="F393" t="str">
            <v>35</v>
          </cell>
          <cell r="G393">
            <v>45</v>
          </cell>
          <cell r="H393">
            <v>0.3</v>
          </cell>
          <cell r="I393" t="str">
            <v>+0,1-0</v>
          </cell>
          <cell r="J393">
            <v>45</v>
          </cell>
          <cell r="K393">
            <v>0.3</v>
          </cell>
          <cell r="L393" t="str">
            <v>+0,1-0</v>
          </cell>
          <cell r="M393" t="str">
            <v>Galvanisée</v>
          </cell>
          <cell r="N393" t="str">
            <v>Suivant plan générique</v>
          </cell>
          <cell r="O393">
            <v>43129</v>
          </cell>
          <cell r="P393">
            <v>0</v>
          </cell>
          <cell r="Q393">
            <v>3</v>
          </cell>
          <cell r="R393">
            <v>38</v>
          </cell>
          <cell r="S393">
            <v>4.8619760000000012E-2</v>
          </cell>
          <cell r="T393">
            <v>4.167408</v>
          </cell>
          <cell r="U393">
            <v>28.151441146752003</v>
          </cell>
          <cell r="V393">
            <v>74</v>
          </cell>
          <cell r="W393">
            <v>4</v>
          </cell>
          <cell r="X393">
            <v>0.2</v>
          </cell>
          <cell r="Y393">
            <v>0.38042488036151356</v>
          </cell>
          <cell r="Z393">
            <v>0.2</v>
          </cell>
          <cell r="AA393">
            <v>5.1050748000000014E-2</v>
          </cell>
          <cell r="AB393">
            <v>3.5000000000000003E-2</v>
          </cell>
          <cell r="AC393">
            <v>0.66647562836151353</v>
          </cell>
          <cell r="AD393">
            <v>0.30008599187893303</v>
          </cell>
          <cell r="AE393">
            <v>0.66647562836151353</v>
          </cell>
          <cell r="AF393">
            <v>0.66647562836151353</v>
          </cell>
        </row>
        <row r="394">
          <cell r="C394" t="str">
            <v>0-3864-1</v>
          </cell>
          <cell r="D394">
            <v>30</v>
          </cell>
          <cell r="E394">
            <v>38</v>
          </cell>
          <cell r="F394">
            <v>33</v>
          </cell>
          <cell r="G394">
            <v>45</v>
          </cell>
          <cell r="H394">
            <v>1</v>
          </cell>
          <cell r="I394" t="str">
            <v>+0,1-0</v>
          </cell>
          <cell r="J394">
            <v>45</v>
          </cell>
          <cell r="K394">
            <v>1</v>
          </cell>
          <cell r="L394" t="str">
            <v>+0,1-0</v>
          </cell>
          <cell r="M394" t="str">
            <v>Brute</v>
          </cell>
          <cell r="N394" t="str">
            <v>Suivant plan générique</v>
          </cell>
          <cell r="O394">
            <v>43129</v>
          </cell>
          <cell r="P394">
            <v>0</v>
          </cell>
          <cell r="Q394">
            <v>3</v>
          </cell>
          <cell r="R394">
            <v>36</v>
          </cell>
          <cell r="S394">
            <v>0.11132932800000001</v>
          </cell>
          <cell r="T394">
            <v>10.120848000000002</v>
          </cell>
          <cell r="U394">
            <v>37.273059014400012</v>
          </cell>
          <cell r="V394">
            <v>78</v>
          </cell>
          <cell r="W394">
            <v>4</v>
          </cell>
          <cell r="X394">
            <v>0.2</v>
          </cell>
          <cell r="Y394">
            <v>0.47785973095384632</v>
          </cell>
          <cell r="Z394">
            <v>0.2</v>
          </cell>
          <cell r="AA394">
            <v>0</v>
          </cell>
          <cell r="AB394">
            <v>0</v>
          </cell>
          <cell r="AC394">
            <v>0.67785973095384633</v>
          </cell>
          <cell r="AD394">
            <v>0.29504629183174991</v>
          </cell>
          <cell r="AE394">
            <v>0.67785973095384633</v>
          </cell>
          <cell r="AF394">
            <v>0.67785973095384633</v>
          </cell>
        </row>
        <row r="395">
          <cell r="C395" t="str">
            <v>0-4457-1</v>
          </cell>
          <cell r="D395">
            <v>30</v>
          </cell>
          <cell r="E395">
            <v>38</v>
          </cell>
          <cell r="F395">
            <v>21</v>
          </cell>
          <cell r="G395">
            <v>45</v>
          </cell>
          <cell r="H395">
            <v>1</v>
          </cell>
          <cell r="I395" t="str">
            <v>+0,1-0</v>
          </cell>
          <cell r="J395">
            <v>45</v>
          </cell>
          <cell r="K395">
            <v>1</v>
          </cell>
          <cell r="L395" t="str">
            <v>+0,1-0</v>
          </cell>
          <cell r="M395" t="str">
            <v>Brute</v>
          </cell>
          <cell r="N395" t="str">
            <v>Suivant plan générique</v>
          </cell>
          <cell r="O395">
            <v>43129</v>
          </cell>
          <cell r="P395">
            <v>0</v>
          </cell>
          <cell r="Q395">
            <v>3</v>
          </cell>
          <cell r="R395">
            <v>24</v>
          </cell>
          <cell r="S395">
            <v>7.0845935999999998E-2</v>
          </cell>
          <cell r="T395">
            <v>10.120848000000002</v>
          </cell>
          <cell r="U395">
            <v>37.273059014400012</v>
          </cell>
          <cell r="V395">
            <v>117</v>
          </cell>
          <cell r="W395">
            <v>4</v>
          </cell>
          <cell r="X395">
            <v>0.2</v>
          </cell>
          <cell r="Y395">
            <v>0.31857315396923086</v>
          </cell>
          <cell r="Z395">
            <v>0.2</v>
          </cell>
          <cell r="AA395">
            <v>0</v>
          </cell>
          <cell r="AB395">
            <v>0</v>
          </cell>
          <cell r="AC395">
            <v>0.51857315396923087</v>
          </cell>
          <cell r="AD395">
            <v>0.38567364791094999</v>
          </cell>
          <cell r="AE395">
            <v>0.51857315396923087</v>
          </cell>
          <cell r="AF395">
            <v>0.51857315396923087</v>
          </cell>
        </row>
        <row r="396">
          <cell r="C396" t="str">
            <v>0-4965-1</v>
          </cell>
          <cell r="D396">
            <v>30</v>
          </cell>
          <cell r="E396">
            <v>38</v>
          </cell>
          <cell r="F396">
            <v>27</v>
          </cell>
          <cell r="G396">
            <v>45</v>
          </cell>
          <cell r="H396">
            <v>1</v>
          </cell>
          <cell r="I396" t="str">
            <v>+0,1-0</v>
          </cell>
          <cell r="J396">
            <v>45</v>
          </cell>
          <cell r="K396">
            <v>1</v>
          </cell>
          <cell r="L396" t="str">
            <v>+0,1-0</v>
          </cell>
          <cell r="M396" t="str">
            <v>Brute</v>
          </cell>
          <cell r="N396" t="str">
            <v>Suivant plan générique</v>
          </cell>
          <cell r="O396">
            <v>43129</v>
          </cell>
          <cell r="P396">
            <v>0</v>
          </cell>
          <cell r="Q396">
            <v>3</v>
          </cell>
          <cell r="R396">
            <v>30</v>
          </cell>
          <cell r="S396">
            <v>9.1087632000000002E-2</v>
          </cell>
          <cell r="T396">
            <v>10.120848000000002</v>
          </cell>
          <cell r="U396">
            <v>37.273059014400012</v>
          </cell>
          <cell r="V396">
            <v>94</v>
          </cell>
          <cell r="W396">
            <v>4</v>
          </cell>
          <cell r="X396">
            <v>0.2</v>
          </cell>
          <cell r="Y396">
            <v>0.39652190440851076</v>
          </cell>
          <cell r="Z396">
            <v>0.2</v>
          </cell>
          <cell r="AA396">
            <v>0</v>
          </cell>
          <cell r="AB396">
            <v>0</v>
          </cell>
          <cell r="AC396">
            <v>0.59652190440851083</v>
          </cell>
          <cell r="AD396">
            <v>0.33527687503497916</v>
          </cell>
          <cell r="AE396">
            <v>0.59652190440851083</v>
          </cell>
          <cell r="AF396">
            <v>0.59652190440851083</v>
          </cell>
        </row>
        <row r="397">
          <cell r="C397" t="str">
            <v>0-4599-1</v>
          </cell>
          <cell r="D397">
            <v>30</v>
          </cell>
          <cell r="E397">
            <v>38</v>
          </cell>
          <cell r="F397">
            <v>23</v>
          </cell>
          <cell r="G397">
            <v>45</v>
          </cell>
          <cell r="H397">
            <v>1</v>
          </cell>
          <cell r="I397" t="str">
            <v>+0,1-0</v>
          </cell>
          <cell r="J397">
            <v>45</v>
          </cell>
          <cell r="K397">
            <v>1</v>
          </cell>
          <cell r="L397" t="str">
            <v>+0,1-0</v>
          </cell>
          <cell r="M397" t="str">
            <v>Brute</v>
          </cell>
          <cell r="N397" t="str">
            <v>Suivant plan générique</v>
          </cell>
          <cell r="O397">
            <v>43129</v>
          </cell>
          <cell r="P397">
            <v>0</v>
          </cell>
          <cell r="Q397">
            <v>3</v>
          </cell>
          <cell r="R397">
            <v>26</v>
          </cell>
          <cell r="S397">
            <v>7.7593168000000004E-2</v>
          </cell>
          <cell r="T397">
            <v>10.120848000000002</v>
          </cell>
          <cell r="U397">
            <v>37.273059014400012</v>
          </cell>
          <cell r="V397">
            <v>108</v>
          </cell>
          <cell r="W397">
            <v>4</v>
          </cell>
          <cell r="X397">
            <v>0.2</v>
          </cell>
          <cell r="Y397">
            <v>0.34512091680000012</v>
          </cell>
          <cell r="Z397">
            <v>0.2</v>
          </cell>
          <cell r="AA397">
            <v>0</v>
          </cell>
          <cell r="AB397">
            <v>0</v>
          </cell>
          <cell r="AC397">
            <v>0.54512091680000019</v>
          </cell>
          <cell r="AD397">
            <v>0.3668910765230794</v>
          </cell>
          <cell r="AE397">
            <v>0.54512091680000019</v>
          </cell>
          <cell r="AF397">
            <v>0.54512091680000019</v>
          </cell>
        </row>
        <row r="398">
          <cell r="C398" t="str">
            <v>4-7002</v>
          </cell>
          <cell r="D398">
            <v>16</v>
          </cell>
          <cell r="E398">
            <v>28</v>
          </cell>
          <cell r="F398">
            <v>100</v>
          </cell>
          <cell r="G398">
            <v>45</v>
          </cell>
          <cell r="H398">
            <v>0.3</v>
          </cell>
          <cell r="I398" t="str">
            <v>+0,1-0</v>
          </cell>
          <cell r="J398">
            <v>45</v>
          </cell>
          <cell r="K398">
            <v>0.3</v>
          </cell>
          <cell r="L398" t="str">
            <v>+0,1-0</v>
          </cell>
          <cell r="M398" t="str">
            <v>Galvanisée</v>
          </cell>
          <cell r="N398" t="str">
            <v>Suivant plan générique</v>
          </cell>
          <cell r="O398">
            <v>43129</v>
          </cell>
          <cell r="P398">
            <v>0</v>
          </cell>
          <cell r="Q398">
            <v>3</v>
          </cell>
          <cell r="R398">
            <v>103</v>
          </cell>
          <cell r="S398">
            <v>0.32743919999999999</v>
          </cell>
          <cell r="T398">
            <v>9.8231760000000019</v>
          </cell>
          <cell r="U398">
            <v>49.229828841600018</v>
          </cell>
          <cell r="V398">
            <v>27</v>
          </cell>
          <cell r="W398">
            <v>6</v>
          </cell>
          <cell r="X398">
            <v>0.25</v>
          </cell>
          <cell r="Y398">
            <v>1.8233269941333339</v>
          </cell>
          <cell r="Z398">
            <v>0.375</v>
          </cell>
          <cell r="AA398">
            <v>0.34381116</v>
          </cell>
          <cell r="AB398">
            <v>3.5000000000000003E-2</v>
          </cell>
          <cell r="AC398">
            <v>2.5771381541333338</v>
          </cell>
          <cell r="AD398">
            <v>0.14551024336765084</v>
          </cell>
          <cell r="AE398">
            <v>2.5907507695686287</v>
          </cell>
          <cell r="AF398">
            <v>2.5907507695686287</v>
          </cell>
        </row>
        <row r="399">
          <cell r="C399" t="str">
            <v>4-7003</v>
          </cell>
          <cell r="D399">
            <v>16</v>
          </cell>
          <cell r="E399">
            <v>28</v>
          </cell>
          <cell r="F399">
            <v>66</v>
          </cell>
          <cell r="G399">
            <v>45</v>
          </cell>
          <cell r="H399">
            <v>0.3</v>
          </cell>
          <cell r="I399" t="str">
            <v>+0,1-0</v>
          </cell>
          <cell r="J399">
            <v>45</v>
          </cell>
          <cell r="K399">
            <v>0.3</v>
          </cell>
          <cell r="L399" t="str">
            <v>+0,1-0</v>
          </cell>
          <cell r="M399" t="str">
            <v>Galvanisée</v>
          </cell>
          <cell r="N399" t="str">
            <v>Suivant plan générique</v>
          </cell>
          <cell r="O399">
            <v>43129</v>
          </cell>
          <cell r="P399">
            <v>0</v>
          </cell>
          <cell r="Q399">
            <v>3</v>
          </cell>
          <cell r="R399">
            <v>69</v>
          </cell>
          <cell r="S399">
            <v>0.21610987200000001</v>
          </cell>
          <cell r="T399">
            <v>9.8231760000000019</v>
          </cell>
          <cell r="U399">
            <v>49.229828841600018</v>
          </cell>
          <cell r="V399">
            <v>40</v>
          </cell>
          <cell r="W399">
            <v>6</v>
          </cell>
          <cell r="X399">
            <v>0.25</v>
          </cell>
          <cell r="Y399">
            <v>1.2307457210400004</v>
          </cell>
          <cell r="Z399">
            <v>0.375</v>
          </cell>
          <cell r="AA399">
            <v>0.22691536560000003</v>
          </cell>
          <cell r="AB399">
            <v>3.5000000000000003E-2</v>
          </cell>
          <cell r="AC399">
            <v>1.8676610866400003</v>
          </cell>
          <cell r="AD399">
            <v>0.20078589348062095</v>
          </cell>
          <cell r="AE399">
            <v>1.8676610866400003</v>
          </cell>
          <cell r="AF399">
            <v>1.8676610866400003</v>
          </cell>
        </row>
        <row r="400">
          <cell r="C400" t="str">
            <v>4-7016-1</v>
          </cell>
          <cell r="D400" t="str">
            <v xml:space="preserve"> 12</v>
          </cell>
          <cell r="E400" t="str">
            <v>18</v>
          </cell>
          <cell r="F400" t="str">
            <v>7</v>
          </cell>
          <cell r="G400">
            <v>45</v>
          </cell>
          <cell r="H400">
            <v>0.3</v>
          </cell>
          <cell r="I400" t="str">
            <v>+0,1-0</v>
          </cell>
          <cell r="J400">
            <v>45</v>
          </cell>
          <cell r="K400">
            <v>0.3</v>
          </cell>
          <cell r="L400" t="str">
            <v>+0,1-0</v>
          </cell>
          <cell r="M400" t="str">
            <v>Galvanisée</v>
          </cell>
          <cell r="N400" t="str">
            <v>Suivant plan générique</v>
          </cell>
          <cell r="O400">
            <v>43129</v>
          </cell>
          <cell r="P400">
            <v>0</v>
          </cell>
          <cell r="Q400">
            <v>3</v>
          </cell>
          <cell r="R400">
            <v>10</v>
          </cell>
          <cell r="S400">
            <v>7.8138900000000004E-3</v>
          </cell>
          <cell r="T400">
            <v>3.3488100000000003</v>
          </cell>
          <cell r="U400">
            <v>16.526658650040005</v>
          </cell>
          <cell r="V400">
            <v>282</v>
          </cell>
          <cell r="W400">
            <v>3</v>
          </cell>
          <cell r="X400">
            <v>0.15</v>
          </cell>
          <cell r="Y400">
            <v>5.860517251787236E-2</v>
          </cell>
          <cell r="Z400">
            <v>0.15</v>
          </cell>
          <cell r="AA400">
            <v>8.2045845000000006E-3</v>
          </cell>
          <cell r="AB400">
            <v>3.5000000000000003E-2</v>
          </cell>
          <cell r="AC400">
            <v>0.25180975701787234</v>
          </cell>
          <cell r="AD400">
            <v>0.59568779929903048</v>
          </cell>
          <cell r="AE400">
            <v>0.25180975701787234</v>
          </cell>
          <cell r="AF400">
            <v>0.25180975701787234</v>
          </cell>
        </row>
        <row r="401">
          <cell r="C401" t="str">
            <v>4-7862-1</v>
          </cell>
          <cell r="D401" t="str">
            <v xml:space="preserve"> 14</v>
          </cell>
          <cell r="E401" t="str">
            <v>20</v>
          </cell>
          <cell r="F401" t="str">
            <v>8</v>
          </cell>
          <cell r="G401">
            <v>45</v>
          </cell>
          <cell r="H401">
            <v>0.3</v>
          </cell>
          <cell r="I401" t="str">
            <v>+0,1-0</v>
          </cell>
          <cell r="J401">
            <v>45</v>
          </cell>
          <cell r="K401">
            <v>0.3</v>
          </cell>
          <cell r="L401" t="str">
            <v>+0,1-0</v>
          </cell>
          <cell r="M401" t="str">
            <v>Galvanisée</v>
          </cell>
          <cell r="N401" t="str">
            <v>Suivant plan générique</v>
          </cell>
          <cell r="O401">
            <v>43129</v>
          </cell>
          <cell r="P401">
            <v>0</v>
          </cell>
          <cell r="Q401">
            <v>3</v>
          </cell>
          <cell r="R401">
            <v>11</v>
          </cell>
          <cell r="S401">
            <v>1.0120848000000002E-2</v>
          </cell>
          <cell r="T401">
            <v>3.7953180000000004</v>
          </cell>
          <cell r="U401">
            <v>18.730213136712006</v>
          </cell>
          <cell r="V401">
            <v>256</v>
          </cell>
          <cell r="W401">
            <v>3</v>
          </cell>
          <cell r="X401">
            <v>0.15</v>
          </cell>
          <cell r="Y401">
            <v>7.3164895065281274E-2</v>
          </cell>
          <cell r="Z401">
            <v>0.15</v>
          </cell>
          <cell r="AA401">
            <v>1.0626890400000002E-2</v>
          </cell>
          <cell r="AB401">
            <v>3.5000000000000003E-2</v>
          </cell>
          <cell r="AC401">
            <v>0.26879178546528126</v>
          </cell>
          <cell r="AD401">
            <v>0.55805276839226492</v>
          </cell>
          <cell r="AE401">
            <v>0.26879178546528126</v>
          </cell>
          <cell r="AF401">
            <v>0.26879178546528126</v>
          </cell>
        </row>
        <row r="402">
          <cell r="C402" t="str">
            <v>0-5191A</v>
          </cell>
          <cell r="D402">
            <v>12.2</v>
          </cell>
          <cell r="E402" t="str">
            <v>20</v>
          </cell>
          <cell r="F402" t="str">
            <v>50</v>
          </cell>
          <cell r="G402">
            <v>45</v>
          </cell>
          <cell r="H402">
            <v>0.3</v>
          </cell>
          <cell r="I402" t="str">
            <v>+0,1-0</v>
          </cell>
          <cell r="J402">
            <v>45</v>
          </cell>
          <cell r="K402">
            <v>0.3</v>
          </cell>
          <cell r="L402" t="str">
            <v>+0,1-0</v>
          </cell>
          <cell r="M402" t="str">
            <v>Galvanisée</v>
          </cell>
          <cell r="N402" t="str">
            <v>Suivant plan générique</v>
          </cell>
          <cell r="O402">
            <v>43129</v>
          </cell>
          <cell r="P402">
            <v>0</v>
          </cell>
          <cell r="Q402">
            <v>3</v>
          </cell>
          <cell r="R402">
            <v>53</v>
          </cell>
          <cell r="S402">
            <v>7.7878437000000023E-2</v>
          </cell>
          <cell r="T402">
            <v>4.6727062200000011</v>
          </cell>
          <cell r="U402">
            <v>23.530813982676012</v>
          </cell>
          <cell r="V402">
            <v>53</v>
          </cell>
          <cell r="W402">
            <v>4</v>
          </cell>
          <cell r="X402">
            <v>0.2</v>
          </cell>
          <cell r="Y402">
            <v>0.44397762231464172</v>
          </cell>
          <cell r="Z402">
            <v>0.2</v>
          </cell>
          <cell r="AA402">
            <v>8.1772358850000032E-2</v>
          </cell>
          <cell r="AB402">
            <v>3.5000000000000003E-2</v>
          </cell>
          <cell r="AC402">
            <v>0.76074998116464176</v>
          </cell>
          <cell r="AD402">
            <v>0.26289846198065953</v>
          </cell>
          <cell r="AE402">
            <v>0.80107140166377411</v>
          </cell>
          <cell r="AF402">
            <v>0.80107140166377411</v>
          </cell>
        </row>
        <row r="403">
          <cell r="C403" t="str">
            <v>4-7044-1</v>
          </cell>
          <cell r="D403" t="str">
            <v>22</v>
          </cell>
          <cell r="E403" t="str">
            <v>28</v>
          </cell>
          <cell r="F403">
            <v>75</v>
          </cell>
          <cell r="G403">
            <v>45</v>
          </cell>
          <cell r="H403">
            <v>0.3</v>
          </cell>
          <cell r="I403" t="str">
            <v>+0,1-0</v>
          </cell>
          <cell r="J403">
            <v>45</v>
          </cell>
          <cell r="K403">
            <v>0.3</v>
          </cell>
          <cell r="L403" t="str">
            <v>+0,1-0</v>
          </cell>
          <cell r="M403" t="str">
            <v>Galvanisée</v>
          </cell>
          <cell r="N403" t="str">
            <v>Suivant plan générique</v>
          </cell>
          <cell r="O403">
            <v>43129</v>
          </cell>
          <cell r="P403">
            <v>0</v>
          </cell>
          <cell r="Q403">
            <v>3</v>
          </cell>
          <cell r="R403">
            <v>78</v>
          </cell>
          <cell r="S403">
            <v>0.13953375000000001</v>
          </cell>
          <cell r="T403">
            <v>5.5813500000000005</v>
          </cell>
          <cell r="U403">
            <v>18.172875600000001</v>
          </cell>
          <cell r="V403">
            <v>36</v>
          </cell>
          <cell r="W403">
            <v>3</v>
          </cell>
          <cell r="X403">
            <v>0.15</v>
          </cell>
          <cell r="Y403">
            <v>0.50480210000000003</v>
          </cell>
          <cell r="Z403">
            <v>0.19539376125000002</v>
          </cell>
          <cell r="AA403">
            <v>0.14651043750000001</v>
          </cell>
          <cell r="AB403">
            <v>3.5000000000000003E-2</v>
          </cell>
          <cell r="AC403">
            <v>0.88170629875000017</v>
          </cell>
          <cell r="AD403">
            <v>0.22160867119471747</v>
          </cell>
          <cell r="AE403">
            <v>0.9150833833333335</v>
          </cell>
          <cell r="AF403">
            <v>0.9150833833333335</v>
          </cell>
        </row>
        <row r="404">
          <cell r="C404" t="str">
            <v>0-5096-1</v>
          </cell>
          <cell r="D404">
            <v>19</v>
          </cell>
          <cell r="E404">
            <v>22</v>
          </cell>
          <cell r="F404" t="str">
            <v>45</v>
          </cell>
          <cell r="G404">
            <v>45</v>
          </cell>
          <cell r="H404">
            <v>0.3</v>
          </cell>
          <cell r="I404" t="str">
            <v>+0,1-0</v>
          </cell>
          <cell r="J404">
            <v>45</v>
          </cell>
          <cell r="K404">
            <v>0.3</v>
          </cell>
          <cell r="L404" t="str">
            <v>+0,1-0</v>
          </cell>
          <cell r="M404" t="str">
            <v>Galvanisée</v>
          </cell>
          <cell r="N404" t="str">
            <v>Suivant plan générique</v>
          </cell>
          <cell r="O404">
            <v>43129</v>
          </cell>
          <cell r="P404">
            <v>0</v>
          </cell>
          <cell r="Q404">
            <v>3</v>
          </cell>
          <cell r="R404">
            <v>48</v>
          </cell>
          <cell r="S404">
            <v>3.4325302500000009E-2</v>
          </cell>
          <cell r="T404">
            <v>2.2883535000000004</v>
          </cell>
          <cell r="U404">
            <v>10.398507139350002</v>
          </cell>
          <cell r="V404">
            <v>58</v>
          </cell>
          <cell r="W404">
            <v>2</v>
          </cell>
          <cell r="X404">
            <v>0.15</v>
          </cell>
          <cell r="Y404">
            <v>0.17928460585086212</v>
          </cell>
          <cell r="Z404">
            <v>0.15</v>
          </cell>
          <cell r="AA404">
            <v>3.6041567625000014E-2</v>
          </cell>
          <cell r="AB404">
            <v>3.5000000000000003E-2</v>
          </cell>
          <cell r="AC404">
            <v>0.40032617347586208</v>
          </cell>
          <cell r="AD404">
            <v>0.37469446151275515</v>
          </cell>
          <cell r="AE404">
            <v>0.40032617347586208</v>
          </cell>
          <cell r="AF404">
            <v>0.40032617347586208</v>
          </cell>
        </row>
        <row r="405">
          <cell r="C405" t="str">
            <v>4-8489-1</v>
          </cell>
          <cell r="D405" t="str">
            <v>20</v>
          </cell>
          <cell r="E405" t="str">
            <v>26</v>
          </cell>
          <cell r="F405" t="str">
            <v>150</v>
          </cell>
          <cell r="G405">
            <v>45</v>
          </cell>
          <cell r="H405">
            <v>0.3</v>
          </cell>
          <cell r="I405" t="str">
            <v>+0,1-1</v>
          </cell>
          <cell r="J405">
            <v>45</v>
          </cell>
          <cell r="K405">
            <v>0.3</v>
          </cell>
          <cell r="L405" t="str">
            <v>+0,1-1</v>
          </cell>
          <cell r="M405" t="str">
            <v>Galvanisée</v>
          </cell>
          <cell r="N405" t="str">
            <v>Suivant plan générique</v>
          </cell>
          <cell r="O405">
            <v>43129</v>
          </cell>
          <cell r="P405">
            <v>0</v>
          </cell>
          <cell r="Q405">
            <v>3</v>
          </cell>
          <cell r="R405">
            <v>153</v>
          </cell>
          <cell r="S405">
            <v>0.25674210000000003</v>
          </cell>
          <cell r="T405">
            <v>5.1348420000000008</v>
          </cell>
          <cell r="U405">
            <v>20.624863119300006</v>
          </cell>
          <cell r="V405">
            <v>18</v>
          </cell>
          <cell r="W405">
            <v>3</v>
          </cell>
          <cell r="X405">
            <v>0.15</v>
          </cell>
          <cell r="Y405">
            <v>1.1458257288500002</v>
          </cell>
          <cell r="Z405">
            <v>0.22499999999999998</v>
          </cell>
          <cell r="AA405">
            <v>0.26957920500000004</v>
          </cell>
          <cell r="AB405">
            <v>3.5000000000000003E-2</v>
          </cell>
          <cell r="AC405">
            <v>1.6754049338500003</v>
          </cell>
          <cell r="AD405">
            <v>0.13429589196861252</v>
          </cell>
          <cell r="AE405">
            <v>1.7063587457058826</v>
          </cell>
          <cell r="AF405">
            <v>1.7063587457058826</v>
          </cell>
        </row>
        <row r="406">
          <cell r="C406" t="str">
            <v>4-7109</v>
          </cell>
          <cell r="D406" t="str">
            <v>14</v>
          </cell>
          <cell r="E406" t="str">
            <v>18</v>
          </cell>
          <cell r="F406" t="str">
            <v>48,6</v>
          </cell>
          <cell r="G406">
            <v>45</v>
          </cell>
          <cell r="H406">
            <v>0.3</v>
          </cell>
          <cell r="I406" t="str">
            <v>+0,1-1</v>
          </cell>
          <cell r="J406">
            <v>45</v>
          </cell>
          <cell r="K406">
            <v>0.3</v>
          </cell>
          <cell r="L406" t="str">
            <v>+0,1-1</v>
          </cell>
          <cell r="M406" t="str">
            <v>Brute</v>
          </cell>
          <cell r="N406" t="str">
            <v>Suivant plan générique</v>
          </cell>
          <cell r="O406">
            <v>43129</v>
          </cell>
          <cell r="P406">
            <v>0</v>
          </cell>
          <cell r="Q406">
            <v>3</v>
          </cell>
          <cell r="R406">
            <v>51.6</v>
          </cell>
          <cell r="S406">
            <v>3.857829120000001E-2</v>
          </cell>
          <cell r="T406">
            <v>2.3813760000000004</v>
          </cell>
          <cell r="U406">
            <v>10.821472632960003</v>
          </cell>
          <cell r="V406">
            <v>54</v>
          </cell>
          <cell r="W406">
            <v>2</v>
          </cell>
          <cell r="X406">
            <v>0.15</v>
          </cell>
          <cell r="Y406">
            <v>0.20039764135111116</v>
          </cell>
          <cell r="Z406">
            <v>0.15</v>
          </cell>
          <cell r="AA406">
            <v>0</v>
          </cell>
          <cell r="AB406">
            <v>0</v>
          </cell>
          <cell r="AC406">
            <v>0.35039764135111118</v>
          </cell>
          <cell r="AD406">
            <v>0.42808507335154855</v>
          </cell>
          <cell r="AE406">
            <v>0.35039764135111118</v>
          </cell>
          <cell r="AF406">
            <v>0.35039764135111118</v>
          </cell>
        </row>
        <row r="407">
          <cell r="C407" t="str">
            <v>4-7617</v>
          </cell>
          <cell r="D407" t="str">
            <v>12</v>
          </cell>
          <cell r="E407" t="str">
            <v>20</v>
          </cell>
          <cell r="F407" t="str">
            <v>95</v>
          </cell>
          <cell r="G407">
            <v>45</v>
          </cell>
          <cell r="H407">
            <v>0.3</v>
          </cell>
          <cell r="I407" t="str">
            <v>+0,1-1</v>
          </cell>
          <cell r="J407">
            <v>45</v>
          </cell>
          <cell r="K407">
            <v>0.3</v>
          </cell>
          <cell r="L407" t="str">
            <v>+0,1-1</v>
          </cell>
          <cell r="M407" t="str">
            <v>Brute</v>
          </cell>
          <cell r="N407" t="str">
            <v>Suivant plan générique</v>
          </cell>
          <cell r="O407">
            <v>43129</v>
          </cell>
          <cell r="P407">
            <v>0</v>
          </cell>
          <cell r="Q407">
            <v>3</v>
          </cell>
          <cell r="R407">
            <v>98</v>
          </cell>
          <cell r="S407">
            <v>0.15082048000000001</v>
          </cell>
          <cell r="T407">
            <v>4.7627520000000008</v>
          </cell>
          <cell r="U407">
            <v>23.984266521600009</v>
          </cell>
          <cell r="V407">
            <v>28</v>
          </cell>
          <cell r="W407">
            <v>4</v>
          </cell>
          <cell r="X407">
            <v>0.2</v>
          </cell>
          <cell r="Y407">
            <v>0.85658094720000033</v>
          </cell>
          <cell r="Z407">
            <v>0.25697428416000007</v>
          </cell>
          <cell r="AA407">
            <v>0</v>
          </cell>
          <cell r="AB407">
            <v>0</v>
          </cell>
          <cell r="AC407">
            <v>1.1135552313600003</v>
          </cell>
          <cell r="AD407">
            <v>0.2307692307692307</v>
          </cell>
          <cell r="AE407">
            <v>1.1421079296000005</v>
          </cell>
          <cell r="AF407">
            <v>1.1421079296000005</v>
          </cell>
        </row>
        <row r="408">
          <cell r="C408" t="str">
            <v>0-3735</v>
          </cell>
          <cell r="D408" t="str">
            <v>10</v>
          </cell>
          <cell r="E408" t="str">
            <v>14</v>
          </cell>
          <cell r="F408" t="str">
            <v>42</v>
          </cell>
          <cell r="G408">
            <v>45</v>
          </cell>
          <cell r="H408">
            <v>0.3</v>
          </cell>
          <cell r="I408" t="str">
            <v>+0,1-0</v>
          </cell>
          <cell r="J408">
            <v>45</v>
          </cell>
          <cell r="K408">
            <v>0.3</v>
          </cell>
          <cell r="L408" t="str">
            <v>+0,1-0</v>
          </cell>
          <cell r="M408" t="str">
            <v>Brute</v>
          </cell>
          <cell r="N408" t="str">
            <v>Suivant plan générique</v>
          </cell>
          <cell r="O408">
            <v>43129</v>
          </cell>
          <cell r="P408">
            <v>0</v>
          </cell>
          <cell r="Q408">
            <v>3</v>
          </cell>
          <cell r="R408">
            <v>45</v>
          </cell>
          <cell r="S408">
            <v>2.5004448000000006E-2</v>
          </cell>
          <cell r="T408">
            <v>1.7860320000000001</v>
          </cell>
          <cell r="U408">
            <v>8.116104474720002</v>
          </cell>
          <cell r="V408">
            <v>62</v>
          </cell>
          <cell r="W408">
            <v>2</v>
          </cell>
          <cell r="X408">
            <v>0.15</v>
          </cell>
          <cell r="Y408">
            <v>0.13090491088258069</v>
          </cell>
          <cell r="Z408">
            <v>0.15</v>
          </cell>
          <cell r="AA408">
            <v>0</v>
          </cell>
          <cell r="AB408">
            <v>0</v>
          </cell>
          <cell r="AC408">
            <v>0.28090491088258068</v>
          </cell>
          <cell r="AD408">
            <v>0.53398852846221889</v>
          </cell>
          <cell r="AE408">
            <v>0.28090491088258068</v>
          </cell>
          <cell r="AF408">
            <v>0.28090491088258068</v>
          </cell>
        </row>
        <row r="409">
          <cell r="C409" t="str">
            <v>0-3737-1</v>
          </cell>
          <cell r="D409" t="str">
            <v>10</v>
          </cell>
          <cell r="E409" t="str">
            <v>16</v>
          </cell>
          <cell r="F409" t="str">
            <v>5</v>
          </cell>
          <cell r="G409">
            <v>45</v>
          </cell>
          <cell r="H409">
            <v>0.3</v>
          </cell>
          <cell r="I409" t="str">
            <v>+0,1-0</v>
          </cell>
          <cell r="J409">
            <v>45</v>
          </cell>
          <cell r="K409">
            <v>0.3</v>
          </cell>
          <cell r="L409" t="str">
            <v>+0,1-0</v>
          </cell>
          <cell r="M409" t="str">
            <v>Galvanisée</v>
          </cell>
          <cell r="N409" t="str">
            <v>Suivant plan générique</v>
          </cell>
          <cell r="O409">
            <v>43129</v>
          </cell>
          <cell r="P409">
            <v>0</v>
          </cell>
          <cell r="Q409">
            <v>3</v>
          </cell>
          <cell r="R409">
            <v>8</v>
          </cell>
          <cell r="S409">
            <v>4.8371700000000009E-3</v>
          </cell>
          <cell r="T409">
            <v>2.9023020000000002</v>
          </cell>
          <cell r="U409">
            <v>14.197829199840001</v>
          </cell>
          <cell r="V409">
            <v>352</v>
          </cell>
          <cell r="W409">
            <v>3</v>
          </cell>
          <cell r="X409">
            <v>0.15</v>
          </cell>
          <cell r="Y409">
            <v>4.0334742045000004E-2</v>
          </cell>
          <cell r="Z409">
            <v>0.15</v>
          </cell>
          <cell r="AA409">
            <v>5.0790285000000008E-3</v>
          </cell>
          <cell r="AB409">
            <v>3.5000000000000003E-2</v>
          </cell>
          <cell r="AC409">
            <v>0.23041377054500001</v>
          </cell>
          <cell r="AD409">
            <v>0.65100275754007009</v>
          </cell>
          <cell r="AE409">
            <v>0.23041377054500001</v>
          </cell>
          <cell r="AF409">
            <v>0.23041377054500001</v>
          </cell>
        </row>
        <row r="410">
          <cell r="C410" t="str">
            <v>0-3741</v>
          </cell>
          <cell r="D410" t="str">
            <v>10</v>
          </cell>
          <cell r="E410" t="str">
            <v>16</v>
          </cell>
          <cell r="F410" t="str">
            <v>26</v>
          </cell>
          <cell r="G410">
            <v>45</v>
          </cell>
          <cell r="H410">
            <v>0.3</v>
          </cell>
          <cell r="I410" t="str">
            <v>+0,1-0</v>
          </cell>
          <cell r="J410">
            <v>45</v>
          </cell>
          <cell r="K410">
            <v>0.3</v>
          </cell>
          <cell r="L410" t="str">
            <v>+0,1-0</v>
          </cell>
          <cell r="M410" t="str">
            <v>Brute</v>
          </cell>
          <cell r="N410" t="str">
            <v>Suivant plan générique</v>
          </cell>
          <cell r="O410">
            <v>43129</v>
          </cell>
          <cell r="P410">
            <v>0</v>
          </cell>
          <cell r="Q410">
            <v>3</v>
          </cell>
          <cell r="R410">
            <v>29</v>
          </cell>
          <cell r="S410">
            <v>2.5153283999999998E-2</v>
          </cell>
          <cell r="T410">
            <v>2.9023020000000002</v>
          </cell>
          <cell r="U410">
            <v>14.197829199840001</v>
          </cell>
          <cell r="V410">
            <v>97</v>
          </cell>
          <cell r="W410">
            <v>3</v>
          </cell>
          <cell r="X410">
            <v>0.15</v>
          </cell>
          <cell r="Y410">
            <v>0.14636937319422683</v>
          </cell>
          <cell r="Z410">
            <v>0.15</v>
          </cell>
          <cell r="AA410">
            <v>0</v>
          </cell>
          <cell r="AB410">
            <v>0</v>
          </cell>
          <cell r="AC410">
            <v>0.29636937319422685</v>
          </cell>
          <cell r="AD410">
            <v>0.50612517205580798</v>
          </cell>
          <cell r="AE410">
            <v>0.29636937319422685</v>
          </cell>
          <cell r="AF410">
            <v>0.29636937319422685</v>
          </cell>
        </row>
        <row r="411">
          <cell r="C411" t="str">
            <v>0-3743</v>
          </cell>
          <cell r="D411" t="str">
            <v>10</v>
          </cell>
          <cell r="E411" t="str">
            <v>16</v>
          </cell>
          <cell r="F411" t="str">
            <v>32</v>
          </cell>
          <cell r="G411">
            <v>45</v>
          </cell>
          <cell r="H411">
            <v>0.3</v>
          </cell>
          <cell r="I411" t="str">
            <v>+0,1-0</v>
          </cell>
          <cell r="J411">
            <v>45</v>
          </cell>
          <cell r="K411">
            <v>0.3</v>
          </cell>
          <cell r="L411" t="str">
            <v>+0,1-0</v>
          </cell>
          <cell r="M411" t="str">
            <v>Brute</v>
          </cell>
          <cell r="N411" t="str">
            <v>Suivant plan générique</v>
          </cell>
          <cell r="O411">
            <v>43129</v>
          </cell>
          <cell r="P411">
            <v>0</v>
          </cell>
          <cell r="Q411">
            <v>3</v>
          </cell>
          <cell r="R411">
            <v>35</v>
          </cell>
          <cell r="S411">
            <v>3.0957888000000003E-2</v>
          </cell>
          <cell r="T411">
            <v>2.9023020000000002</v>
          </cell>
          <cell r="U411">
            <v>14.197829199840001</v>
          </cell>
          <cell r="V411">
            <v>80</v>
          </cell>
          <cell r="W411">
            <v>3</v>
          </cell>
          <cell r="X411">
            <v>0.15</v>
          </cell>
          <cell r="Y411">
            <v>0.17747286499800002</v>
          </cell>
          <cell r="Z411">
            <v>0.15</v>
          </cell>
          <cell r="AA411">
            <v>0</v>
          </cell>
          <cell r="AB411">
            <v>0</v>
          </cell>
          <cell r="AC411">
            <v>0.32747286499799999</v>
          </cell>
          <cell r="AD411">
            <v>0.45805321916036029</v>
          </cell>
          <cell r="AE411">
            <v>0.32747286499799999</v>
          </cell>
          <cell r="AF411">
            <v>0.32747286499799999</v>
          </cell>
        </row>
        <row r="412">
          <cell r="C412" t="str">
            <v>0-3746</v>
          </cell>
          <cell r="D412" t="str">
            <v>10</v>
          </cell>
          <cell r="E412" t="str">
            <v>16</v>
          </cell>
          <cell r="F412" t="str">
            <v>36</v>
          </cell>
          <cell r="G412">
            <v>45</v>
          </cell>
          <cell r="H412">
            <v>0.3</v>
          </cell>
          <cell r="I412" t="str">
            <v>+0,1-0</v>
          </cell>
          <cell r="J412">
            <v>45</v>
          </cell>
          <cell r="K412">
            <v>0.3</v>
          </cell>
          <cell r="L412" t="str">
            <v>+0,1-0</v>
          </cell>
          <cell r="M412" t="str">
            <v>Brute</v>
          </cell>
          <cell r="N412" t="str">
            <v>Suivant plan générique</v>
          </cell>
          <cell r="O412">
            <v>43129</v>
          </cell>
          <cell r="P412">
            <v>0</v>
          </cell>
          <cell r="Q412">
            <v>3</v>
          </cell>
          <cell r="R412">
            <v>39</v>
          </cell>
          <cell r="S412">
            <v>3.4827624000000001E-2</v>
          </cell>
          <cell r="T412">
            <v>2.9023020000000002</v>
          </cell>
          <cell r="U412">
            <v>14.197829199840001</v>
          </cell>
          <cell r="V412">
            <v>72</v>
          </cell>
          <cell r="W412">
            <v>3</v>
          </cell>
          <cell r="X412">
            <v>0.15</v>
          </cell>
          <cell r="Y412">
            <v>0.19719207222000001</v>
          </cell>
          <cell r="Z412">
            <v>0.15</v>
          </cell>
          <cell r="AA412">
            <v>0</v>
          </cell>
          <cell r="AB412">
            <v>0</v>
          </cell>
          <cell r="AC412">
            <v>0.34719207222000004</v>
          </cell>
          <cell r="AD412">
            <v>0.43203751468424012</v>
          </cell>
          <cell r="AE412">
            <v>0.34719207222000004</v>
          </cell>
          <cell r="AF412">
            <v>0.34719207222000004</v>
          </cell>
        </row>
        <row r="413">
          <cell r="C413" t="str">
            <v>0-3772</v>
          </cell>
          <cell r="D413" t="str">
            <v>12</v>
          </cell>
          <cell r="E413" t="str">
            <v>16</v>
          </cell>
          <cell r="F413" t="str">
            <v>31</v>
          </cell>
          <cell r="G413">
            <v>45</v>
          </cell>
          <cell r="H413">
            <v>0.3</v>
          </cell>
          <cell r="I413" t="str">
            <v>+0,1-0</v>
          </cell>
          <cell r="J413">
            <v>45</v>
          </cell>
          <cell r="K413">
            <v>0.3</v>
          </cell>
          <cell r="L413" t="str">
            <v>+0,1-0</v>
          </cell>
          <cell r="M413" t="str">
            <v>Brute</v>
          </cell>
          <cell r="N413" t="str">
            <v>Suivant plan générique</v>
          </cell>
          <cell r="O413">
            <v>43129</v>
          </cell>
          <cell r="P413">
            <v>0</v>
          </cell>
          <cell r="Q413">
            <v>3</v>
          </cell>
          <cell r="R413">
            <v>34</v>
          </cell>
          <cell r="S413">
            <v>2.1531608000000001E-2</v>
          </cell>
          <cell r="T413">
            <v>2.083704</v>
          </cell>
          <cell r="U413">
            <v>9.3938377209599988</v>
          </cell>
          <cell r="V413">
            <v>82</v>
          </cell>
          <cell r="W413">
            <v>2</v>
          </cell>
          <cell r="X413">
            <v>0.15</v>
          </cell>
          <cell r="Y413">
            <v>0.11455899659707315</v>
          </cell>
          <cell r="Z413">
            <v>0.15</v>
          </cell>
          <cell r="AA413">
            <v>0</v>
          </cell>
          <cell r="AB413">
            <v>0</v>
          </cell>
          <cell r="AC413">
            <v>0.26455899659707316</v>
          </cell>
          <cell r="AD413">
            <v>0.56698128557106675</v>
          </cell>
          <cell r="AE413">
            <v>0.26455899659707316</v>
          </cell>
          <cell r="AF413">
            <v>0.26455899659707316</v>
          </cell>
        </row>
        <row r="414">
          <cell r="C414" t="str">
            <v>0-3773</v>
          </cell>
          <cell r="D414" t="str">
            <v>12</v>
          </cell>
          <cell r="E414" t="str">
            <v>16</v>
          </cell>
          <cell r="F414" t="str">
            <v>32</v>
          </cell>
          <cell r="G414">
            <v>45</v>
          </cell>
          <cell r="H414">
            <v>0.3</v>
          </cell>
          <cell r="I414" t="str">
            <v>+0,1-0</v>
          </cell>
          <cell r="J414">
            <v>45</v>
          </cell>
          <cell r="K414">
            <v>0.3</v>
          </cell>
          <cell r="L414" t="str">
            <v>+0,1-0</v>
          </cell>
          <cell r="M414" t="str">
            <v>Brute</v>
          </cell>
          <cell r="N414" t="str">
            <v>Suivant plan générique</v>
          </cell>
          <cell r="O414">
            <v>43129</v>
          </cell>
          <cell r="P414">
            <v>0</v>
          </cell>
          <cell r="Q414">
            <v>3</v>
          </cell>
          <cell r="R414">
            <v>35</v>
          </cell>
          <cell r="S414">
            <v>2.2226176000000004E-2</v>
          </cell>
          <cell r="T414">
            <v>2.083704</v>
          </cell>
          <cell r="U414">
            <v>9.3938377209599988</v>
          </cell>
          <cell r="V414">
            <v>80</v>
          </cell>
          <cell r="W414">
            <v>2</v>
          </cell>
          <cell r="X414">
            <v>0.15</v>
          </cell>
          <cell r="Y414">
            <v>0.11742297151199999</v>
          </cell>
          <cell r="Z414">
            <v>0.15</v>
          </cell>
          <cell r="AA414">
            <v>0</v>
          </cell>
          <cell r="AB414">
            <v>0</v>
          </cell>
          <cell r="AC414">
            <v>0.26742297151200001</v>
          </cell>
          <cell r="AD414">
            <v>0.56090918125658895</v>
          </cell>
          <cell r="AE414">
            <v>0.26742297151200001</v>
          </cell>
          <cell r="AF414">
            <v>0.26742297151200001</v>
          </cell>
        </row>
        <row r="415">
          <cell r="C415" t="str">
            <v>0-3775</v>
          </cell>
          <cell r="D415" t="str">
            <v>12</v>
          </cell>
          <cell r="E415" t="str">
            <v>16</v>
          </cell>
          <cell r="F415" t="str">
            <v>34</v>
          </cell>
          <cell r="G415">
            <v>45</v>
          </cell>
          <cell r="H415">
            <v>0.3</v>
          </cell>
          <cell r="I415" t="str">
            <v>+0,1-0</v>
          </cell>
          <cell r="J415">
            <v>45</v>
          </cell>
          <cell r="K415">
            <v>0.3</v>
          </cell>
          <cell r="L415" t="str">
            <v>+0,1-0</v>
          </cell>
          <cell r="M415" t="str">
            <v>Brute</v>
          </cell>
          <cell r="N415" t="str">
            <v>Suivant plan générique</v>
          </cell>
          <cell r="O415">
            <v>43129</v>
          </cell>
          <cell r="P415">
            <v>0</v>
          </cell>
          <cell r="Q415">
            <v>3</v>
          </cell>
          <cell r="R415">
            <v>37</v>
          </cell>
          <cell r="S415">
            <v>2.3615312000000003E-2</v>
          </cell>
          <cell r="T415">
            <v>2.083704</v>
          </cell>
          <cell r="U415">
            <v>9.3938377209599988</v>
          </cell>
          <cell r="V415">
            <v>76</v>
          </cell>
          <cell r="W415">
            <v>2</v>
          </cell>
          <cell r="X415">
            <v>0.15</v>
          </cell>
          <cell r="Y415">
            <v>0.12360312790736841</v>
          </cell>
          <cell r="Z415">
            <v>0.15</v>
          </cell>
          <cell r="AA415">
            <v>0</v>
          </cell>
          <cell r="AB415">
            <v>0</v>
          </cell>
          <cell r="AC415">
            <v>0.2736031279073684</v>
          </cell>
          <cell r="AD415">
            <v>0.54823934633811744</v>
          </cell>
          <cell r="AE415">
            <v>0.2736031279073684</v>
          </cell>
          <cell r="AF415">
            <v>0.2736031279073684</v>
          </cell>
        </row>
        <row r="416">
          <cell r="C416" t="str">
            <v>0-3779</v>
          </cell>
          <cell r="D416" t="str">
            <v>12</v>
          </cell>
          <cell r="E416" t="str">
            <v>16</v>
          </cell>
          <cell r="F416" t="str">
            <v>40</v>
          </cell>
          <cell r="G416">
            <v>45</v>
          </cell>
          <cell r="H416">
            <v>0.3</v>
          </cell>
          <cell r="I416" t="str">
            <v>+0,1-0</v>
          </cell>
          <cell r="J416">
            <v>45</v>
          </cell>
          <cell r="K416">
            <v>0.3</v>
          </cell>
          <cell r="L416" t="str">
            <v>+0,1-0</v>
          </cell>
          <cell r="M416" t="str">
            <v>Brute</v>
          </cell>
          <cell r="N416" t="str">
            <v>Suivant plan générique</v>
          </cell>
          <cell r="O416">
            <v>43129</v>
          </cell>
          <cell r="P416">
            <v>0</v>
          </cell>
          <cell r="Q416">
            <v>3</v>
          </cell>
          <cell r="R416">
            <v>43</v>
          </cell>
          <cell r="S416">
            <v>2.778272E-2</v>
          </cell>
          <cell r="T416">
            <v>2.083704</v>
          </cell>
          <cell r="U416">
            <v>9.3938377209599988</v>
          </cell>
          <cell r="V416">
            <v>65</v>
          </cell>
          <cell r="W416">
            <v>2</v>
          </cell>
          <cell r="X416">
            <v>0.15</v>
          </cell>
          <cell r="Y416">
            <v>0.14452058032246151</v>
          </cell>
          <cell r="Z416">
            <v>0.15</v>
          </cell>
          <cell r="AA416">
            <v>0</v>
          </cell>
          <cell r="AB416">
            <v>0</v>
          </cell>
          <cell r="AC416">
            <v>0.29452058032246153</v>
          </cell>
          <cell r="AD416">
            <v>0.50930226959273828</v>
          </cell>
          <cell r="AE416">
            <v>0.29452058032246153</v>
          </cell>
          <cell r="AF416">
            <v>0.29452058032246153</v>
          </cell>
        </row>
        <row r="417">
          <cell r="C417" t="str">
            <v>0-3795</v>
          </cell>
          <cell r="D417" t="str">
            <v>12</v>
          </cell>
          <cell r="E417" t="str">
            <v>18</v>
          </cell>
          <cell r="F417" t="str">
            <v>40</v>
          </cell>
          <cell r="G417">
            <v>45</v>
          </cell>
          <cell r="H417">
            <v>0.3</v>
          </cell>
          <cell r="I417" t="str">
            <v>+0,1-0</v>
          </cell>
          <cell r="J417">
            <v>45</v>
          </cell>
          <cell r="K417">
            <v>0.3</v>
          </cell>
          <cell r="L417" t="str">
            <v>+0,1-0</v>
          </cell>
          <cell r="M417" t="str">
            <v>Brute</v>
          </cell>
          <cell r="N417" t="str">
            <v>Suivant plan générique</v>
          </cell>
          <cell r="O417">
            <v>43129</v>
          </cell>
          <cell r="P417">
            <v>0</v>
          </cell>
          <cell r="Q417">
            <v>3</v>
          </cell>
          <cell r="R417">
            <v>43</v>
          </cell>
          <cell r="S417">
            <v>4.4650800000000004E-2</v>
          </cell>
          <cell r="T417">
            <v>3.3488100000000003</v>
          </cell>
          <cell r="U417">
            <v>16.526658650040005</v>
          </cell>
          <cell r="V417">
            <v>65</v>
          </cell>
          <cell r="W417">
            <v>3</v>
          </cell>
          <cell r="X417">
            <v>0.15</v>
          </cell>
          <cell r="Y417">
            <v>0.2542562869236924</v>
          </cell>
          <cell r="Z417">
            <v>0.15</v>
          </cell>
          <cell r="AA417">
            <v>0</v>
          </cell>
          <cell r="AB417">
            <v>0</v>
          </cell>
          <cell r="AC417">
            <v>0.40425628692369242</v>
          </cell>
          <cell r="AD417">
            <v>0.37105174329252688</v>
          </cell>
          <cell r="AE417">
            <v>0.40425628692369242</v>
          </cell>
          <cell r="AF417">
            <v>0.40425628692369242</v>
          </cell>
        </row>
        <row r="418">
          <cell r="C418" t="str">
            <v>0-4220</v>
          </cell>
          <cell r="D418" t="str">
            <v>13</v>
          </cell>
          <cell r="E418" t="str">
            <v>16</v>
          </cell>
          <cell r="F418" t="str">
            <v>39</v>
          </cell>
          <cell r="G418">
            <v>45</v>
          </cell>
          <cell r="H418">
            <v>0.3</v>
          </cell>
          <cell r="I418" t="str">
            <v>+0,1-0</v>
          </cell>
          <cell r="J418">
            <v>45</v>
          </cell>
          <cell r="K418">
            <v>0.3</v>
          </cell>
          <cell r="L418" t="str">
            <v>+0,1-0</v>
          </cell>
          <cell r="M418" t="str">
            <v>Brute</v>
          </cell>
          <cell r="N418" t="str">
            <v>Suivant plan générique</v>
          </cell>
          <cell r="O418">
            <v>43129</v>
          </cell>
          <cell r="P418">
            <v>0</v>
          </cell>
          <cell r="Q418">
            <v>3</v>
          </cell>
          <cell r="R418">
            <v>42</v>
          </cell>
          <cell r="S418">
            <v>2.1041689500000002E-2</v>
          </cell>
          <cell r="T418">
            <v>1.6185915000000002</v>
          </cell>
          <cell r="U418">
            <v>7.2969989439600003</v>
          </cell>
          <cell r="V418">
            <v>67</v>
          </cell>
          <cell r="W418">
            <v>2</v>
          </cell>
          <cell r="X418">
            <v>0.15</v>
          </cell>
          <cell r="Y418">
            <v>0.10891043199940299</v>
          </cell>
          <cell r="Z418">
            <v>0.15</v>
          </cell>
          <cell r="AA418">
            <v>0</v>
          </cell>
          <cell r="AB418">
            <v>0</v>
          </cell>
          <cell r="AC418">
            <v>0.258910431999403</v>
          </cell>
          <cell r="AD418">
            <v>0.5793509316779708</v>
          </cell>
          <cell r="AE418">
            <v>0.258910431999403</v>
          </cell>
          <cell r="AF418">
            <v>0.258910431999403</v>
          </cell>
        </row>
        <row r="419">
          <cell r="C419" t="str">
            <v>0-4226</v>
          </cell>
          <cell r="D419" t="str">
            <v>14</v>
          </cell>
          <cell r="E419" t="str">
            <v>16</v>
          </cell>
          <cell r="F419" t="str">
            <v>32</v>
          </cell>
          <cell r="G419">
            <v>45</v>
          </cell>
          <cell r="H419">
            <v>0.3</v>
          </cell>
          <cell r="I419" t="str">
            <v>+0,1-0</v>
          </cell>
          <cell r="J419">
            <v>45</v>
          </cell>
          <cell r="K419">
            <v>0.3</v>
          </cell>
          <cell r="L419" t="str">
            <v>+0,1-0</v>
          </cell>
          <cell r="M419" t="str">
            <v>Brute</v>
          </cell>
          <cell r="N419" t="str">
            <v>Suivant plan générique</v>
          </cell>
          <cell r="O419">
            <v>43129</v>
          </cell>
          <cell r="P419">
            <v>0</v>
          </cell>
          <cell r="Q419">
            <v>3</v>
          </cell>
          <cell r="R419">
            <v>35</v>
          </cell>
          <cell r="S419">
            <v>1.1906880000000002E-2</v>
          </cell>
          <cell r="T419">
            <v>1.1162699999999999</v>
          </cell>
          <cell r="U419">
            <v>5.4607035383999989</v>
          </cell>
          <cell r="V419">
            <v>80</v>
          </cell>
          <cell r="W419">
            <v>1</v>
          </cell>
          <cell r="X419">
            <v>0.15</v>
          </cell>
          <cell r="Y419">
            <v>6.8258794229999989E-2</v>
          </cell>
          <cell r="Z419">
            <v>0.15</v>
          </cell>
          <cell r="AA419">
            <v>0</v>
          </cell>
          <cell r="AB419">
            <v>0</v>
          </cell>
          <cell r="AC419">
            <v>0.21825879423</v>
          </cell>
          <cell r="AD419">
            <v>0.68725753080964425</v>
          </cell>
          <cell r="AE419">
            <v>0.21825879423</v>
          </cell>
          <cell r="AF419">
            <v>0.21825879423</v>
          </cell>
        </row>
        <row r="420">
          <cell r="C420" t="str">
            <v>0-4227</v>
          </cell>
          <cell r="D420" t="str">
            <v>14</v>
          </cell>
          <cell r="E420" t="str">
            <v>16</v>
          </cell>
          <cell r="F420" t="str">
            <v>36</v>
          </cell>
          <cell r="G420">
            <v>45</v>
          </cell>
          <cell r="H420">
            <v>0.3</v>
          </cell>
          <cell r="I420" t="str">
            <v>+0,1-0</v>
          </cell>
          <cell r="J420">
            <v>45</v>
          </cell>
          <cell r="K420">
            <v>0.3</v>
          </cell>
          <cell r="L420" t="str">
            <v>+0,1-0</v>
          </cell>
          <cell r="M420" t="str">
            <v>Brute</v>
          </cell>
          <cell r="N420" t="str">
            <v>Suivant plan générique</v>
          </cell>
          <cell r="O420">
            <v>43129</v>
          </cell>
          <cell r="P420">
            <v>0</v>
          </cell>
          <cell r="Q420">
            <v>3</v>
          </cell>
          <cell r="R420">
            <v>39</v>
          </cell>
          <cell r="S420">
            <v>1.3395240000000001E-2</v>
          </cell>
          <cell r="T420">
            <v>1.1162699999999999</v>
          </cell>
          <cell r="U420">
            <v>5.4607035383999989</v>
          </cell>
          <cell r="V420">
            <v>72</v>
          </cell>
          <cell r="W420">
            <v>1</v>
          </cell>
          <cell r="X420">
            <v>0.15</v>
          </cell>
          <cell r="Y420">
            <v>7.5843104699999983E-2</v>
          </cell>
          <cell r="Z420">
            <v>0.15</v>
          </cell>
          <cell r="AA420">
            <v>0</v>
          </cell>
          <cell r="AB420">
            <v>0</v>
          </cell>
          <cell r="AC420">
            <v>0.22584310469999996</v>
          </cell>
          <cell r="AD420">
            <v>0.66417790438744351</v>
          </cell>
          <cell r="AE420">
            <v>0.22584310469999996</v>
          </cell>
          <cell r="AF420">
            <v>0.22584310469999996</v>
          </cell>
        </row>
        <row r="421">
          <cell r="C421" t="str">
            <v>0-4228</v>
          </cell>
          <cell r="D421" t="str">
            <v>14</v>
          </cell>
          <cell r="E421" t="str">
            <v>16</v>
          </cell>
          <cell r="F421" t="str">
            <v>40</v>
          </cell>
          <cell r="G421">
            <v>45</v>
          </cell>
          <cell r="H421">
            <v>0.3</v>
          </cell>
          <cell r="I421" t="str">
            <v>+0,1-0</v>
          </cell>
          <cell r="J421">
            <v>45</v>
          </cell>
          <cell r="K421">
            <v>0.3</v>
          </cell>
          <cell r="L421" t="str">
            <v>+0,1-0</v>
          </cell>
          <cell r="M421" t="str">
            <v>Brute</v>
          </cell>
          <cell r="N421" t="str">
            <v>Suivant plan générique</v>
          </cell>
          <cell r="O421">
            <v>43129</v>
          </cell>
          <cell r="P421">
            <v>0</v>
          </cell>
          <cell r="Q421">
            <v>3</v>
          </cell>
          <cell r="R421">
            <v>43</v>
          </cell>
          <cell r="S421">
            <v>1.48836E-2</v>
          </cell>
          <cell r="T421">
            <v>1.1162699999999999</v>
          </cell>
          <cell r="U421">
            <v>5.4607035383999989</v>
          </cell>
          <cell r="V421">
            <v>65</v>
          </cell>
          <cell r="W421">
            <v>1</v>
          </cell>
          <cell r="X421">
            <v>0.15</v>
          </cell>
          <cell r="Y421">
            <v>8.4010823667692289E-2</v>
          </cell>
          <cell r="Z421">
            <v>0.15</v>
          </cell>
          <cell r="AA421">
            <v>0</v>
          </cell>
          <cell r="AB421">
            <v>0</v>
          </cell>
          <cell r="AC421">
            <v>0.23401082366769227</v>
          </cell>
          <cell r="AD421">
            <v>0.64099599176236344</v>
          </cell>
          <cell r="AE421">
            <v>0.23401082366769227</v>
          </cell>
          <cell r="AF421">
            <v>0.23401082366769227</v>
          </cell>
        </row>
        <row r="422">
          <cell r="C422" t="str">
            <v>0-4229</v>
          </cell>
          <cell r="D422" t="str">
            <v>14</v>
          </cell>
          <cell r="E422" t="str">
            <v>18</v>
          </cell>
          <cell r="F422" t="str">
            <v>40</v>
          </cell>
          <cell r="G422">
            <v>45</v>
          </cell>
          <cell r="H422">
            <v>0.3</v>
          </cell>
          <cell r="I422" t="str">
            <v>+0,1-0</v>
          </cell>
          <cell r="J422">
            <v>45</v>
          </cell>
          <cell r="K422">
            <v>0.3</v>
          </cell>
          <cell r="L422" t="str">
            <v>+0,1-0</v>
          </cell>
          <cell r="M422" t="str">
            <v>Brute</v>
          </cell>
          <cell r="N422" t="str">
            <v>Suivant plan générique</v>
          </cell>
          <cell r="O422">
            <v>43129</v>
          </cell>
          <cell r="P422">
            <v>0</v>
          </cell>
          <cell r="Q422">
            <v>3</v>
          </cell>
          <cell r="R422">
            <v>43</v>
          </cell>
          <cell r="S422">
            <v>3.1751680000000004E-2</v>
          </cell>
          <cell r="T422">
            <v>2.3813760000000004</v>
          </cell>
          <cell r="U422">
            <v>10.821472632960003</v>
          </cell>
          <cell r="V422">
            <v>65</v>
          </cell>
          <cell r="W422">
            <v>2</v>
          </cell>
          <cell r="X422">
            <v>0.15</v>
          </cell>
          <cell r="Y422">
            <v>0.16648419435323081</v>
          </cell>
          <cell r="Z422">
            <v>0.15</v>
          </cell>
          <cell r="AA422">
            <v>0</v>
          </cell>
          <cell r="AB422">
            <v>0</v>
          </cell>
          <cell r="AC422">
            <v>0.31648419435323083</v>
          </cell>
          <cell r="AD422">
            <v>0.47395731817363268</v>
          </cell>
          <cell r="AE422">
            <v>0.31648419435323083</v>
          </cell>
          <cell r="AF422">
            <v>0.31648419435323083</v>
          </cell>
        </row>
        <row r="423">
          <cell r="C423" t="str">
            <v>0-4230</v>
          </cell>
          <cell r="D423" t="str">
            <v>14</v>
          </cell>
          <cell r="E423" t="str">
            <v>18</v>
          </cell>
          <cell r="F423" t="str">
            <v>44</v>
          </cell>
          <cell r="G423">
            <v>45</v>
          </cell>
          <cell r="H423">
            <v>0.3</v>
          </cell>
          <cell r="I423" t="str">
            <v>+0,1-0</v>
          </cell>
          <cell r="J423">
            <v>45</v>
          </cell>
          <cell r="K423">
            <v>0.3</v>
          </cell>
          <cell r="L423" t="str">
            <v>+0,1-0</v>
          </cell>
          <cell r="M423" t="str">
            <v>Brute</v>
          </cell>
          <cell r="N423" t="str">
            <v>Suivant plan générique</v>
          </cell>
          <cell r="O423">
            <v>43129</v>
          </cell>
          <cell r="P423">
            <v>0</v>
          </cell>
          <cell r="Q423">
            <v>3</v>
          </cell>
          <cell r="R423">
            <v>47</v>
          </cell>
          <cell r="S423">
            <v>3.4926847999999996E-2</v>
          </cell>
          <cell r="T423">
            <v>2.3813760000000004</v>
          </cell>
          <cell r="U423">
            <v>10.821472632960003</v>
          </cell>
          <cell r="V423">
            <v>60</v>
          </cell>
          <cell r="W423">
            <v>2</v>
          </cell>
          <cell r="X423">
            <v>0.15</v>
          </cell>
          <cell r="Y423">
            <v>0.18035787721600005</v>
          </cell>
          <cell r="Z423">
            <v>0.15</v>
          </cell>
          <cell r="AA423">
            <v>0</v>
          </cell>
          <cell r="AB423">
            <v>0</v>
          </cell>
          <cell r="AC423">
            <v>0.33035787721600007</v>
          </cell>
          <cell r="AD423">
            <v>0.45405304472859453</v>
          </cell>
          <cell r="AE423">
            <v>0.33035787721600007</v>
          </cell>
          <cell r="AF423">
            <v>0.33035787721600007</v>
          </cell>
        </row>
        <row r="424">
          <cell r="C424" t="str">
            <v>0-4231</v>
          </cell>
          <cell r="D424" t="str">
            <v>14</v>
          </cell>
          <cell r="E424" t="str">
            <v>18</v>
          </cell>
          <cell r="F424" t="str">
            <v>45</v>
          </cell>
          <cell r="G424">
            <v>45</v>
          </cell>
          <cell r="H424">
            <v>0.3</v>
          </cell>
          <cell r="I424" t="str">
            <v>+0,1-0</v>
          </cell>
          <cell r="J424">
            <v>45</v>
          </cell>
          <cell r="K424">
            <v>0.3</v>
          </cell>
          <cell r="L424" t="str">
            <v>+0,1-0</v>
          </cell>
          <cell r="M424" t="str">
            <v>Brute</v>
          </cell>
          <cell r="N424" t="str">
            <v>Suivant plan générique</v>
          </cell>
          <cell r="O424">
            <v>43129</v>
          </cell>
          <cell r="P424">
            <v>0</v>
          </cell>
          <cell r="Q424">
            <v>3</v>
          </cell>
          <cell r="R424">
            <v>48</v>
          </cell>
          <cell r="S424">
            <v>3.5720640000000005E-2</v>
          </cell>
          <cell r="T424">
            <v>2.3813760000000004</v>
          </cell>
          <cell r="U424">
            <v>10.821472632960003</v>
          </cell>
          <cell r="V424">
            <v>58</v>
          </cell>
          <cell r="W424">
            <v>2</v>
          </cell>
          <cell r="X424">
            <v>0.15</v>
          </cell>
          <cell r="Y424">
            <v>0.18657711436137936</v>
          </cell>
          <cell r="Z424">
            <v>0.15</v>
          </cell>
          <cell r="AA424">
            <v>0</v>
          </cell>
          <cell r="AB424">
            <v>0</v>
          </cell>
          <cell r="AC424">
            <v>0.33657711436137938</v>
          </cell>
          <cell r="AD424">
            <v>0.44566309947902927</v>
          </cell>
          <cell r="AE424">
            <v>0.33657711436137938</v>
          </cell>
          <cell r="AF424">
            <v>0.33657711436137938</v>
          </cell>
        </row>
        <row r="425">
          <cell r="C425" t="str">
            <v>0-4232</v>
          </cell>
          <cell r="D425" t="str">
            <v>14</v>
          </cell>
          <cell r="E425" t="str">
            <v>18</v>
          </cell>
          <cell r="F425" t="str">
            <v>50</v>
          </cell>
          <cell r="G425">
            <v>45</v>
          </cell>
          <cell r="H425">
            <v>0.3</v>
          </cell>
          <cell r="I425" t="str">
            <v>+0,1-0</v>
          </cell>
          <cell r="J425">
            <v>45</v>
          </cell>
          <cell r="K425">
            <v>0.3</v>
          </cell>
          <cell r="L425" t="str">
            <v>+0,1-0</v>
          </cell>
          <cell r="M425" t="str">
            <v>Brute</v>
          </cell>
          <cell r="N425" t="str">
            <v>Suivant plan générique</v>
          </cell>
          <cell r="O425">
            <v>43129</v>
          </cell>
          <cell r="P425">
            <v>0</v>
          </cell>
          <cell r="Q425">
            <v>3</v>
          </cell>
          <cell r="R425">
            <v>53</v>
          </cell>
          <cell r="S425">
            <v>3.9689599999999998E-2</v>
          </cell>
          <cell r="T425">
            <v>2.3813760000000004</v>
          </cell>
          <cell r="U425">
            <v>10.821472632960003</v>
          </cell>
          <cell r="V425">
            <v>53</v>
          </cell>
          <cell r="W425">
            <v>2</v>
          </cell>
          <cell r="X425">
            <v>0.15</v>
          </cell>
          <cell r="Y425">
            <v>0.20417872892377364</v>
          </cell>
          <cell r="Z425">
            <v>0.15</v>
          </cell>
          <cell r="AA425">
            <v>0</v>
          </cell>
          <cell r="AB425">
            <v>0</v>
          </cell>
          <cell r="AC425">
            <v>0.35417872892377367</v>
          </cell>
          <cell r="AD425">
            <v>0.42351498763293327</v>
          </cell>
          <cell r="AE425">
            <v>0.35417872892377367</v>
          </cell>
          <cell r="AF425">
            <v>0.35417872892377367</v>
          </cell>
        </row>
        <row r="426">
          <cell r="C426" t="str">
            <v>0-4252</v>
          </cell>
          <cell r="D426" t="str">
            <v>12</v>
          </cell>
          <cell r="E426" t="str">
            <v>18</v>
          </cell>
          <cell r="F426" t="str">
            <v>35</v>
          </cell>
          <cell r="G426">
            <v>45</v>
          </cell>
          <cell r="H426">
            <v>0.3</v>
          </cell>
          <cell r="I426" t="str">
            <v>+0,1-0</v>
          </cell>
          <cell r="J426">
            <v>45</v>
          </cell>
          <cell r="K426">
            <v>0.3</v>
          </cell>
          <cell r="L426" t="str">
            <v>+0,1-0</v>
          </cell>
          <cell r="M426" t="str">
            <v>Brute</v>
          </cell>
          <cell r="N426" t="str">
            <v>Suivant plan générique</v>
          </cell>
          <cell r="O426">
            <v>43129</v>
          </cell>
          <cell r="P426">
            <v>0</v>
          </cell>
          <cell r="Q426">
            <v>3</v>
          </cell>
          <cell r="R426">
            <v>38</v>
          </cell>
          <cell r="S426">
            <v>3.9069450000000006E-2</v>
          </cell>
          <cell r="T426">
            <v>3.3488100000000003</v>
          </cell>
          <cell r="U426">
            <v>16.526658650040005</v>
          </cell>
          <cell r="V426">
            <v>74</v>
          </cell>
          <cell r="W426">
            <v>3</v>
          </cell>
          <cell r="X426">
            <v>0.15</v>
          </cell>
          <cell r="Y426">
            <v>0.22333322500054062</v>
          </cell>
          <cell r="Z426">
            <v>0.15</v>
          </cell>
          <cell r="AA426">
            <v>0</v>
          </cell>
          <cell r="AB426">
            <v>0</v>
          </cell>
          <cell r="AC426">
            <v>0.37333322500054061</v>
          </cell>
          <cell r="AD426">
            <v>0.40178583087477088</v>
          </cell>
          <cell r="AE426">
            <v>0.37333322500054061</v>
          </cell>
          <cell r="AF426">
            <v>0.37333322500054061</v>
          </cell>
        </row>
        <row r="427">
          <cell r="C427" t="str">
            <v>0-4894</v>
          </cell>
          <cell r="D427" t="str">
            <v>20</v>
          </cell>
          <cell r="E427" t="str">
            <v>26</v>
          </cell>
          <cell r="F427" t="str">
            <v>45</v>
          </cell>
          <cell r="G427">
            <v>45</v>
          </cell>
          <cell r="H427">
            <v>0.3</v>
          </cell>
          <cell r="I427" t="str">
            <v>+0,1-0</v>
          </cell>
          <cell r="J427">
            <v>45</v>
          </cell>
          <cell r="K427">
            <v>0.3</v>
          </cell>
          <cell r="L427" t="str">
            <v>+0,1-0</v>
          </cell>
          <cell r="M427" t="str">
            <v>Brute</v>
          </cell>
          <cell r="N427" t="str">
            <v>Suivant plan générique</v>
          </cell>
          <cell r="O427">
            <v>43129</v>
          </cell>
          <cell r="P427">
            <v>0</v>
          </cell>
          <cell r="Q427">
            <v>3</v>
          </cell>
          <cell r="R427">
            <v>48</v>
          </cell>
          <cell r="S427">
            <v>7.7022630000000009E-2</v>
          </cell>
          <cell r="T427">
            <v>5.1348420000000008</v>
          </cell>
          <cell r="U427">
            <v>20.624863119300006</v>
          </cell>
          <cell r="V427">
            <v>58</v>
          </cell>
          <cell r="W427">
            <v>3</v>
          </cell>
          <cell r="X427">
            <v>0.15</v>
          </cell>
          <cell r="Y427">
            <v>0.35560108826379322</v>
          </cell>
          <cell r="Z427">
            <v>0.15</v>
          </cell>
          <cell r="AA427">
            <v>0</v>
          </cell>
          <cell r="AB427">
            <v>0</v>
          </cell>
          <cell r="AC427">
            <v>0.50560108826379324</v>
          </cell>
          <cell r="AD427">
            <v>0.29667657661713487</v>
          </cell>
          <cell r="AE427">
            <v>0.50560108826379324</v>
          </cell>
          <cell r="AF427">
            <v>0.50560108826379324</v>
          </cell>
        </row>
        <row r="428">
          <cell r="C428" t="str">
            <v>0-4998</v>
          </cell>
          <cell r="D428" t="str">
            <v>16</v>
          </cell>
          <cell r="E428" t="str">
            <v>20</v>
          </cell>
          <cell r="F428" t="str">
            <v>45</v>
          </cell>
          <cell r="G428">
            <v>45</v>
          </cell>
          <cell r="H428">
            <v>0.3</v>
          </cell>
          <cell r="I428" t="str">
            <v>+0,1-0</v>
          </cell>
          <cell r="J428">
            <v>45</v>
          </cell>
          <cell r="K428">
            <v>0.3</v>
          </cell>
          <cell r="L428" t="str">
            <v>+0,1-0</v>
          </cell>
          <cell r="M428" t="str">
            <v>Brute</v>
          </cell>
          <cell r="N428" t="str">
            <v>Suivant plan générique</v>
          </cell>
          <cell r="O428">
            <v>43129</v>
          </cell>
          <cell r="P428">
            <v>0</v>
          </cell>
          <cell r="Q428">
            <v>3</v>
          </cell>
          <cell r="R428">
            <v>48</v>
          </cell>
          <cell r="S428">
            <v>4.0185720000000001E-2</v>
          </cell>
          <cell r="T428">
            <v>2.6790480000000003</v>
          </cell>
          <cell r="U428">
            <v>12.174156712080002</v>
          </cell>
          <cell r="V428">
            <v>58</v>
          </cell>
          <cell r="W428">
            <v>2</v>
          </cell>
          <cell r="X428">
            <v>0.15</v>
          </cell>
          <cell r="Y428">
            <v>0.20989925365655177</v>
          </cell>
          <cell r="Z428">
            <v>0.15</v>
          </cell>
          <cell r="AA428">
            <v>0</v>
          </cell>
          <cell r="AB428">
            <v>0</v>
          </cell>
          <cell r="AC428">
            <v>0.35989925365655173</v>
          </cell>
          <cell r="AD428">
            <v>0.41678330387187595</v>
          </cell>
          <cell r="AE428">
            <v>0.35989925365655173</v>
          </cell>
          <cell r="AF428">
            <v>0.35989925365655173</v>
          </cell>
        </row>
        <row r="429">
          <cell r="C429" t="str">
            <v>0-5014</v>
          </cell>
          <cell r="D429" t="str">
            <v>12</v>
          </cell>
          <cell r="E429" t="str">
            <v>14</v>
          </cell>
          <cell r="F429" t="str">
            <v>27</v>
          </cell>
          <cell r="G429">
            <v>45</v>
          </cell>
          <cell r="H429">
            <v>0.3</v>
          </cell>
          <cell r="I429" t="str">
            <v>+0,1-0</v>
          </cell>
          <cell r="J429">
            <v>45</v>
          </cell>
          <cell r="K429">
            <v>0.3</v>
          </cell>
          <cell r="L429" t="str">
            <v>+0,1-0</v>
          </cell>
          <cell r="M429" t="str">
            <v>Brute</v>
          </cell>
          <cell r="N429" t="str">
            <v>Suivant plan générique</v>
          </cell>
          <cell r="O429">
            <v>43129</v>
          </cell>
          <cell r="P429">
            <v>0</v>
          </cell>
          <cell r="Q429">
            <v>3</v>
          </cell>
          <cell r="R429">
            <v>30</v>
          </cell>
          <cell r="S429">
            <v>8.7069060000000004E-3</v>
          </cell>
          <cell r="T429">
            <v>0.96743400000000013</v>
          </cell>
          <cell r="U429">
            <v>4.7326097332800003</v>
          </cell>
          <cell r="V429">
            <v>94</v>
          </cell>
          <cell r="W429">
            <v>1</v>
          </cell>
          <cell r="X429">
            <v>0.15</v>
          </cell>
          <cell r="Y429">
            <v>5.0346912056170215E-2</v>
          </cell>
          <cell r="Z429">
            <v>0.15</v>
          </cell>
          <cell r="AA429">
            <v>0</v>
          </cell>
          <cell r="AB429">
            <v>0</v>
          </cell>
          <cell r="AC429">
            <v>0.20034691205617022</v>
          </cell>
          <cell r="AD429">
            <v>0.74870133240658732</v>
          </cell>
          <cell r="AE429">
            <v>0.20034691205617022</v>
          </cell>
          <cell r="AF429">
            <v>0.20034691205617022</v>
          </cell>
        </row>
        <row r="430">
          <cell r="C430" t="str">
            <v>0-5020</v>
          </cell>
          <cell r="D430" t="str">
            <v>20</v>
          </cell>
          <cell r="E430" t="str">
            <v>26</v>
          </cell>
          <cell r="F430" t="str">
            <v>50</v>
          </cell>
          <cell r="G430">
            <v>45</v>
          </cell>
          <cell r="H430">
            <v>0.3</v>
          </cell>
          <cell r="I430" t="str">
            <v>+0,1-0</v>
          </cell>
          <cell r="J430">
            <v>45</v>
          </cell>
          <cell r="K430">
            <v>0.3</v>
          </cell>
          <cell r="L430" t="str">
            <v>+0,1-0</v>
          </cell>
          <cell r="M430" t="str">
            <v>Brute</v>
          </cell>
          <cell r="N430" t="str">
            <v>Suivant plan générique</v>
          </cell>
          <cell r="O430">
            <v>43129</v>
          </cell>
          <cell r="P430">
            <v>0</v>
          </cell>
          <cell r="Q430">
            <v>3</v>
          </cell>
          <cell r="R430">
            <v>53</v>
          </cell>
          <cell r="S430">
            <v>8.5580699999999996E-2</v>
          </cell>
          <cell r="T430">
            <v>5.1348420000000008</v>
          </cell>
          <cell r="U430">
            <v>20.624863119300006</v>
          </cell>
          <cell r="V430">
            <v>53</v>
          </cell>
          <cell r="W430">
            <v>3</v>
          </cell>
          <cell r="X430">
            <v>0.15</v>
          </cell>
          <cell r="Y430">
            <v>0.38914836074150955</v>
          </cell>
          <cell r="Z430">
            <v>0.15</v>
          </cell>
          <cell r="AA430">
            <v>0</v>
          </cell>
          <cell r="AB430">
            <v>0</v>
          </cell>
          <cell r="AC430">
            <v>0.53914836074150951</v>
          </cell>
          <cell r="AD430">
            <v>0.27821655581721466</v>
          </cell>
          <cell r="AE430">
            <v>0.55592622963072791</v>
          </cell>
          <cell r="AF430">
            <v>0.55592622963072791</v>
          </cell>
        </row>
        <row r="431">
          <cell r="C431" t="str">
            <v>0-5044</v>
          </cell>
          <cell r="D431" t="str">
            <v>12</v>
          </cell>
          <cell r="E431" t="str">
            <v>18</v>
          </cell>
          <cell r="F431" t="str">
            <v>36</v>
          </cell>
          <cell r="G431">
            <v>45</v>
          </cell>
          <cell r="H431">
            <v>0.3</v>
          </cell>
          <cell r="I431" t="str">
            <v>+0,1-0</v>
          </cell>
          <cell r="J431">
            <v>45</v>
          </cell>
          <cell r="K431">
            <v>0.3</v>
          </cell>
          <cell r="L431" t="str">
            <v>+0,1-0</v>
          </cell>
          <cell r="M431" t="str">
            <v>Brute</v>
          </cell>
          <cell r="N431" t="str">
            <v>Suivant plan générique</v>
          </cell>
          <cell r="O431">
            <v>43129</v>
          </cell>
          <cell r="P431">
            <v>0</v>
          </cell>
          <cell r="Q431">
            <v>3</v>
          </cell>
          <cell r="R431">
            <v>39</v>
          </cell>
          <cell r="S431">
            <v>4.0185720000000001E-2</v>
          </cell>
          <cell r="T431">
            <v>3.3488100000000003</v>
          </cell>
          <cell r="U431">
            <v>16.526658650040005</v>
          </cell>
          <cell r="V431">
            <v>72</v>
          </cell>
          <cell r="W431">
            <v>3</v>
          </cell>
          <cell r="X431">
            <v>0.15</v>
          </cell>
          <cell r="Y431">
            <v>0.22953692569500006</v>
          </cell>
          <cell r="Z431">
            <v>0.15</v>
          </cell>
          <cell r="AA431">
            <v>0</v>
          </cell>
          <cell r="AB431">
            <v>0</v>
          </cell>
          <cell r="AC431">
            <v>0.37953692569500008</v>
          </cell>
          <cell r="AD431">
            <v>0.39521846188041693</v>
          </cell>
          <cell r="AE431">
            <v>0.37953692569500008</v>
          </cell>
          <cell r="AF431">
            <v>0.37953692569500008</v>
          </cell>
        </row>
        <row r="432">
          <cell r="C432" t="str">
            <v>0-5180</v>
          </cell>
          <cell r="D432" t="str">
            <v>14</v>
          </cell>
          <cell r="E432" t="str">
            <v>18</v>
          </cell>
          <cell r="F432" t="str">
            <v>36</v>
          </cell>
          <cell r="G432">
            <v>45</v>
          </cell>
          <cell r="H432">
            <v>0.3</v>
          </cell>
          <cell r="I432" t="str">
            <v>+0,1-0</v>
          </cell>
          <cell r="J432">
            <v>45</v>
          </cell>
          <cell r="K432">
            <v>0.3</v>
          </cell>
          <cell r="L432" t="str">
            <v>+0,1-0</v>
          </cell>
          <cell r="M432" t="str">
            <v>Brute</v>
          </cell>
          <cell r="N432" t="str">
            <v>Suivant plan générique</v>
          </cell>
          <cell r="O432">
            <v>43129</v>
          </cell>
          <cell r="P432">
            <v>0</v>
          </cell>
          <cell r="Q432">
            <v>3</v>
          </cell>
          <cell r="R432">
            <v>39</v>
          </cell>
          <cell r="S432">
            <v>2.8576512000000002E-2</v>
          </cell>
          <cell r="T432">
            <v>2.3813760000000004</v>
          </cell>
          <cell r="U432">
            <v>10.821472632960003</v>
          </cell>
          <cell r="V432">
            <v>72</v>
          </cell>
          <cell r="W432">
            <v>2</v>
          </cell>
          <cell r="X432">
            <v>0.15</v>
          </cell>
          <cell r="Y432">
            <v>0.15029823101333337</v>
          </cell>
          <cell r="Z432">
            <v>0.15</v>
          </cell>
          <cell r="AA432">
            <v>0</v>
          </cell>
          <cell r="AB432">
            <v>0</v>
          </cell>
          <cell r="AC432">
            <v>0.30029823101333336</v>
          </cell>
          <cell r="AD432">
            <v>0.49950344194115459</v>
          </cell>
          <cell r="AE432">
            <v>0.30029823101333336</v>
          </cell>
          <cell r="AF432">
            <v>0.30029823101333336</v>
          </cell>
        </row>
        <row r="433">
          <cell r="C433" t="str">
            <v>0-5185</v>
          </cell>
          <cell r="D433" t="str">
            <v>12</v>
          </cell>
          <cell r="E433" t="str">
            <v>16</v>
          </cell>
          <cell r="F433" t="str">
            <v>44</v>
          </cell>
          <cell r="G433">
            <v>45</v>
          </cell>
          <cell r="H433">
            <v>0.3</v>
          </cell>
          <cell r="I433" t="str">
            <v>+0,1-0</v>
          </cell>
          <cell r="J433">
            <v>45</v>
          </cell>
          <cell r="K433">
            <v>0.3</v>
          </cell>
          <cell r="L433" t="str">
            <v>+0,1-0</v>
          </cell>
          <cell r="M433" t="str">
            <v>Brute</v>
          </cell>
          <cell r="N433" t="str">
            <v>Suivant plan générique</v>
          </cell>
          <cell r="O433">
            <v>43129</v>
          </cell>
          <cell r="P433">
            <v>0</v>
          </cell>
          <cell r="Q433">
            <v>3</v>
          </cell>
          <cell r="R433">
            <v>47</v>
          </cell>
          <cell r="S433">
            <v>3.0560992000000002E-2</v>
          </cell>
          <cell r="T433">
            <v>2.083704</v>
          </cell>
          <cell r="U433">
            <v>9.3938377209599988</v>
          </cell>
          <cell r="V433">
            <v>60</v>
          </cell>
          <cell r="W433">
            <v>2</v>
          </cell>
          <cell r="X433">
            <v>0.15</v>
          </cell>
          <cell r="Y433">
            <v>0.15656396201599998</v>
          </cell>
          <cell r="Z433">
            <v>0.15</v>
          </cell>
          <cell r="AA433">
            <v>0</v>
          </cell>
          <cell r="AB433">
            <v>0</v>
          </cell>
          <cell r="AC433">
            <v>0.306563962016</v>
          </cell>
          <cell r="AD433">
            <v>0.48929430261007428</v>
          </cell>
          <cell r="AE433">
            <v>0.306563962016</v>
          </cell>
          <cell r="AF433">
            <v>0.306563962016</v>
          </cell>
        </row>
        <row r="434">
          <cell r="C434" t="str">
            <v>0-5192</v>
          </cell>
          <cell r="D434" t="str">
            <v>12</v>
          </cell>
          <cell r="E434" t="str">
            <v>20</v>
          </cell>
          <cell r="F434" t="str">
            <v>52</v>
          </cell>
          <cell r="G434">
            <v>45</v>
          </cell>
          <cell r="H434">
            <v>0.3</v>
          </cell>
          <cell r="I434" t="str">
            <v>+0,1-0</v>
          </cell>
          <cell r="J434">
            <v>45</v>
          </cell>
          <cell r="K434">
            <v>0.3</v>
          </cell>
          <cell r="L434" t="str">
            <v>+0,1-0</v>
          </cell>
          <cell r="M434" t="str">
            <v>Brute</v>
          </cell>
          <cell r="N434" t="str">
            <v>Suivant plan générique</v>
          </cell>
          <cell r="O434">
            <v>43129</v>
          </cell>
          <cell r="P434">
            <v>0</v>
          </cell>
          <cell r="Q434">
            <v>3</v>
          </cell>
          <cell r="R434">
            <v>55</v>
          </cell>
          <cell r="S434">
            <v>8.2554368000000003E-2</v>
          </cell>
          <cell r="T434">
            <v>4.7627520000000008</v>
          </cell>
          <cell r="U434">
            <v>23.984266521600009</v>
          </cell>
          <cell r="V434">
            <v>51</v>
          </cell>
          <cell r="W434">
            <v>4</v>
          </cell>
          <cell r="X434">
            <v>0.2</v>
          </cell>
          <cell r="Y434">
            <v>0.47027973571764725</v>
          </cell>
          <cell r="Z434">
            <v>0.2</v>
          </cell>
          <cell r="AA434">
            <v>0</v>
          </cell>
          <cell r="AB434">
            <v>0</v>
          </cell>
          <cell r="AC434">
            <v>0.67027973571764732</v>
          </cell>
          <cell r="AD434">
            <v>0.29838288305981142</v>
          </cell>
          <cell r="AE434">
            <v>0.67027973571764732</v>
          </cell>
          <cell r="AF434">
            <v>0.67027973571764732</v>
          </cell>
        </row>
        <row r="435">
          <cell r="C435" t="str">
            <v>0-5213</v>
          </cell>
          <cell r="D435" t="str">
            <v>12</v>
          </cell>
          <cell r="E435" t="str">
            <v>20</v>
          </cell>
          <cell r="F435" t="str">
            <v>45</v>
          </cell>
          <cell r="G435">
            <v>45</v>
          </cell>
          <cell r="H435">
            <v>0.3</v>
          </cell>
          <cell r="I435" t="str">
            <v>+0,1-0</v>
          </cell>
          <cell r="J435">
            <v>45</v>
          </cell>
          <cell r="K435">
            <v>0.3</v>
          </cell>
          <cell r="L435" t="str">
            <v>+0,1-0</v>
          </cell>
          <cell r="M435" t="str">
            <v>Brute</v>
          </cell>
          <cell r="N435" t="str">
            <v>Suivant plan générique</v>
          </cell>
          <cell r="O435">
            <v>43129</v>
          </cell>
          <cell r="P435">
            <v>0</v>
          </cell>
          <cell r="Q435">
            <v>3</v>
          </cell>
          <cell r="R435">
            <v>48</v>
          </cell>
          <cell r="S435">
            <v>7.144128000000001E-2</v>
          </cell>
          <cell r="T435">
            <v>4.7627520000000008</v>
          </cell>
          <cell r="U435">
            <v>23.984266521600009</v>
          </cell>
          <cell r="V435">
            <v>58</v>
          </cell>
          <cell r="W435">
            <v>4</v>
          </cell>
          <cell r="X435">
            <v>0.2</v>
          </cell>
          <cell r="Y435">
            <v>0.41352183657931052</v>
          </cell>
          <cell r="Z435">
            <v>0.2</v>
          </cell>
          <cell r="AA435">
            <v>0</v>
          </cell>
          <cell r="AB435">
            <v>0</v>
          </cell>
          <cell r="AC435">
            <v>0.61352183657931048</v>
          </cell>
          <cell r="AD435">
            <v>0.32598676701566071</v>
          </cell>
          <cell r="AE435">
            <v>0.61352183657931048</v>
          </cell>
          <cell r="AF435">
            <v>0.61352183657931048</v>
          </cell>
        </row>
        <row r="436">
          <cell r="C436" t="str">
            <v>0-5223</v>
          </cell>
          <cell r="D436" t="str">
            <v>14</v>
          </cell>
          <cell r="E436" t="str">
            <v>20</v>
          </cell>
          <cell r="F436" t="str">
            <v>45</v>
          </cell>
          <cell r="G436">
            <v>45</v>
          </cell>
          <cell r="H436">
            <v>0.3</v>
          </cell>
          <cell r="I436" t="str">
            <v>+0,1-0</v>
          </cell>
          <cell r="J436">
            <v>45</v>
          </cell>
          <cell r="K436">
            <v>0.3</v>
          </cell>
          <cell r="L436" t="str">
            <v>+0,1-0</v>
          </cell>
          <cell r="M436" t="str">
            <v>Brute</v>
          </cell>
          <cell r="N436" t="str">
            <v>Suivant plan générique</v>
          </cell>
          <cell r="O436">
            <v>43129</v>
          </cell>
          <cell r="P436">
            <v>0</v>
          </cell>
          <cell r="Q436">
            <v>3</v>
          </cell>
          <cell r="R436">
            <v>48</v>
          </cell>
          <cell r="S436">
            <v>5.6929770000000005E-2</v>
          </cell>
          <cell r="T436">
            <v>3.7953180000000004</v>
          </cell>
          <cell r="U436">
            <v>18.730213136712006</v>
          </cell>
          <cell r="V436">
            <v>58</v>
          </cell>
          <cell r="W436">
            <v>3</v>
          </cell>
          <cell r="X436">
            <v>0.15</v>
          </cell>
          <cell r="Y436">
            <v>0.32293470925365531</v>
          </cell>
          <cell r="Z436">
            <v>0.15</v>
          </cell>
          <cell r="AA436">
            <v>0</v>
          </cell>
          <cell r="AB436">
            <v>0</v>
          </cell>
          <cell r="AC436">
            <v>0.47293470925365533</v>
          </cell>
          <cell r="AD436">
            <v>0.31716851621382802</v>
          </cell>
          <cell r="AE436">
            <v>0.47293470925365533</v>
          </cell>
          <cell r="AF436">
            <v>0.47293470925365533</v>
          </cell>
        </row>
        <row r="437">
          <cell r="C437" t="str">
            <v>0-5255</v>
          </cell>
          <cell r="D437" t="str">
            <v>12</v>
          </cell>
          <cell r="E437" t="str">
            <v>18</v>
          </cell>
          <cell r="F437" t="str">
            <v>38</v>
          </cell>
          <cell r="G437">
            <v>45</v>
          </cell>
          <cell r="H437">
            <v>0.3</v>
          </cell>
          <cell r="I437" t="str">
            <v>+0,1-0</v>
          </cell>
          <cell r="J437">
            <v>45</v>
          </cell>
          <cell r="K437">
            <v>0.3</v>
          </cell>
          <cell r="L437" t="str">
            <v>+0,1-0</v>
          </cell>
          <cell r="M437" t="str">
            <v>Brute</v>
          </cell>
          <cell r="N437" t="str">
            <v>Suivant plan générique</v>
          </cell>
          <cell r="O437">
            <v>43129</v>
          </cell>
          <cell r="P437">
            <v>0</v>
          </cell>
          <cell r="Q437">
            <v>3</v>
          </cell>
          <cell r="R437">
            <v>41</v>
          </cell>
          <cell r="S437">
            <v>4.2418260000000006E-2</v>
          </cell>
          <cell r="T437">
            <v>3.3488100000000003</v>
          </cell>
          <cell r="U437">
            <v>16.526658650040005</v>
          </cell>
          <cell r="V437">
            <v>68</v>
          </cell>
          <cell r="W437">
            <v>3</v>
          </cell>
          <cell r="X437">
            <v>0.15</v>
          </cell>
          <cell r="Y437">
            <v>0.24303909779470595</v>
          </cell>
          <cell r="Z437">
            <v>0.15</v>
          </cell>
          <cell r="AA437">
            <v>0</v>
          </cell>
          <cell r="AB437">
            <v>0</v>
          </cell>
          <cell r="AC437">
            <v>0.39303909779470592</v>
          </cell>
          <cell r="AD437">
            <v>0.38164142153193292</v>
          </cell>
          <cell r="AE437">
            <v>0.39303909779470592</v>
          </cell>
          <cell r="AF437">
            <v>0.39303909779470592</v>
          </cell>
        </row>
        <row r="438">
          <cell r="C438" t="str">
            <v>0-5280</v>
          </cell>
          <cell r="D438" t="str">
            <v>12</v>
          </cell>
          <cell r="E438" t="str">
            <v>20</v>
          </cell>
          <cell r="F438" t="str">
            <v>40</v>
          </cell>
          <cell r="G438">
            <v>45</v>
          </cell>
          <cell r="H438">
            <v>0.3</v>
          </cell>
          <cell r="I438" t="str">
            <v>+0,1-0</v>
          </cell>
          <cell r="J438">
            <v>45</v>
          </cell>
          <cell r="K438">
            <v>0.3</v>
          </cell>
          <cell r="L438" t="str">
            <v>+0,1-0</v>
          </cell>
          <cell r="M438" t="str">
            <v>Brute</v>
          </cell>
          <cell r="N438" t="str">
            <v>Suivant plan générique</v>
          </cell>
          <cell r="O438">
            <v>43129</v>
          </cell>
          <cell r="P438">
            <v>0</v>
          </cell>
          <cell r="Q438">
            <v>3</v>
          </cell>
          <cell r="R438">
            <v>43</v>
          </cell>
          <cell r="S438">
            <v>6.3503360000000009E-2</v>
          </cell>
          <cell r="T438">
            <v>4.7627520000000008</v>
          </cell>
          <cell r="U438">
            <v>23.984266521600009</v>
          </cell>
          <cell r="V438">
            <v>65</v>
          </cell>
          <cell r="W438">
            <v>4</v>
          </cell>
          <cell r="X438">
            <v>0.2</v>
          </cell>
          <cell r="Y438">
            <v>0.36898871571692321</v>
          </cell>
          <cell r="Z438">
            <v>0.2</v>
          </cell>
          <cell r="AA438">
            <v>0</v>
          </cell>
          <cell r="AB438">
            <v>0</v>
          </cell>
          <cell r="AC438">
            <v>0.56898871571692322</v>
          </cell>
          <cell r="AD438">
            <v>0.35150081974473063</v>
          </cell>
          <cell r="AE438">
            <v>0.56898871571692322</v>
          </cell>
          <cell r="AF438">
            <v>0.56898871571692322</v>
          </cell>
        </row>
        <row r="439">
          <cell r="C439" t="str">
            <v>0-5307</v>
          </cell>
          <cell r="D439" t="str">
            <v>14</v>
          </cell>
          <cell r="E439" t="str">
            <v>20</v>
          </cell>
          <cell r="F439" t="str">
            <v>65</v>
          </cell>
          <cell r="G439">
            <v>45</v>
          </cell>
          <cell r="H439">
            <v>0.3</v>
          </cell>
          <cell r="I439" t="str">
            <v>+0,1-0</v>
          </cell>
          <cell r="J439">
            <v>45</v>
          </cell>
          <cell r="K439">
            <v>0.3</v>
          </cell>
          <cell r="L439" t="str">
            <v>+0,1-0</v>
          </cell>
          <cell r="M439" t="str">
            <v>Brute</v>
          </cell>
          <cell r="N439" t="str">
            <v>Suivant plan générique</v>
          </cell>
          <cell r="O439">
            <v>43129</v>
          </cell>
          <cell r="P439">
            <v>0</v>
          </cell>
          <cell r="Q439">
            <v>3</v>
          </cell>
          <cell r="R439">
            <v>68</v>
          </cell>
          <cell r="S439">
            <v>8.2231890000000002E-2</v>
          </cell>
          <cell r="T439">
            <v>3.7953180000000004</v>
          </cell>
          <cell r="U439">
            <v>18.730213136712006</v>
          </cell>
          <cell r="V439">
            <v>41</v>
          </cell>
          <cell r="W439">
            <v>3</v>
          </cell>
          <cell r="X439">
            <v>0.15</v>
          </cell>
          <cell r="Y439">
            <v>0.4568344667490733</v>
          </cell>
          <cell r="Z439">
            <v>0.15</v>
          </cell>
          <cell r="AA439">
            <v>0</v>
          </cell>
          <cell r="AB439">
            <v>0</v>
          </cell>
          <cell r="AC439">
            <v>0.60683446674907326</v>
          </cell>
          <cell r="AD439">
            <v>0.24718437765009998</v>
          </cell>
          <cell r="AE439">
            <v>0.60683446674907326</v>
          </cell>
          <cell r="AF439">
            <v>0.60683446674907326</v>
          </cell>
        </row>
        <row r="440">
          <cell r="C440" t="str">
            <v>0-5332</v>
          </cell>
          <cell r="D440" t="str">
            <v>10</v>
          </cell>
          <cell r="E440" t="str">
            <v>18</v>
          </cell>
          <cell r="F440" t="str">
            <v>50</v>
          </cell>
          <cell r="G440">
            <v>45</v>
          </cell>
          <cell r="H440">
            <v>0.3</v>
          </cell>
          <cell r="I440" t="str">
            <v>+0,1-0</v>
          </cell>
          <cell r="J440">
            <v>45</v>
          </cell>
          <cell r="K440">
            <v>0.3</v>
          </cell>
          <cell r="L440" t="str">
            <v>+0,1-0</v>
          </cell>
          <cell r="M440" t="str">
            <v>Brute</v>
          </cell>
          <cell r="N440" t="str">
            <v>Suivant plan générique</v>
          </cell>
          <cell r="O440">
            <v>43129</v>
          </cell>
          <cell r="P440">
            <v>0</v>
          </cell>
          <cell r="Q440">
            <v>3</v>
          </cell>
          <cell r="R440">
            <v>53</v>
          </cell>
          <cell r="S440">
            <v>6.9456799999999999E-2</v>
          </cell>
          <cell r="T440">
            <v>4.167408</v>
          </cell>
          <cell r="U440">
            <v>28.151441146752003</v>
          </cell>
          <cell r="V440">
            <v>53</v>
          </cell>
          <cell r="W440">
            <v>4</v>
          </cell>
          <cell r="X440">
            <v>0.2</v>
          </cell>
          <cell r="Y440">
            <v>0.53115926691984916</v>
          </cell>
          <cell r="Z440">
            <v>0.2</v>
          </cell>
          <cell r="AA440">
            <v>0</v>
          </cell>
          <cell r="AB440">
            <v>0</v>
          </cell>
          <cell r="AC440">
            <v>0.73115926691984923</v>
          </cell>
          <cell r="AD440">
            <v>0.27353821396881012</v>
          </cell>
          <cell r="AE440">
            <v>0.75879895274264175</v>
          </cell>
          <cell r="AF440">
            <v>0.75879895274264175</v>
          </cell>
        </row>
        <row r="441">
          <cell r="C441" t="str">
            <v>0-5456</v>
          </cell>
          <cell r="D441" t="str">
            <v>12</v>
          </cell>
          <cell r="E441" t="str">
            <v>20</v>
          </cell>
          <cell r="F441" t="str">
            <v>59,5</v>
          </cell>
          <cell r="G441">
            <v>45</v>
          </cell>
          <cell r="H441">
            <v>0.3</v>
          </cell>
          <cell r="I441" t="str">
            <v>+0,1-0</v>
          </cell>
          <cell r="J441">
            <v>45</v>
          </cell>
          <cell r="K441">
            <v>0.3</v>
          </cell>
          <cell r="L441" t="str">
            <v>+0,1-0</v>
          </cell>
          <cell r="M441" t="str">
            <v>Brute</v>
          </cell>
          <cell r="N441" t="str">
            <v>Suivant plan générique</v>
          </cell>
          <cell r="O441">
            <v>43129</v>
          </cell>
          <cell r="P441">
            <v>0</v>
          </cell>
          <cell r="Q441">
            <v>3</v>
          </cell>
          <cell r="R441">
            <v>62.5</v>
          </cell>
          <cell r="S441">
            <v>9.4461248000000012E-2</v>
          </cell>
          <cell r="T441">
            <v>4.7627520000000008</v>
          </cell>
          <cell r="U441">
            <v>23.984266521600009</v>
          </cell>
          <cell r="V441">
            <v>45</v>
          </cell>
          <cell r="W441">
            <v>4</v>
          </cell>
          <cell r="X441">
            <v>0.2</v>
          </cell>
          <cell r="Y441">
            <v>0.53298370048000021</v>
          </cell>
          <cell r="Z441">
            <v>0.2</v>
          </cell>
          <cell r="AA441">
            <v>0</v>
          </cell>
          <cell r="AB441">
            <v>0</v>
          </cell>
          <cell r="AC441">
            <v>0.73298370048000017</v>
          </cell>
          <cell r="AD441">
            <v>0.27285736349802647</v>
          </cell>
          <cell r="AE441">
            <v>0.76140528640000038</v>
          </cell>
          <cell r="AF441">
            <v>0.76140528640000038</v>
          </cell>
        </row>
        <row r="442">
          <cell r="C442" t="str">
            <v>0-5477</v>
          </cell>
          <cell r="D442" t="str">
            <v>16</v>
          </cell>
          <cell r="E442" t="str">
            <v>22</v>
          </cell>
          <cell r="F442" t="str">
            <v>50</v>
          </cell>
          <cell r="G442">
            <v>45</v>
          </cell>
          <cell r="H442">
            <v>0.3</v>
          </cell>
          <cell r="I442" t="str">
            <v>+0,1-0</v>
          </cell>
          <cell r="J442">
            <v>45</v>
          </cell>
          <cell r="K442">
            <v>0.3</v>
          </cell>
          <cell r="L442" t="str">
            <v>+0,1-0</v>
          </cell>
          <cell r="M442" t="str">
            <v>Brute</v>
          </cell>
          <cell r="N442" t="str">
            <v>Suivant plan générique</v>
          </cell>
          <cell r="O442">
            <v>43129</v>
          </cell>
          <cell r="P442">
            <v>0</v>
          </cell>
          <cell r="Q442">
            <v>3</v>
          </cell>
          <cell r="R442">
            <v>53</v>
          </cell>
          <cell r="S442">
            <v>7.0697100000000013E-2</v>
          </cell>
          <cell r="T442">
            <v>4.2418259999999997</v>
          </cell>
          <cell r="U442">
            <v>20.140359521040001</v>
          </cell>
          <cell r="V442">
            <v>53</v>
          </cell>
          <cell r="W442">
            <v>3</v>
          </cell>
          <cell r="X442">
            <v>0.15</v>
          </cell>
          <cell r="Y442">
            <v>0.38000678341584909</v>
          </cell>
          <cell r="Z442">
            <v>0.15</v>
          </cell>
          <cell r="AA442">
            <v>0</v>
          </cell>
          <cell r="AB442">
            <v>0</v>
          </cell>
          <cell r="AC442">
            <v>0.53000678341584906</v>
          </cell>
          <cell r="AD442">
            <v>0.28301524564131542</v>
          </cell>
          <cell r="AE442">
            <v>0.542866833451213</v>
          </cell>
          <cell r="AF442">
            <v>0.542866833451213</v>
          </cell>
        </row>
        <row r="443">
          <cell r="C443" t="str">
            <v>0-5557</v>
          </cell>
          <cell r="D443" t="str">
            <v>10</v>
          </cell>
          <cell r="E443" t="str">
            <v>16</v>
          </cell>
          <cell r="F443" t="str">
            <v>45</v>
          </cell>
          <cell r="G443">
            <v>45</v>
          </cell>
          <cell r="H443">
            <v>0.3</v>
          </cell>
          <cell r="I443" t="str">
            <v>+0,1-0</v>
          </cell>
          <cell r="J443">
            <v>45</v>
          </cell>
          <cell r="K443">
            <v>0.3</v>
          </cell>
          <cell r="L443" t="str">
            <v>+0,1-0</v>
          </cell>
          <cell r="M443" t="str">
            <v>Brute</v>
          </cell>
          <cell r="N443" t="str">
            <v>Suivant plan générique</v>
          </cell>
          <cell r="O443">
            <v>43129</v>
          </cell>
          <cell r="P443">
            <v>0</v>
          </cell>
          <cell r="Q443">
            <v>3</v>
          </cell>
          <cell r="R443">
            <v>48</v>
          </cell>
          <cell r="S443">
            <v>4.3534530000000002E-2</v>
          </cell>
          <cell r="T443">
            <v>2.9023020000000002</v>
          </cell>
          <cell r="U443">
            <v>14.197829199840001</v>
          </cell>
          <cell r="V443">
            <v>58</v>
          </cell>
          <cell r="W443">
            <v>3</v>
          </cell>
          <cell r="X443">
            <v>0.15</v>
          </cell>
          <cell r="Y443">
            <v>0.24479015861793105</v>
          </cell>
          <cell r="Z443">
            <v>0.15</v>
          </cell>
          <cell r="AA443">
            <v>0</v>
          </cell>
          <cell r="AB443">
            <v>0</v>
          </cell>
          <cell r="AC443">
            <v>0.39479015861793104</v>
          </cell>
          <cell r="AD443">
            <v>0.37994868090206524</v>
          </cell>
          <cell r="AE443">
            <v>0.39479015861793104</v>
          </cell>
          <cell r="AF443">
            <v>0.39479015861793104</v>
          </cell>
        </row>
        <row r="444">
          <cell r="C444" t="str">
            <v>0-5734</v>
          </cell>
          <cell r="D444" t="str">
            <v>14</v>
          </cell>
          <cell r="E444" t="str">
            <v>20</v>
          </cell>
          <cell r="F444" t="str">
            <v>62</v>
          </cell>
          <cell r="G444">
            <v>45</v>
          </cell>
          <cell r="H444">
            <v>0.3</v>
          </cell>
          <cell r="I444" t="str">
            <v>+0,1-0</v>
          </cell>
          <cell r="J444">
            <v>45</v>
          </cell>
          <cell r="K444">
            <v>0.3</v>
          </cell>
          <cell r="L444" t="str">
            <v>+0,1-0</v>
          </cell>
          <cell r="M444" t="str">
            <v>Brute</v>
          </cell>
          <cell r="N444" t="str">
            <v>Suivant plan générique</v>
          </cell>
          <cell r="O444">
            <v>43129</v>
          </cell>
          <cell r="P444">
            <v>0</v>
          </cell>
          <cell r="Q444">
            <v>3</v>
          </cell>
          <cell r="R444">
            <v>65</v>
          </cell>
          <cell r="S444">
            <v>7.8436571999999996E-2</v>
          </cell>
          <cell r="T444">
            <v>3.7953180000000004</v>
          </cell>
          <cell r="U444">
            <v>18.730213136712006</v>
          </cell>
          <cell r="V444">
            <v>43</v>
          </cell>
          <cell r="W444">
            <v>3</v>
          </cell>
          <cell r="X444">
            <v>0.15</v>
          </cell>
          <cell r="Y444">
            <v>0.43558635201655826</v>
          </cell>
          <cell r="Z444">
            <v>0.15</v>
          </cell>
          <cell r="AA444">
            <v>0</v>
          </cell>
          <cell r="AB444">
            <v>0</v>
          </cell>
          <cell r="AC444">
            <v>0.58558635201655829</v>
          </cell>
          <cell r="AD444">
            <v>0.25615351089288801</v>
          </cell>
          <cell r="AE444">
            <v>0.62226621716651187</v>
          </cell>
          <cell r="AF444">
            <v>0.62226621716651187</v>
          </cell>
        </row>
        <row r="445">
          <cell r="C445" t="str">
            <v>0-5740</v>
          </cell>
          <cell r="D445" t="str">
            <v>14</v>
          </cell>
          <cell r="E445" t="str">
            <v>20</v>
          </cell>
          <cell r="F445" t="str">
            <v>52</v>
          </cell>
          <cell r="G445">
            <v>45</v>
          </cell>
          <cell r="H445">
            <v>0.3</v>
          </cell>
          <cell r="I445" t="str">
            <v>+0,1-0</v>
          </cell>
          <cell r="J445">
            <v>45</v>
          </cell>
          <cell r="K445">
            <v>0.3</v>
          </cell>
          <cell r="L445" t="str">
            <v>+0,1-0</v>
          </cell>
          <cell r="M445" t="str">
            <v>Brute</v>
          </cell>
          <cell r="N445" t="str">
            <v>Suivant plan générique</v>
          </cell>
          <cell r="O445">
            <v>43129</v>
          </cell>
          <cell r="P445">
            <v>0</v>
          </cell>
          <cell r="Q445">
            <v>3</v>
          </cell>
          <cell r="R445">
            <v>55</v>
          </cell>
          <cell r="S445">
            <v>6.5785512000000004E-2</v>
          </cell>
          <cell r="T445">
            <v>3.7953180000000004</v>
          </cell>
          <cell r="U445">
            <v>18.730213136712006</v>
          </cell>
          <cell r="V445">
            <v>51</v>
          </cell>
          <cell r="W445">
            <v>3</v>
          </cell>
          <cell r="X445">
            <v>0.15</v>
          </cell>
          <cell r="Y445">
            <v>0.36725908111200012</v>
          </cell>
          <cell r="Z445">
            <v>0.15</v>
          </cell>
          <cell r="AA445">
            <v>0</v>
          </cell>
          <cell r="AB445">
            <v>0</v>
          </cell>
          <cell r="AC445">
            <v>0.51725908111200014</v>
          </cell>
          <cell r="AD445">
            <v>0.28999007552952194</v>
          </cell>
          <cell r="AE445">
            <v>0.52465583016000017</v>
          </cell>
          <cell r="AF445">
            <v>0.52465583016000017</v>
          </cell>
        </row>
        <row r="446">
          <cell r="C446" t="str">
            <v>0-5812</v>
          </cell>
          <cell r="D446" t="str">
            <v>12,5</v>
          </cell>
          <cell r="E446" t="str">
            <v>20</v>
          </cell>
          <cell r="F446" t="str">
            <v>45</v>
          </cell>
          <cell r="G446">
            <v>45</v>
          </cell>
          <cell r="H446">
            <v>0.3</v>
          </cell>
          <cell r="I446" t="str">
            <v>+0,1-0</v>
          </cell>
          <cell r="J446">
            <v>45</v>
          </cell>
          <cell r="K446">
            <v>0.3</v>
          </cell>
          <cell r="L446" t="str">
            <v>+0,1-0</v>
          </cell>
          <cell r="M446" t="str">
            <v>Brute</v>
          </cell>
          <cell r="N446" t="str">
            <v>Suivant plan générique</v>
          </cell>
          <cell r="O446">
            <v>43129</v>
          </cell>
          <cell r="P446">
            <v>0</v>
          </cell>
          <cell r="Q446">
            <v>3</v>
          </cell>
          <cell r="R446">
            <v>48</v>
          </cell>
          <cell r="S446">
            <v>6.8022703125E-2</v>
          </cell>
          <cell r="T446">
            <v>4.5348468750000004</v>
          </cell>
          <cell r="U446">
            <v>22.836581893125008</v>
          </cell>
          <cell r="V446">
            <v>58</v>
          </cell>
          <cell r="W446">
            <v>4</v>
          </cell>
          <cell r="X446">
            <v>0.2</v>
          </cell>
          <cell r="Y446">
            <v>0.39373417057112081</v>
          </cell>
          <cell r="Z446">
            <v>0.2</v>
          </cell>
          <cell r="AA446">
            <v>0</v>
          </cell>
          <cell r="AB446">
            <v>0</v>
          </cell>
          <cell r="AC446">
            <v>0.59373417057112077</v>
          </cell>
          <cell r="AD446">
            <v>0.33685108574367095</v>
          </cell>
          <cell r="AE446">
            <v>0.59373417057112077</v>
          </cell>
          <cell r="AF446">
            <v>0.59373417057112077</v>
          </cell>
        </row>
        <row r="447">
          <cell r="C447" t="str">
            <v>0-5940</v>
          </cell>
          <cell r="D447" t="str">
            <v>12</v>
          </cell>
          <cell r="E447" t="str">
            <v>20</v>
          </cell>
          <cell r="F447" t="str">
            <v>45,5</v>
          </cell>
          <cell r="G447">
            <v>45</v>
          </cell>
          <cell r="H447">
            <v>0.3</v>
          </cell>
          <cell r="I447" t="str">
            <v>+0,1-0</v>
          </cell>
          <cell r="J447">
            <v>45</v>
          </cell>
          <cell r="K447">
            <v>0.3</v>
          </cell>
          <cell r="L447" t="str">
            <v>+0,1-0</v>
          </cell>
          <cell r="M447" t="str">
            <v>Brute</v>
          </cell>
          <cell r="N447" t="str">
            <v>Suivant plan générique</v>
          </cell>
          <cell r="O447">
            <v>43129</v>
          </cell>
          <cell r="P447">
            <v>0</v>
          </cell>
          <cell r="Q447">
            <v>3</v>
          </cell>
          <cell r="R447">
            <v>48.5</v>
          </cell>
          <cell r="S447">
            <v>7.2235071999999997E-2</v>
          </cell>
          <cell r="T447">
            <v>4.7627520000000008</v>
          </cell>
          <cell r="U447">
            <v>23.984266521600009</v>
          </cell>
          <cell r="V447">
            <v>58</v>
          </cell>
          <cell r="W447">
            <v>4</v>
          </cell>
          <cell r="X447">
            <v>0.2</v>
          </cell>
          <cell r="Y447">
            <v>0.41352183657931052</v>
          </cell>
          <cell r="Z447">
            <v>0.2</v>
          </cell>
          <cell r="AA447">
            <v>0</v>
          </cell>
          <cell r="AB447">
            <v>0</v>
          </cell>
          <cell r="AC447">
            <v>0.61352183657931048</v>
          </cell>
          <cell r="AD447">
            <v>0.32598676701566071</v>
          </cell>
          <cell r="AE447">
            <v>0.61352183657931048</v>
          </cell>
          <cell r="AF447">
            <v>0.61352183657931048</v>
          </cell>
        </row>
        <row r="448">
          <cell r="C448" t="str">
            <v>0-6009</v>
          </cell>
          <cell r="D448" t="str">
            <v>10</v>
          </cell>
          <cell r="E448" t="str">
            <v>18</v>
          </cell>
          <cell r="F448" t="str">
            <v>45</v>
          </cell>
          <cell r="G448">
            <v>45</v>
          </cell>
          <cell r="H448">
            <v>0.3</v>
          </cell>
          <cell r="I448" t="str">
            <v>+0,1-0</v>
          </cell>
          <cell r="J448">
            <v>45</v>
          </cell>
          <cell r="K448">
            <v>0.3</v>
          </cell>
          <cell r="L448" t="str">
            <v>+0,1-0</v>
          </cell>
          <cell r="M448" t="str">
            <v>Brute</v>
          </cell>
          <cell r="N448" t="str">
            <v>Suivant plan générique</v>
          </cell>
          <cell r="O448">
            <v>43129</v>
          </cell>
          <cell r="P448">
            <v>0</v>
          </cell>
          <cell r="Q448">
            <v>3</v>
          </cell>
          <cell r="R448">
            <v>48</v>
          </cell>
          <cell r="S448">
            <v>6.2511120000000003E-2</v>
          </cell>
          <cell r="T448">
            <v>4.167408</v>
          </cell>
          <cell r="U448">
            <v>28.151441146752003</v>
          </cell>
          <cell r="V448">
            <v>58</v>
          </cell>
          <cell r="W448">
            <v>4</v>
          </cell>
          <cell r="X448">
            <v>0.2</v>
          </cell>
          <cell r="Y448">
            <v>0.48536967494400007</v>
          </cell>
          <cell r="Z448">
            <v>0.2</v>
          </cell>
          <cell r="AA448">
            <v>0</v>
          </cell>
          <cell r="AB448">
            <v>0</v>
          </cell>
          <cell r="AC448">
            <v>0.68536967494400014</v>
          </cell>
          <cell r="AD448">
            <v>0.29181331960206958</v>
          </cell>
          <cell r="AE448">
            <v>0.69338524992000017</v>
          </cell>
          <cell r="AF448">
            <v>0.69338524992000017</v>
          </cell>
        </row>
        <row r="449">
          <cell r="C449" t="str">
            <v>0-6189</v>
          </cell>
          <cell r="D449" t="str">
            <v>12</v>
          </cell>
          <cell r="E449" t="str">
            <v>22</v>
          </cell>
          <cell r="F449" t="str">
            <v>78,8</v>
          </cell>
          <cell r="G449">
            <v>45</v>
          </cell>
          <cell r="H449">
            <v>0.3</v>
          </cell>
          <cell r="I449" t="str">
            <v>+0,1-0</v>
          </cell>
          <cell r="J449">
            <v>45</v>
          </cell>
          <cell r="K449">
            <v>0.3</v>
          </cell>
          <cell r="L449" t="str">
            <v>+0,1-0</v>
          </cell>
          <cell r="M449" t="str">
            <v>Brute</v>
          </cell>
          <cell r="N449" t="str">
            <v>Suivant plan générique</v>
          </cell>
          <cell r="O449">
            <v>43129</v>
          </cell>
          <cell r="P449">
            <v>0</v>
          </cell>
          <cell r="Q449">
            <v>3</v>
          </cell>
          <cell r="R449">
            <v>81.8</v>
          </cell>
          <cell r="S449">
            <v>0.16615058800000002</v>
          </cell>
          <cell r="T449">
            <v>6.3255300000000005</v>
          </cell>
          <cell r="U449">
            <v>32.229840456000005</v>
          </cell>
          <cell r="V449">
            <v>34</v>
          </cell>
          <cell r="W449">
            <v>5</v>
          </cell>
          <cell r="X449">
            <v>0.25</v>
          </cell>
          <cell r="Y449">
            <v>0.94793648400000019</v>
          </cell>
          <cell r="Z449">
            <v>0.28438094520000007</v>
          </cell>
          <cell r="AA449">
            <v>0</v>
          </cell>
          <cell r="AB449">
            <v>0</v>
          </cell>
          <cell r="AC449">
            <v>1.2323174292000003</v>
          </cell>
          <cell r="AD449">
            <v>0.23076923076923081</v>
          </cell>
          <cell r="AE449">
            <v>1.2639153120000002</v>
          </cell>
          <cell r="AF449">
            <v>1.2639153120000002</v>
          </cell>
        </row>
        <row r="450">
          <cell r="C450" t="str">
            <v>0-6258</v>
          </cell>
          <cell r="D450" t="str">
            <v>10</v>
          </cell>
          <cell r="E450" t="str">
            <v>16</v>
          </cell>
          <cell r="F450" t="str">
            <v>18</v>
          </cell>
          <cell r="G450">
            <v>45</v>
          </cell>
          <cell r="H450">
            <v>0.3</v>
          </cell>
          <cell r="I450" t="str">
            <v>+0,1-0</v>
          </cell>
          <cell r="J450">
            <v>45</v>
          </cell>
          <cell r="K450">
            <v>0.3</v>
          </cell>
          <cell r="L450" t="str">
            <v>+0,1-0</v>
          </cell>
          <cell r="M450" t="str">
            <v>Brute</v>
          </cell>
          <cell r="N450" t="str">
            <v>Suivant plan générique</v>
          </cell>
          <cell r="O450">
            <v>43129</v>
          </cell>
          <cell r="P450">
            <v>0</v>
          </cell>
          <cell r="Q450">
            <v>3</v>
          </cell>
          <cell r="R450">
            <v>21</v>
          </cell>
          <cell r="S450">
            <v>1.7413812000000001E-2</v>
          </cell>
          <cell r="T450">
            <v>2.9023020000000002</v>
          </cell>
          <cell r="U450">
            <v>14.197829199840001</v>
          </cell>
          <cell r="V450">
            <v>134</v>
          </cell>
          <cell r="W450">
            <v>3</v>
          </cell>
          <cell r="X450">
            <v>0.15</v>
          </cell>
          <cell r="Y450">
            <v>0.10595394925253732</v>
          </cell>
          <cell r="Z450">
            <v>0.15</v>
          </cell>
          <cell r="AA450">
            <v>0</v>
          </cell>
          <cell r="AB450">
            <v>0</v>
          </cell>
          <cell r="AC450">
            <v>0.25595394925253734</v>
          </cell>
          <cell r="AD450">
            <v>0.58604292075994613</v>
          </cell>
          <cell r="AE450">
            <v>0.25595394925253734</v>
          </cell>
          <cell r="AF450">
            <v>0.25595394925253734</v>
          </cell>
        </row>
        <row r="451">
          <cell r="C451" t="str">
            <v>4-7004</v>
          </cell>
          <cell r="D451" t="str">
            <v>16</v>
          </cell>
          <cell r="E451" t="str">
            <v>28</v>
          </cell>
          <cell r="F451" t="str">
            <v>50</v>
          </cell>
          <cell r="G451">
            <v>45</v>
          </cell>
          <cell r="H451">
            <v>0.3</v>
          </cell>
          <cell r="I451" t="str">
            <v>+0,1-0</v>
          </cell>
          <cell r="J451">
            <v>45</v>
          </cell>
          <cell r="K451">
            <v>0.3</v>
          </cell>
          <cell r="L451" t="str">
            <v>+0,1-0</v>
          </cell>
          <cell r="M451" t="str">
            <v>Brute</v>
          </cell>
          <cell r="N451" t="str">
            <v>Suivant plan générique</v>
          </cell>
          <cell r="O451">
            <v>43129</v>
          </cell>
          <cell r="P451">
            <v>0</v>
          </cell>
          <cell r="Q451">
            <v>3</v>
          </cell>
          <cell r="R451">
            <v>53</v>
          </cell>
          <cell r="S451">
            <v>0.16371959999999999</v>
          </cell>
          <cell r="T451">
            <v>9.8231760000000019</v>
          </cell>
          <cell r="U451">
            <v>49.229828841600018</v>
          </cell>
          <cell r="V451">
            <v>53</v>
          </cell>
          <cell r="W451">
            <v>6</v>
          </cell>
          <cell r="X451">
            <v>0.25</v>
          </cell>
          <cell r="Y451">
            <v>0.92886469512452863</v>
          </cell>
          <cell r="Z451">
            <v>0.2786594085373586</v>
          </cell>
          <cell r="AA451">
            <v>0</v>
          </cell>
          <cell r="AB451">
            <v>0</v>
          </cell>
          <cell r="AC451">
            <v>1.2075241036618873</v>
          </cell>
          <cell r="AD451">
            <v>0.23076923076923084</v>
          </cell>
          <cell r="AE451">
            <v>1.2384862601660382</v>
          </cell>
          <cell r="AF451">
            <v>1.2384862601660382</v>
          </cell>
        </row>
        <row r="452">
          <cell r="C452" t="str">
            <v>4-7039</v>
          </cell>
          <cell r="D452" t="str">
            <v>18</v>
          </cell>
          <cell r="E452" t="str">
            <v>22</v>
          </cell>
          <cell r="F452" t="str">
            <v>50</v>
          </cell>
          <cell r="G452">
            <v>45</v>
          </cell>
          <cell r="H452">
            <v>0.3</v>
          </cell>
          <cell r="I452" t="str">
            <v>+0,1-0</v>
          </cell>
          <cell r="J452">
            <v>45</v>
          </cell>
          <cell r="K452">
            <v>0.3</v>
          </cell>
          <cell r="L452" t="str">
            <v>+0,1-0</v>
          </cell>
          <cell r="M452" t="str">
            <v>Brute</v>
          </cell>
          <cell r="N452" t="str">
            <v>Suivant plan générique</v>
          </cell>
          <cell r="O452">
            <v>43129</v>
          </cell>
          <cell r="P452">
            <v>0</v>
          </cell>
          <cell r="Q452">
            <v>3</v>
          </cell>
          <cell r="R452">
            <v>53</v>
          </cell>
          <cell r="S452">
            <v>4.9612000000000003E-2</v>
          </cell>
          <cell r="T452">
            <v>2.9767200000000003</v>
          </cell>
          <cell r="U452">
            <v>13.526513352000002</v>
          </cell>
          <cell r="V452">
            <v>53</v>
          </cell>
          <cell r="W452">
            <v>2</v>
          </cell>
          <cell r="X452">
            <v>0.15</v>
          </cell>
          <cell r="Y452">
            <v>0.25521723305660382</v>
          </cell>
          <cell r="Z452">
            <v>0.15</v>
          </cell>
          <cell r="AA452">
            <v>0</v>
          </cell>
          <cell r="AB452">
            <v>0</v>
          </cell>
          <cell r="AC452">
            <v>0.40521723305660384</v>
          </cell>
          <cell r="AD452">
            <v>0.37017181838129493</v>
          </cell>
          <cell r="AE452">
            <v>0.40521723305660384</v>
          </cell>
          <cell r="AF452">
            <v>0.40521723305660384</v>
          </cell>
        </row>
        <row r="453">
          <cell r="C453" t="str">
            <v>4-7061</v>
          </cell>
          <cell r="D453" t="str">
            <v>12</v>
          </cell>
          <cell r="E453" t="str">
            <v>18</v>
          </cell>
          <cell r="F453" t="str">
            <v>45</v>
          </cell>
          <cell r="G453">
            <v>45</v>
          </cell>
          <cell r="H453">
            <v>0.3</v>
          </cell>
          <cell r="I453" t="str">
            <v>+0,1-0</v>
          </cell>
          <cell r="J453">
            <v>45</v>
          </cell>
          <cell r="K453">
            <v>0.3</v>
          </cell>
          <cell r="L453" t="str">
            <v>+0,1-0</v>
          </cell>
          <cell r="M453" t="str">
            <v>Brute</v>
          </cell>
          <cell r="N453" t="str">
            <v>Suivant plan générique</v>
          </cell>
          <cell r="O453">
            <v>43129</v>
          </cell>
          <cell r="P453">
            <v>0</v>
          </cell>
          <cell r="Q453">
            <v>3</v>
          </cell>
          <cell r="R453">
            <v>48</v>
          </cell>
          <cell r="S453">
            <v>5.0232150000000003E-2</v>
          </cell>
          <cell r="T453">
            <v>3.3488100000000003</v>
          </cell>
          <cell r="U453">
            <v>16.526658650040005</v>
          </cell>
          <cell r="V453">
            <v>58</v>
          </cell>
          <cell r="W453">
            <v>3</v>
          </cell>
          <cell r="X453">
            <v>0.15</v>
          </cell>
          <cell r="Y453">
            <v>0.28494239051793113</v>
          </cell>
          <cell r="Z453">
            <v>0.15</v>
          </cell>
          <cell r="AA453">
            <v>0</v>
          </cell>
          <cell r="AB453">
            <v>0</v>
          </cell>
          <cell r="AC453">
            <v>0.43494239051793115</v>
          </cell>
          <cell r="AD453">
            <v>0.34487325970085236</v>
          </cell>
          <cell r="AE453">
            <v>0.43494239051793115</v>
          </cell>
          <cell r="AF453">
            <v>0.43494239051793115</v>
          </cell>
        </row>
        <row r="454">
          <cell r="C454" t="str">
            <v>4-7082</v>
          </cell>
          <cell r="D454" t="str">
            <v>14</v>
          </cell>
          <cell r="E454" t="str">
            <v>16</v>
          </cell>
          <cell r="F454" t="str">
            <v>45</v>
          </cell>
          <cell r="G454">
            <v>45</v>
          </cell>
          <cell r="H454">
            <v>0.3</v>
          </cell>
          <cell r="I454" t="str">
            <v>+0,1-0</v>
          </cell>
          <cell r="J454">
            <v>45</v>
          </cell>
          <cell r="K454">
            <v>0.3</v>
          </cell>
          <cell r="L454" t="str">
            <v>+0,1-0</v>
          </cell>
          <cell r="M454" t="str">
            <v>Brute</v>
          </cell>
          <cell r="N454" t="str">
            <v>Suivant plan générique</v>
          </cell>
          <cell r="O454">
            <v>43129</v>
          </cell>
          <cell r="P454">
            <v>0</v>
          </cell>
          <cell r="Q454">
            <v>3</v>
          </cell>
          <cell r="R454">
            <v>48</v>
          </cell>
          <cell r="S454">
            <v>1.674405E-2</v>
          </cell>
          <cell r="T454">
            <v>1.1162699999999999</v>
          </cell>
          <cell r="U454">
            <v>5.4607035383999989</v>
          </cell>
          <cell r="V454">
            <v>58</v>
          </cell>
          <cell r="W454">
            <v>1</v>
          </cell>
          <cell r="X454">
            <v>0.15</v>
          </cell>
          <cell r="Y454">
            <v>9.4150061006896532E-2</v>
          </cell>
          <cell r="Z454">
            <v>0.15</v>
          </cell>
          <cell r="AA454">
            <v>0</v>
          </cell>
          <cell r="AB454">
            <v>0</v>
          </cell>
          <cell r="AC454">
            <v>0.24415006100689651</v>
          </cell>
          <cell r="AD454">
            <v>0.61437625442888144</v>
          </cell>
          <cell r="AE454">
            <v>0.24415006100689651</v>
          </cell>
          <cell r="AF454">
            <v>0.24415006100689651</v>
          </cell>
        </row>
        <row r="455">
          <cell r="C455" t="str">
            <v>4-7219</v>
          </cell>
          <cell r="D455" t="str">
            <v>12</v>
          </cell>
          <cell r="E455" t="str">
            <v>20</v>
          </cell>
          <cell r="F455" t="str">
            <v>48</v>
          </cell>
          <cell r="G455">
            <v>45</v>
          </cell>
          <cell r="H455">
            <v>0.3</v>
          </cell>
          <cell r="I455" t="str">
            <v>+0,1-0</v>
          </cell>
          <cell r="J455">
            <v>45</v>
          </cell>
          <cell r="K455">
            <v>0.3</v>
          </cell>
          <cell r="L455" t="str">
            <v>+0,1-0</v>
          </cell>
          <cell r="M455" t="str">
            <v>Brute</v>
          </cell>
          <cell r="N455" t="str">
            <v>Suivant plan générique</v>
          </cell>
          <cell r="O455">
            <v>43129</v>
          </cell>
          <cell r="P455">
            <v>0</v>
          </cell>
          <cell r="Q455">
            <v>3</v>
          </cell>
          <cell r="R455">
            <v>51</v>
          </cell>
          <cell r="S455">
            <v>7.6204032000000005E-2</v>
          </cell>
          <cell r="T455">
            <v>4.7627520000000008</v>
          </cell>
          <cell r="U455">
            <v>23.984266521600009</v>
          </cell>
          <cell r="V455">
            <v>55</v>
          </cell>
          <cell r="W455">
            <v>4</v>
          </cell>
          <cell r="X455">
            <v>0.2</v>
          </cell>
          <cell r="Y455">
            <v>0.43607757312000017</v>
          </cell>
          <cell r="Z455">
            <v>0.2</v>
          </cell>
          <cell r="AA455">
            <v>0</v>
          </cell>
          <cell r="AB455">
            <v>0</v>
          </cell>
          <cell r="AC455">
            <v>0.63607757312000013</v>
          </cell>
          <cell r="AD455">
            <v>0.31442705803788601</v>
          </cell>
          <cell r="AE455">
            <v>0.63607757312000013</v>
          </cell>
          <cell r="AF455">
            <v>0.63607757312000013</v>
          </cell>
        </row>
        <row r="456">
          <cell r="C456" t="str">
            <v>4-7270</v>
          </cell>
          <cell r="D456" t="str">
            <v>10</v>
          </cell>
          <cell r="E456" t="str">
            <v>14</v>
          </cell>
          <cell r="F456" t="str">
            <v>28</v>
          </cell>
          <cell r="G456">
            <v>45</v>
          </cell>
          <cell r="H456">
            <v>0.3</v>
          </cell>
          <cell r="I456" t="str">
            <v>+0,1-0</v>
          </cell>
          <cell r="J456">
            <v>45</v>
          </cell>
          <cell r="K456">
            <v>0.3</v>
          </cell>
          <cell r="L456" t="str">
            <v>+0,1-0</v>
          </cell>
          <cell r="M456" t="str">
            <v>Brute</v>
          </cell>
          <cell r="N456" t="str">
            <v>Suivant plan générique</v>
          </cell>
          <cell r="O456">
            <v>43129</v>
          </cell>
          <cell r="P456">
            <v>0</v>
          </cell>
          <cell r="Q456">
            <v>3</v>
          </cell>
          <cell r="R456">
            <v>31</v>
          </cell>
          <cell r="S456">
            <v>1.6669632E-2</v>
          </cell>
          <cell r="T456">
            <v>1.7860320000000001</v>
          </cell>
          <cell r="U456">
            <v>8.116104474720002</v>
          </cell>
          <cell r="V456">
            <v>90</v>
          </cell>
          <cell r="W456">
            <v>2</v>
          </cell>
          <cell r="X456">
            <v>0.15</v>
          </cell>
          <cell r="Y456">
            <v>9.0178938608000025E-2</v>
          </cell>
          <cell r="Z456">
            <v>0.15</v>
          </cell>
          <cell r="AA456">
            <v>0</v>
          </cell>
          <cell r="AB456">
            <v>0</v>
          </cell>
          <cell r="AC456">
            <v>0.24017893860800002</v>
          </cell>
          <cell r="AD456">
            <v>0.62453436121148598</v>
          </cell>
          <cell r="AE456">
            <v>0.24017893860800002</v>
          </cell>
          <cell r="AF456">
            <v>0.24017893860800002</v>
          </cell>
        </row>
        <row r="457">
          <cell r="C457" t="str">
            <v>4-7283</v>
          </cell>
          <cell r="D457" t="str">
            <v>14</v>
          </cell>
          <cell r="E457" t="str">
            <v>20</v>
          </cell>
          <cell r="F457" t="str">
            <v>50</v>
          </cell>
          <cell r="G457">
            <v>45</v>
          </cell>
          <cell r="H457">
            <v>0.3</v>
          </cell>
          <cell r="I457" t="str">
            <v>+0,1-0</v>
          </cell>
          <cell r="J457">
            <v>45</v>
          </cell>
          <cell r="K457">
            <v>0.3</v>
          </cell>
          <cell r="L457" t="str">
            <v>+0,1-0</v>
          </cell>
          <cell r="M457" t="str">
            <v>Brute</v>
          </cell>
          <cell r="N457" t="str">
            <v>Suivant plan générique</v>
          </cell>
          <cell r="O457">
            <v>43129</v>
          </cell>
          <cell r="P457">
            <v>0</v>
          </cell>
          <cell r="Q457">
            <v>3</v>
          </cell>
          <cell r="R457">
            <v>53</v>
          </cell>
          <cell r="S457">
            <v>6.32553E-2</v>
          </cell>
          <cell r="T457">
            <v>3.7953180000000004</v>
          </cell>
          <cell r="U457">
            <v>18.730213136712006</v>
          </cell>
          <cell r="V457">
            <v>53</v>
          </cell>
          <cell r="W457">
            <v>3</v>
          </cell>
          <cell r="X457">
            <v>0.15</v>
          </cell>
          <cell r="Y457">
            <v>0.35340024786249069</v>
          </cell>
          <cell r="Z457">
            <v>0.15</v>
          </cell>
          <cell r="AA457">
            <v>0</v>
          </cell>
          <cell r="AB457">
            <v>0</v>
          </cell>
          <cell r="AC457">
            <v>0.50340024786249071</v>
          </cell>
          <cell r="AD457">
            <v>0.29797363159220008</v>
          </cell>
          <cell r="AE457">
            <v>0.50340024786249071</v>
          </cell>
          <cell r="AF457">
            <v>0.50340024786249071</v>
          </cell>
        </row>
        <row r="458">
          <cell r="C458" t="str">
            <v>4-7349</v>
          </cell>
          <cell r="D458" t="str">
            <v>16</v>
          </cell>
          <cell r="E458" t="str">
            <v>22</v>
          </cell>
          <cell r="F458" t="str">
            <v>35</v>
          </cell>
          <cell r="G458">
            <v>45</v>
          </cell>
          <cell r="H458">
            <v>0.3</v>
          </cell>
          <cell r="I458" t="str">
            <v>+0,1-0</v>
          </cell>
          <cell r="J458">
            <v>45</v>
          </cell>
          <cell r="K458">
            <v>0.3</v>
          </cell>
          <cell r="L458" t="str">
            <v>+0,1-0</v>
          </cell>
          <cell r="M458" t="str">
            <v>Brute</v>
          </cell>
          <cell r="N458" t="str">
            <v>Suivant plan générique</v>
          </cell>
          <cell r="O458">
            <v>43129</v>
          </cell>
          <cell r="P458">
            <v>0</v>
          </cell>
          <cell r="Q458">
            <v>3</v>
          </cell>
          <cell r="R458">
            <v>38</v>
          </cell>
          <cell r="S458">
            <v>4.9487969999999999E-2</v>
          </cell>
          <cell r="T458">
            <v>4.2418259999999997</v>
          </cell>
          <cell r="U458">
            <v>20.140359521040001</v>
          </cell>
          <cell r="V458">
            <v>74</v>
          </cell>
          <cell r="W458">
            <v>3</v>
          </cell>
          <cell r="X458">
            <v>0.15</v>
          </cell>
          <cell r="Y458">
            <v>0.27216702055459463</v>
          </cell>
          <cell r="Z458">
            <v>0.15</v>
          </cell>
          <cell r="AA458">
            <v>0</v>
          </cell>
          <cell r="AB458">
            <v>0</v>
          </cell>
          <cell r="AC458">
            <v>0.42216702055459465</v>
          </cell>
          <cell r="AD458">
            <v>0.35530961135464162</v>
          </cell>
          <cell r="AE458">
            <v>0.42216702055459465</v>
          </cell>
          <cell r="AF458">
            <v>0.42216702055459465</v>
          </cell>
        </row>
        <row r="459">
          <cell r="C459" t="str">
            <v>4-7367</v>
          </cell>
          <cell r="D459" t="str">
            <v>14</v>
          </cell>
          <cell r="E459" t="str">
            <v>20</v>
          </cell>
          <cell r="F459" t="str">
            <v>58</v>
          </cell>
          <cell r="G459">
            <v>45</v>
          </cell>
          <cell r="H459">
            <v>0.3</v>
          </cell>
          <cell r="I459" t="str">
            <v>+0,1-0</v>
          </cell>
          <cell r="J459">
            <v>45</v>
          </cell>
          <cell r="K459">
            <v>0.3</v>
          </cell>
          <cell r="L459" t="str">
            <v>+0,1-0</v>
          </cell>
          <cell r="M459" t="str">
            <v>Brute</v>
          </cell>
          <cell r="N459" t="str">
            <v>Suivant plan générique</v>
          </cell>
          <cell r="O459">
            <v>43129</v>
          </cell>
          <cell r="P459">
            <v>0</v>
          </cell>
          <cell r="Q459">
            <v>3</v>
          </cell>
          <cell r="R459">
            <v>61</v>
          </cell>
          <cell r="S459">
            <v>7.3376148000000016E-2</v>
          </cell>
          <cell r="T459">
            <v>3.7953180000000004</v>
          </cell>
          <cell r="U459">
            <v>18.730213136712006</v>
          </cell>
          <cell r="V459">
            <v>46</v>
          </cell>
          <cell r="W459">
            <v>3</v>
          </cell>
          <cell r="X459">
            <v>0.15</v>
          </cell>
          <cell r="Y459">
            <v>0.40717854645026103</v>
          </cell>
          <cell r="Z459">
            <v>0.15</v>
          </cell>
          <cell r="AA459">
            <v>0</v>
          </cell>
          <cell r="AB459">
            <v>0</v>
          </cell>
          <cell r="AC459">
            <v>0.55717854645026099</v>
          </cell>
          <cell r="AD459">
            <v>0.26921352402320176</v>
          </cell>
          <cell r="AE459">
            <v>0.58168363778608723</v>
          </cell>
          <cell r="AF459">
            <v>0.58168363778608723</v>
          </cell>
        </row>
        <row r="460">
          <cell r="C460" t="str">
            <v>4-7419</v>
          </cell>
          <cell r="D460" t="str">
            <v>18</v>
          </cell>
          <cell r="E460" t="str">
            <v>22</v>
          </cell>
          <cell r="F460" t="str">
            <v>45</v>
          </cell>
          <cell r="G460">
            <v>45</v>
          </cell>
          <cell r="H460">
            <v>0.3</v>
          </cell>
          <cell r="I460" t="str">
            <v>+0,1-0</v>
          </cell>
          <cell r="J460">
            <v>45</v>
          </cell>
          <cell r="K460">
            <v>0.3</v>
          </cell>
          <cell r="L460" t="str">
            <v>+0,1-0</v>
          </cell>
          <cell r="M460" t="str">
            <v>Brute</v>
          </cell>
          <cell r="N460" t="str">
            <v>Suivant plan générique</v>
          </cell>
          <cell r="O460">
            <v>43129</v>
          </cell>
          <cell r="P460">
            <v>0</v>
          </cell>
          <cell r="Q460">
            <v>3</v>
          </cell>
          <cell r="R460">
            <v>48</v>
          </cell>
          <cell r="S460">
            <v>4.4650800000000004E-2</v>
          </cell>
          <cell r="T460">
            <v>2.9767200000000003</v>
          </cell>
          <cell r="U460">
            <v>13.526513352000002</v>
          </cell>
          <cell r="V460">
            <v>58</v>
          </cell>
          <cell r="W460">
            <v>2</v>
          </cell>
          <cell r="X460">
            <v>0.15</v>
          </cell>
          <cell r="Y460">
            <v>0.23321574744827589</v>
          </cell>
          <cell r="Z460">
            <v>0.15</v>
          </cell>
          <cell r="AA460">
            <v>0</v>
          </cell>
          <cell r="AB460">
            <v>0</v>
          </cell>
          <cell r="AC460">
            <v>0.38321574744827591</v>
          </cell>
          <cell r="AD460">
            <v>0.39142441561654795</v>
          </cell>
          <cell r="AE460">
            <v>0.38321574744827591</v>
          </cell>
          <cell r="AF460">
            <v>0.38321574744827591</v>
          </cell>
        </row>
        <row r="461">
          <cell r="C461" t="str">
            <v>4-7509</v>
          </cell>
          <cell r="D461" t="str">
            <v>10</v>
          </cell>
          <cell r="E461" t="str">
            <v>18</v>
          </cell>
          <cell r="F461" t="str">
            <v>79,8</v>
          </cell>
          <cell r="G461">
            <v>45</v>
          </cell>
          <cell r="H461">
            <v>0.3</v>
          </cell>
          <cell r="I461" t="str">
            <v>+0,1-0</v>
          </cell>
          <cell r="J461">
            <v>45</v>
          </cell>
          <cell r="K461">
            <v>0.3</v>
          </cell>
          <cell r="L461" t="str">
            <v>+0,1-0</v>
          </cell>
          <cell r="M461" t="str">
            <v>Brute</v>
          </cell>
          <cell r="N461" t="str">
            <v>Suivant plan générique</v>
          </cell>
          <cell r="O461">
            <v>43129</v>
          </cell>
          <cell r="P461">
            <v>0</v>
          </cell>
          <cell r="Q461">
            <v>3</v>
          </cell>
          <cell r="R461">
            <v>82.8</v>
          </cell>
          <cell r="S461">
            <v>0.11085305280000002</v>
          </cell>
          <cell r="T461">
            <v>4.167408</v>
          </cell>
          <cell r="U461">
            <v>28.151441146752003</v>
          </cell>
          <cell r="V461">
            <v>34</v>
          </cell>
          <cell r="W461">
            <v>4</v>
          </cell>
          <cell r="X461">
            <v>0.2</v>
          </cell>
          <cell r="Y461">
            <v>0.82798356313976473</v>
          </cell>
          <cell r="Z461">
            <v>0.24839506894192942</v>
          </cell>
          <cell r="AA461">
            <v>0</v>
          </cell>
          <cell r="AB461">
            <v>0</v>
          </cell>
          <cell r="AC461">
            <v>1.0763786320816942</v>
          </cell>
          <cell r="AD461">
            <v>0.23076923076923078</v>
          </cell>
          <cell r="AE461">
            <v>1.1039780841863529</v>
          </cell>
          <cell r="AF461">
            <v>1.1039780841863529</v>
          </cell>
        </row>
        <row r="462">
          <cell r="C462" t="str">
            <v>4-7549</v>
          </cell>
          <cell r="D462" t="str">
            <v>24</v>
          </cell>
          <cell r="E462" t="str">
            <v>30</v>
          </cell>
          <cell r="F462" t="str">
            <v>58</v>
          </cell>
          <cell r="G462">
            <v>45</v>
          </cell>
          <cell r="H462">
            <v>0.3</v>
          </cell>
          <cell r="I462" t="str">
            <v>+0,1-0</v>
          </cell>
          <cell r="J462">
            <v>45</v>
          </cell>
          <cell r="K462">
            <v>0.3</v>
          </cell>
          <cell r="L462" t="str">
            <v>+0,1-0</v>
          </cell>
          <cell r="M462" t="str">
            <v>Brute</v>
          </cell>
          <cell r="N462" t="str">
            <v>Suivant plan générique</v>
          </cell>
          <cell r="O462">
            <v>43129</v>
          </cell>
          <cell r="P462">
            <v>0</v>
          </cell>
          <cell r="Q462">
            <v>3</v>
          </cell>
          <cell r="R462">
            <v>61</v>
          </cell>
          <cell r="S462">
            <v>0.11653858800000001</v>
          </cell>
          <cell r="T462">
            <v>6.0278580000000002</v>
          </cell>
          <cell r="U462">
            <v>23.850425748600003</v>
          </cell>
          <cell r="V462">
            <v>46</v>
          </cell>
          <cell r="W462">
            <v>3</v>
          </cell>
          <cell r="X462">
            <v>0.15</v>
          </cell>
          <cell r="Y462">
            <v>0.5184875162739131</v>
          </cell>
          <cell r="Z462">
            <v>0.15554625488217391</v>
          </cell>
          <cell r="AA462">
            <v>0</v>
          </cell>
          <cell r="AB462">
            <v>0</v>
          </cell>
          <cell r="AC462">
            <v>0.67403377115608698</v>
          </cell>
          <cell r="AD462">
            <v>0.23076923076923073</v>
          </cell>
          <cell r="AE462">
            <v>0.69131668836521742</v>
          </cell>
          <cell r="AF462">
            <v>0.69131668836521742</v>
          </cell>
        </row>
        <row r="463">
          <cell r="C463" t="str">
            <v>4-7561</v>
          </cell>
          <cell r="D463" t="str">
            <v>24</v>
          </cell>
          <cell r="E463" t="str">
            <v>30</v>
          </cell>
          <cell r="F463" t="str">
            <v>55</v>
          </cell>
          <cell r="G463">
            <v>45</v>
          </cell>
          <cell r="H463">
            <v>0.3</v>
          </cell>
          <cell r="I463" t="str">
            <v>+0,1-0</v>
          </cell>
          <cell r="J463">
            <v>45</v>
          </cell>
          <cell r="K463">
            <v>0.3</v>
          </cell>
          <cell r="L463" t="str">
            <v>+0,1-0</v>
          </cell>
          <cell r="M463" t="str">
            <v>Brute</v>
          </cell>
          <cell r="N463" t="str">
            <v>Suivant plan générique</v>
          </cell>
          <cell r="O463">
            <v>43129</v>
          </cell>
          <cell r="P463">
            <v>0</v>
          </cell>
          <cell r="Q463">
            <v>3</v>
          </cell>
          <cell r="R463">
            <v>58</v>
          </cell>
          <cell r="S463">
            <v>0.11051073000000002</v>
          </cell>
          <cell r="T463">
            <v>6.0278580000000002</v>
          </cell>
          <cell r="U463">
            <v>23.850425748600003</v>
          </cell>
          <cell r="V463">
            <v>48</v>
          </cell>
          <cell r="W463">
            <v>3</v>
          </cell>
          <cell r="X463">
            <v>0.15</v>
          </cell>
          <cell r="Y463">
            <v>0.49688386976250004</v>
          </cell>
          <cell r="Z463">
            <v>0.15</v>
          </cell>
          <cell r="AA463">
            <v>0</v>
          </cell>
          <cell r="AB463">
            <v>0</v>
          </cell>
          <cell r="AC463">
            <v>0.64688386976250001</v>
          </cell>
          <cell r="AD463">
            <v>0.23188087848762046</v>
          </cell>
          <cell r="AE463">
            <v>0.66251182635000005</v>
          </cell>
          <cell r="AF463">
            <v>0.66251182635000005</v>
          </cell>
        </row>
        <row r="464">
          <cell r="C464" t="str">
            <v>4-7634</v>
          </cell>
          <cell r="D464" t="str">
            <v>12</v>
          </cell>
          <cell r="E464" t="str">
            <v>20</v>
          </cell>
          <cell r="F464" t="str">
            <v>34</v>
          </cell>
          <cell r="G464">
            <v>45</v>
          </cell>
          <cell r="H464">
            <v>0.3</v>
          </cell>
          <cell r="I464" t="str">
            <v>+0,1-0</v>
          </cell>
          <cell r="J464">
            <v>45</v>
          </cell>
          <cell r="K464">
            <v>0.3</v>
          </cell>
          <cell r="L464" t="str">
            <v>+0,1-0</v>
          </cell>
          <cell r="M464" t="str">
            <v>Brute</v>
          </cell>
          <cell r="N464" t="str">
            <v>Suivant plan générique</v>
          </cell>
          <cell r="O464">
            <v>43129</v>
          </cell>
          <cell r="P464">
            <v>0</v>
          </cell>
          <cell r="Q464">
            <v>3</v>
          </cell>
          <cell r="R464">
            <v>37</v>
          </cell>
          <cell r="S464">
            <v>5.3977856000000005E-2</v>
          </cell>
          <cell r="T464">
            <v>4.7627520000000008</v>
          </cell>
          <cell r="U464">
            <v>23.984266521600009</v>
          </cell>
          <cell r="V464">
            <v>76</v>
          </cell>
          <cell r="W464">
            <v>4</v>
          </cell>
          <cell r="X464">
            <v>0.2</v>
          </cell>
          <cell r="Y464">
            <v>0.31558245423157905</v>
          </cell>
          <cell r="Z464">
            <v>0.2</v>
          </cell>
          <cell r="AA464">
            <v>0</v>
          </cell>
          <cell r="AB464">
            <v>0</v>
          </cell>
          <cell r="AC464">
            <v>0.515582454231579</v>
          </cell>
          <cell r="AD464">
            <v>0.38791079556436564</v>
          </cell>
          <cell r="AE464">
            <v>0.515582454231579</v>
          </cell>
          <cell r="AF464">
            <v>0.515582454231579</v>
          </cell>
        </row>
        <row r="465">
          <cell r="C465" t="str">
            <v>4-7761</v>
          </cell>
          <cell r="D465" t="str">
            <v>25,2</v>
          </cell>
          <cell r="E465" t="str">
            <v>32</v>
          </cell>
          <cell r="F465" t="str">
            <v>44</v>
          </cell>
          <cell r="G465">
            <v>45</v>
          </cell>
          <cell r="H465">
            <v>0.3</v>
          </cell>
          <cell r="I465" t="str">
            <v>+0,1-0</v>
          </cell>
          <cell r="J465">
            <v>45</v>
          </cell>
          <cell r="K465">
            <v>0.3</v>
          </cell>
          <cell r="L465" t="str">
            <v>+0,1-0</v>
          </cell>
          <cell r="M465" t="str">
            <v>Brute</v>
          </cell>
          <cell r="N465" t="str">
            <v>Suivant plan générique</v>
          </cell>
          <cell r="O465">
            <v>43129</v>
          </cell>
          <cell r="P465">
            <v>0</v>
          </cell>
          <cell r="Q465">
            <v>3</v>
          </cell>
          <cell r="R465">
            <v>47</v>
          </cell>
          <cell r="S465">
            <v>0.10613395936000002</v>
          </cell>
          <cell r="T465">
            <v>7.2364063200000013</v>
          </cell>
          <cell r="U465">
            <v>26.650237195296008</v>
          </cell>
          <cell r="V465">
            <v>60</v>
          </cell>
          <cell r="W465">
            <v>3</v>
          </cell>
          <cell r="X465">
            <v>0.15</v>
          </cell>
          <cell r="Y465">
            <v>0.44417061992160012</v>
          </cell>
          <cell r="Z465">
            <v>0.15</v>
          </cell>
          <cell r="AA465">
            <v>0</v>
          </cell>
          <cell r="AB465">
            <v>0</v>
          </cell>
          <cell r="AC465">
            <v>0.59417061992160014</v>
          </cell>
          <cell r="AD465">
            <v>0.25245273827203418</v>
          </cell>
          <cell r="AE465">
            <v>0.59417061992160014</v>
          </cell>
          <cell r="AF465">
            <v>0.59417061992160014</v>
          </cell>
        </row>
        <row r="466">
          <cell r="C466" t="str">
            <v>4-7783</v>
          </cell>
          <cell r="D466" t="str">
            <v>14</v>
          </cell>
          <cell r="E466" t="str">
            <v>20</v>
          </cell>
          <cell r="F466" t="str">
            <v>32</v>
          </cell>
          <cell r="G466">
            <v>45</v>
          </cell>
          <cell r="H466">
            <v>0.3</v>
          </cell>
          <cell r="I466" t="str">
            <v>+0,1-0</v>
          </cell>
          <cell r="J466">
            <v>45</v>
          </cell>
          <cell r="K466">
            <v>0.3</v>
          </cell>
          <cell r="L466" t="str">
            <v>+0,1-0</v>
          </cell>
          <cell r="M466" t="str">
            <v>Brute</v>
          </cell>
          <cell r="N466" t="str">
            <v>Suivant plan générique</v>
          </cell>
          <cell r="O466">
            <v>43129</v>
          </cell>
          <cell r="P466">
            <v>0</v>
          </cell>
          <cell r="Q466">
            <v>3</v>
          </cell>
          <cell r="R466">
            <v>35</v>
          </cell>
          <cell r="S466">
            <v>4.0483392000000007E-2</v>
          </cell>
          <cell r="T466">
            <v>3.7953180000000004</v>
          </cell>
          <cell r="U466">
            <v>18.730213136712006</v>
          </cell>
          <cell r="V466">
            <v>80</v>
          </cell>
          <cell r="W466">
            <v>3</v>
          </cell>
          <cell r="X466">
            <v>0.15</v>
          </cell>
          <cell r="Y466">
            <v>0.23412766420890008</v>
          </cell>
          <cell r="Z466">
            <v>0.15</v>
          </cell>
          <cell r="AA466">
            <v>0</v>
          </cell>
          <cell r="AB466">
            <v>0</v>
          </cell>
          <cell r="AC466">
            <v>0.3841276642089001</v>
          </cell>
          <cell r="AD466">
            <v>0.39049517641204184</v>
          </cell>
          <cell r="AE466">
            <v>0.3841276642089001</v>
          </cell>
          <cell r="AF466">
            <v>0.3841276642089001</v>
          </cell>
        </row>
        <row r="467">
          <cell r="C467" t="str">
            <v>4-7844</v>
          </cell>
          <cell r="D467" t="str">
            <v>12</v>
          </cell>
          <cell r="E467" t="str">
            <v>18</v>
          </cell>
          <cell r="F467" t="str">
            <v>50</v>
          </cell>
          <cell r="G467">
            <v>45</v>
          </cell>
          <cell r="H467">
            <v>0.3</v>
          </cell>
          <cell r="I467" t="str">
            <v>+0,1-0</v>
          </cell>
          <cell r="J467">
            <v>45</v>
          </cell>
          <cell r="K467">
            <v>0.3</v>
          </cell>
          <cell r="L467" t="str">
            <v>+0,1-0</v>
          </cell>
          <cell r="M467" t="str">
            <v>Brute</v>
          </cell>
          <cell r="N467" t="str">
            <v>Suivant plan générique</v>
          </cell>
          <cell r="O467">
            <v>43129</v>
          </cell>
          <cell r="P467">
            <v>0</v>
          </cell>
          <cell r="Q467">
            <v>3</v>
          </cell>
          <cell r="R467">
            <v>53</v>
          </cell>
          <cell r="S467">
            <v>5.5813500000000002E-2</v>
          </cell>
          <cell r="T467">
            <v>3.3488100000000003</v>
          </cell>
          <cell r="U467">
            <v>16.526658650040005</v>
          </cell>
          <cell r="V467">
            <v>53</v>
          </cell>
          <cell r="W467">
            <v>3</v>
          </cell>
          <cell r="X467">
            <v>0.15</v>
          </cell>
          <cell r="Y467">
            <v>0.31182374811396235</v>
          </cell>
          <cell r="Z467">
            <v>0.15</v>
          </cell>
          <cell r="AA467">
            <v>0</v>
          </cell>
          <cell r="AB467">
            <v>0</v>
          </cell>
          <cell r="AC467">
            <v>0.46182374811396232</v>
          </cell>
          <cell r="AD467">
            <v>0.32479923480025347</v>
          </cell>
          <cell r="AE467">
            <v>0.46182374811396232</v>
          </cell>
          <cell r="AF467">
            <v>0.46182374811396232</v>
          </cell>
        </row>
        <row r="468">
          <cell r="C468" t="str">
            <v>4-8070</v>
          </cell>
          <cell r="D468" t="str">
            <v>9</v>
          </cell>
          <cell r="E468" t="str">
            <v>12</v>
          </cell>
          <cell r="F468" t="str">
            <v>33</v>
          </cell>
          <cell r="G468">
            <v>45</v>
          </cell>
          <cell r="H468">
            <v>0.3</v>
          </cell>
          <cell r="I468" t="str">
            <v>+0,1-0</v>
          </cell>
          <cell r="J468">
            <v>45</v>
          </cell>
          <cell r="K468">
            <v>0.3</v>
          </cell>
          <cell r="L468" t="str">
            <v>+0,1-0</v>
          </cell>
          <cell r="M468" t="str">
            <v>Brute</v>
          </cell>
          <cell r="N468" t="str">
            <v>Suivant plan générique</v>
          </cell>
          <cell r="O468">
            <v>43129</v>
          </cell>
          <cell r="P468">
            <v>0</v>
          </cell>
          <cell r="Q468">
            <v>3</v>
          </cell>
          <cell r="R468">
            <v>36</v>
          </cell>
          <cell r="S468">
            <v>1.2892918500000001E-2</v>
          </cell>
          <cell r="T468">
            <v>1.1720835000000003</v>
          </cell>
          <cell r="U468">
            <v>5.9726444951250022</v>
          </cell>
          <cell r="V468">
            <v>78</v>
          </cell>
          <cell r="W468">
            <v>2</v>
          </cell>
          <cell r="X468">
            <v>0.15</v>
          </cell>
          <cell r="Y468">
            <v>7.6572365322115407E-2</v>
          </cell>
          <cell r="Z468">
            <v>0.15</v>
          </cell>
          <cell r="AA468">
            <v>0</v>
          </cell>
          <cell r="AB468">
            <v>0</v>
          </cell>
          <cell r="AC468">
            <v>0.22657236532211539</v>
          </cell>
          <cell r="AD468">
            <v>0.66204013797863936</v>
          </cell>
          <cell r="AE468">
            <v>0.22657236532211539</v>
          </cell>
          <cell r="AF468">
            <v>0.22657236532211539</v>
          </cell>
        </row>
        <row r="469">
          <cell r="C469" t="str">
            <v>4-8105</v>
          </cell>
          <cell r="D469" t="str">
            <v>14</v>
          </cell>
          <cell r="E469" t="str">
            <v>18</v>
          </cell>
          <cell r="F469" t="str">
            <v>38</v>
          </cell>
          <cell r="G469">
            <v>45</v>
          </cell>
          <cell r="H469">
            <v>0.3</v>
          </cell>
          <cell r="I469" t="str">
            <v>+0,1-0</v>
          </cell>
          <cell r="J469">
            <v>45</v>
          </cell>
          <cell r="K469">
            <v>0.3</v>
          </cell>
          <cell r="L469" t="str">
            <v>+0,1-0</v>
          </cell>
          <cell r="M469" t="str">
            <v>Brute</v>
          </cell>
          <cell r="N469" t="str">
            <v>Suivant plan générique</v>
          </cell>
          <cell r="O469">
            <v>43129</v>
          </cell>
          <cell r="P469">
            <v>0</v>
          </cell>
          <cell r="Q469">
            <v>3</v>
          </cell>
          <cell r="R469">
            <v>41</v>
          </cell>
          <cell r="S469">
            <v>3.0164096000000005E-2</v>
          </cell>
          <cell r="T469">
            <v>2.3813760000000004</v>
          </cell>
          <cell r="U469">
            <v>10.821472632960003</v>
          </cell>
          <cell r="V469">
            <v>68</v>
          </cell>
          <cell r="W469">
            <v>2</v>
          </cell>
          <cell r="X469">
            <v>0.15</v>
          </cell>
          <cell r="Y469">
            <v>0.15913930342588239</v>
          </cell>
          <cell r="Z469">
            <v>0.15</v>
          </cell>
          <cell r="AA469">
            <v>0</v>
          </cell>
          <cell r="AB469">
            <v>0</v>
          </cell>
          <cell r="AC469">
            <v>0.30913930342588236</v>
          </cell>
          <cell r="AD469">
            <v>0.48521814708676536</v>
          </cell>
          <cell r="AE469">
            <v>0.30913930342588236</v>
          </cell>
          <cell r="AF469">
            <v>0.30913930342588236</v>
          </cell>
        </row>
        <row r="470">
          <cell r="C470" t="str">
            <v>4-8105-1</v>
          </cell>
          <cell r="D470" t="str">
            <v>14</v>
          </cell>
          <cell r="E470" t="str">
            <v>18</v>
          </cell>
          <cell r="F470" t="str">
            <v>38</v>
          </cell>
          <cell r="G470">
            <v>45</v>
          </cell>
          <cell r="H470">
            <v>0.3</v>
          </cell>
          <cell r="I470" t="str">
            <v>+0,1-0</v>
          </cell>
          <cell r="J470">
            <v>45</v>
          </cell>
          <cell r="K470">
            <v>0.3</v>
          </cell>
          <cell r="L470" t="str">
            <v>+0,1-0</v>
          </cell>
          <cell r="M470" t="str">
            <v>Galvanisée</v>
          </cell>
          <cell r="N470" t="str">
            <v>Suivant plan générique</v>
          </cell>
          <cell r="O470">
            <v>43129</v>
          </cell>
          <cell r="P470">
            <v>0</v>
          </cell>
          <cell r="Q470">
            <v>3</v>
          </cell>
          <cell r="R470">
            <v>41</v>
          </cell>
          <cell r="S470">
            <v>3.0164096000000005E-2</v>
          </cell>
          <cell r="T470">
            <v>2.3813760000000004</v>
          </cell>
          <cell r="U470">
            <v>10.821472632960003</v>
          </cell>
          <cell r="V470">
            <v>68</v>
          </cell>
          <cell r="W470">
            <v>2</v>
          </cell>
          <cell r="X470">
            <v>0.15</v>
          </cell>
          <cell r="Y470">
            <v>0.15913930342588239</v>
          </cell>
          <cell r="Z470">
            <v>0.15</v>
          </cell>
          <cell r="AA470">
            <v>3.1672300800000004E-2</v>
          </cell>
          <cell r="AB470">
            <v>3.5000000000000003E-2</v>
          </cell>
          <cell r="AC470">
            <v>0.37581160422588233</v>
          </cell>
          <cell r="AD470">
            <v>0.39913615841899902</v>
          </cell>
          <cell r="AE470">
            <v>0.37581160422588233</v>
          </cell>
          <cell r="AF470">
            <v>0.37581160422588233</v>
          </cell>
        </row>
        <row r="471">
          <cell r="C471" t="str">
            <v>4-8289</v>
          </cell>
          <cell r="D471" t="str">
            <v>10</v>
          </cell>
          <cell r="E471" t="str">
            <v>18</v>
          </cell>
          <cell r="F471" t="str">
            <v>51</v>
          </cell>
          <cell r="G471">
            <v>45</v>
          </cell>
          <cell r="H471">
            <v>0.3</v>
          </cell>
          <cell r="I471" t="str">
            <v>+0,1-0</v>
          </cell>
          <cell r="J471">
            <v>45</v>
          </cell>
          <cell r="K471">
            <v>0.3</v>
          </cell>
          <cell r="L471" t="str">
            <v>+0,1-0</v>
          </cell>
          <cell r="M471" t="str">
            <v>Brute</v>
          </cell>
          <cell r="N471" t="str">
            <v>Suivant plan générique</v>
          </cell>
          <cell r="O471">
            <v>43129</v>
          </cell>
          <cell r="P471">
            <v>0</v>
          </cell>
          <cell r="Q471">
            <v>3</v>
          </cell>
          <cell r="R471">
            <v>54</v>
          </cell>
          <cell r="S471">
            <v>7.0845935999999998E-2</v>
          </cell>
          <cell r="T471">
            <v>4.167408</v>
          </cell>
          <cell r="U471">
            <v>28.151441146752003</v>
          </cell>
          <cell r="V471">
            <v>52</v>
          </cell>
          <cell r="W471">
            <v>4</v>
          </cell>
          <cell r="X471">
            <v>0.2</v>
          </cell>
          <cell r="Y471">
            <v>0.54137386820676925</v>
          </cell>
          <cell r="Z471">
            <v>0.2</v>
          </cell>
          <cell r="AA471">
            <v>0</v>
          </cell>
          <cell r="AB471">
            <v>0</v>
          </cell>
          <cell r="AC471">
            <v>0.7413738682067692</v>
          </cell>
          <cell r="AD471">
            <v>0.26976942211863875</v>
          </cell>
          <cell r="AE471">
            <v>0.77339124029538464</v>
          </cell>
          <cell r="AF471">
            <v>0.77339124029538464</v>
          </cell>
        </row>
        <row r="472">
          <cell r="C472" t="str">
            <v>4-8459</v>
          </cell>
          <cell r="D472" t="str">
            <v>12</v>
          </cell>
          <cell r="E472" t="str">
            <v>18</v>
          </cell>
          <cell r="F472" t="str">
            <v>46,5</v>
          </cell>
          <cell r="G472">
            <v>45</v>
          </cell>
          <cell r="H472">
            <v>0.3</v>
          </cell>
          <cell r="I472" t="str">
            <v>+0,1-0</v>
          </cell>
          <cell r="J472">
            <v>45</v>
          </cell>
          <cell r="K472">
            <v>0.3</v>
          </cell>
          <cell r="L472" t="str">
            <v>+0,1-0</v>
          </cell>
          <cell r="M472" t="str">
            <v>Brute</v>
          </cell>
          <cell r="N472" t="str">
            <v>Suivant plan générique</v>
          </cell>
          <cell r="O472">
            <v>43129</v>
          </cell>
          <cell r="P472">
            <v>0</v>
          </cell>
          <cell r="Q472">
            <v>3</v>
          </cell>
          <cell r="R472">
            <v>49.5</v>
          </cell>
          <cell r="S472">
            <v>5.1906555E-2</v>
          </cell>
          <cell r="T472">
            <v>3.3488100000000003</v>
          </cell>
          <cell r="U472">
            <v>16.526658650040005</v>
          </cell>
          <cell r="V472">
            <v>56</v>
          </cell>
          <cell r="W472">
            <v>3</v>
          </cell>
          <cell r="X472">
            <v>0.15</v>
          </cell>
          <cell r="Y472">
            <v>0.29511890446500011</v>
          </cell>
          <cell r="Z472">
            <v>0.15</v>
          </cell>
          <cell r="AA472">
            <v>0</v>
          </cell>
          <cell r="AB472">
            <v>0</v>
          </cell>
          <cell r="AC472">
            <v>0.44511890446500013</v>
          </cell>
          <cell r="AD472">
            <v>0.33698860797720753</v>
          </cell>
          <cell r="AE472">
            <v>0.44511890446500013</v>
          </cell>
          <cell r="AF472">
            <v>0.44511890446500013</v>
          </cell>
        </row>
        <row r="473">
          <cell r="C473" t="str">
            <v>4-8591</v>
          </cell>
          <cell r="D473" t="str">
            <v>16</v>
          </cell>
          <cell r="E473" t="str">
            <v>28</v>
          </cell>
          <cell r="F473" t="str">
            <v>62</v>
          </cell>
          <cell r="G473">
            <v>45</v>
          </cell>
          <cell r="H473">
            <v>0.3</v>
          </cell>
          <cell r="I473" t="str">
            <v>+0,1-0</v>
          </cell>
          <cell r="J473">
            <v>45</v>
          </cell>
          <cell r="K473">
            <v>0.3</v>
          </cell>
          <cell r="L473" t="str">
            <v>+0,1-0</v>
          </cell>
          <cell r="M473" t="str">
            <v>Brute</v>
          </cell>
          <cell r="N473" t="str">
            <v>Suivant plan générique</v>
          </cell>
          <cell r="O473">
            <v>43129</v>
          </cell>
          <cell r="P473">
            <v>0</v>
          </cell>
          <cell r="Q473">
            <v>3</v>
          </cell>
          <cell r="R473">
            <v>65</v>
          </cell>
          <cell r="S473">
            <v>0.20301230400000003</v>
          </cell>
          <cell r="T473">
            <v>9.8231760000000019</v>
          </cell>
          <cell r="U473">
            <v>49.229828841600018</v>
          </cell>
          <cell r="V473">
            <v>43</v>
          </cell>
          <cell r="W473">
            <v>6</v>
          </cell>
          <cell r="X473">
            <v>0.25</v>
          </cell>
          <cell r="Y473">
            <v>1.1448797405023259</v>
          </cell>
          <cell r="Z473">
            <v>0.34346392215069776</v>
          </cell>
          <cell r="AA473">
            <v>0</v>
          </cell>
          <cell r="AB473">
            <v>0</v>
          </cell>
          <cell r="AC473">
            <v>1.4883436626530235</v>
          </cell>
          <cell r="AD473">
            <v>0.2307692307692307</v>
          </cell>
          <cell r="AE473">
            <v>1.5265063206697678</v>
          </cell>
          <cell r="AF473">
            <v>1.5265063206697678</v>
          </cell>
        </row>
        <row r="474">
          <cell r="C474" t="str">
            <v>4-8379</v>
          </cell>
          <cell r="D474" t="str">
            <v>24</v>
          </cell>
          <cell r="E474">
            <v>30</v>
          </cell>
          <cell r="F474">
            <v>50</v>
          </cell>
          <cell r="G474">
            <v>45</v>
          </cell>
          <cell r="H474">
            <v>0.3</v>
          </cell>
          <cell r="I474" t="str">
            <v>+0,1-0</v>
          </cell>
          <cell r="J474">
            <v>45</v>
          </cell>
          <cell r="K474">
            <v>0.3</v>
          </cell>
          <cell r="L474" t="str">
            <v>+0,1-0</v>
          </cell>
          <cell r="M474" t="str">
            <v>Brute</v>
          </cell>
          <cell r="N474" t="str">
            <v>Suivant plan générique</v>
          </cell>
          <cell r="O474">
            <v>43129</v>
          </cell>
          <cell r="P474">
            <v>0</v>
          </cell>
          <cell r="Q474">
            <v>3</v>
          </cell>
          <cell r="R474">
            <v>53</v>
          </cell>
          <cell r="S474">
            <v>0.10046430000000001</v>
          </cell>
          <cell r="T474">
            <v>6.0278580000000002</v>
          </cell>
          <cell r="U474">
            <v>23.850425748600003</v>
          </cell>
          <cell r="V474">
            <v>53</v>
          </cell>
          <cell r="W474">
            <v>3</v>
          </cell>
          <cell r="X474">
            <v>0.15</v>
          </cell>
          <cell r="Y474">
            <v>0.4500080329924529</v>
          </cell>
          <cell r="Z474">
            <v>0.15</v>
          </cell>
          <cell r="AA474">
            <v>0</v>
          </cell>
          <cell r="AB474">
            <v>0</v>
          </cell>
          <cell r="AC474">
            <v>0.60000803299245287</v>
          </cell>
          <cell r="AD474">
            <v>0.24999665296462242</v>
          </cell>
          <cell r="AE474">
            <v>0.60000803299245287</v>
          </cell>
          <cell r="AF474">
            <v>0.60000803299245287</v>
          </cell>
        </row>
        <row r="475">
          <cell r="C475" t="str">
            <v>4-7487</v>
          </cell>
          <cell r="D475" t="str">
            <v>24</v>
          </cell>
          <cell r="E475">
            <v>30</v>
          </cell>
          <cell r="F475">
            <v>33</v>
          </cell>
          <cell r="G475">
            <v>45</v>
          </cell>
          <cell r="H475">
            <v>0.3</v>
          </cell>
          <cell r="I475" t="str">
            <v>+0,1-0</v>
          </cell>
          <cell r="J475">
            <v>45</v>
          </cell>
          <cell r="K475">
            <v>0.3</v>
          </cell>
          <cell r="L475" t="str">
            <v>+0,1-0</v>
          </cell>
          <cell r="M475" t="str">
            <v>Brute</v>
          </cell>
          <cell r="N475" t="str">
            <v>Suivant plan générique</v>
          </cell>
          <cell r="O475">
            <v>43129</v>
          </cell>
          <cell r="P475">
            <v>0</v>
          </cell>
          <cell r="Q475">
            <v>3</v>
          </cell>
          <cell r="R475">
            <v>36</v>
          </cell>
          <cell r="S475">
            <v>6.6306438000000009E-2</v>
          </cell>
          <cell r="T475">
            <v>6.0278580000000002</v>
          </cell>
          <cell r="U475">
            <v>23.850425748600003</v>
          </cell>
          <cell r="V475">
            <v>78</v>
          </cell>
          <cell r="W475">
            <v>3</v>
          </cell>
          <cell r="X475">
            <v>0.15</v>
          </cell>
          <cell r="Y475">
            <v>0.30577468908461541</v>
          </cell>
          <cell r="Z475">
            <v>0.15</v>
          </cell>
          <cell r="AA475">
            <v>0</v>
          </cell>
          <cell r="AB475">
            <v>0</v>
          </cell>
          <cell r="AC475">
            <v>0.45577468908461538</v>
          </cell>
          <cell r="AD475">
            <v>0.32910998261281726</v>
          </cell>
          <cell r="AE475">
            <v>0.45577468908461538</v>
          </cell>
          <cell r="AF475">
            <v>0.45577468908461538</v>
          </cell>
        </row>
        <row r="476">
          <cell r="C476" t="str">
            <v>0-3836-1</v>
          </cell>
          <cell r="D476">
            <v>10</v>
          </cell>
          <cell r="E476">
            <v>16</v>
          </cell>
          <cell r="F476">
            <v>75</v>
          </cell>
          <cell r="G476">
            <v>45</v>
          </cell>
          <cell r="H476">
            <v>0.3</v>
          </cell>
          <cell r="I476" t="str">
            <v>+0,1-0</v>
          </cell>
          <cell r="J476">
            <v>45</v>
          </cell>
          <cell r="K476">
            <v>0.3</v>
          </cell>
          <cell r="L476" t="str">
            <v>+0,1-0</v>
          </cell>
          <cell r="M476" t="str">
            <v>Galvanisée</v>
          </cell>
          <cell r="N476" t="str">
            <v>Suivant plan générique</v>
          </cell>
          <cell r="O476">
            <v>43129</v>
          </cell>
          <cell r="P476">
            <v>0</v>
          </cell>
          <cell r="Q476">
            <v>3</v>
          </cell>
          <cell r="R476">
            <v>78</v>
          </cell>
          <cell r="S476">
            <v>7.2557549999999998E-2</v>
          </cell>
          <cell r="T476">
            <v>2.9023020000000002</v>
          </cell>
          <cell r="U476">
            <v>14.197829199840001</v>
          </cell>
          <cell r="V476">
            <v>36</v>
          </cell>
          <cell r="W476">
            <v>3</v>
          </cell>
          <cell r="X476">
            <v>0.15</v>
          </cell>
          <cell r="Y476">
            <v>0.39438414444000003</v>
          </cell>
          <cell r="Z476">
            <v>0.15</v>
          </cell>
          <cell r="AA476">
            <v>7.61854275E-2</v>
          </cell>
          <cell r="AB476">
            <v>3.5000000000000003E-2</v>
          </cell>
          <cell r="AC476">
            <v>0.6555695719400001</v>
          </cell>
          <cell r="AD476">
            <v>0.22880866718098464</v>
          </cell>
          <cell r="AE476">
            <v>0.67409276258666673</v>
          </cell>
          <cell r="AF476">
            <v>0.67409276258666673</v>
          </cell>
        </row>
        <row r="477">
          <cell r="C477" t="str">
            <v>4-7449</v>
          </cell>
          <cell r="D477">
            <v>10</v>
          </cell>
          <cell r="E477">
            <v>16</v>
          </cell>
          <cell r="F477">
            <v>88</v>
          </cell>
          <cell r="G477">
            <v>45</v>
          </cell>
          <cell r="H477">
            <v>0.3</v>
          </cell>
          <cell r="I477" t="str">
            <v>+0,1-0</v>
          </cell>
          <cell r="J477">
            <v>45</v>
          </cell>
          <cell r="K477">
            <v>0.3</v>
          </cell>
          <cell r="L477" t="str">
            <v>+0,1-0</v>
          </cell>
          <cell r="M477" t="str">
            <v>Galvanisée</v>
          </cell>
          <cell r="N477" t="str">
            <v>Suivant plan générique</v>
          </cell>
          <cell r="O477">
            <v>43129</v>
          </cell>
          <cell r="P477">
            <v>0</v>
          </cell>
          <cell r="Q477">
            <v>3</v>
          </cell>
          <cell r="R477">
            <v>91</v>
          </cell>
          <cell r="S477">
            <v>8.5134191999999997E-2</v>
          </cell>
          <cell r="T477">
            <v>2.9023020000000002</v>
          </cell>
          <cell r="U477">
            <v>14.197829199840001</v>
          </cell>
          <cell r="V477">
            <v>30</v>
          </cell>
          <cell r="W477">
            <v>3</v>
          </cell>
          <cell r="X477">
            <v>0.15</v>
          </cell>
          <cell r="Y477">
            <v>0.47326097332800005</v>
          </cell>
          <cell r="Z477">
            <v>0.16879556247840002</v>
          </cell>
          <cell r="AA477">
            <v>8.9390901600000003E-2</v>
          </cell>
          <cell r="AB477">
            <v>3.5000000000000003E-2</v>
          </cell>
          <cell r="AC477">
            <v>0.76644743740640009</v>
          </cell>
          <cell r="AD477">
            <v>0.22023110032123192</v>
          </cell>
          <cell r="AE477">
            <v>0.79686916657066675</v>
          </cell>
          <cell r="AF477">
            <v>0.79686916657066675</v>
          </cell>
        </row>
        <row r="478">
          <cell r="C478" t="str">
            <v>4-7450</v>
          </cell>
          <cell r="D478">
            <v>10</v>
          </cell>
          <cell r="E478">
            <v>16</v>
          </cell>
          <cell r="F478">
            <v>88</v>
          </cell>
          <cell r="G478">
            <v>45</v>
          </cell>
          <cell r="H478">
            <v>0.3</v>
          </cell>
          <cell r="I478" t="str">
            <v>+0,1-0</v>
          </cell>
          <cell r="J478">
            <v>45</v>
          </cell>
          <cell r="K478">
            <v>0.3</v>
          </cell>
          <cell r="L478" t="str">
            <v>+0,1-0</v>
          </cell>
          <cell r="M478" t="str">
            <v>Brute</v>
          </cell>
          <cell r="N478" t="str">
            <v>Suivant plan générique</v>
          </cell>
          <cell r="O478">
            <v>43129</v>
          </cell>
          <cell r="P478">
            <v>0</v>
          </cell>
          <cell r="Q478">
            <v>3</v>
          </cell>
          <cell r="R478">
            <v>91</v>
          </cell>
          <cell r="S478">
            <v>8.5134191999999997E-2</v>
          </cell>
          <cell r="T478">
            <v>2.9023020000000002</v>
          </cell>
          <cell r="U478">
            <v>14.197829199840001</v>
          </cell>
          <cell r="V478">
            <v>30</v>
          </cell>
          <cell r="W478">
            <v>3</v>
          </cell>
          <cell r="X478">
            <v>0.15</v>
          </cell>
          <cell r="Y478">
            <v>0.47326097332800005</v>
          </cell>
          <cell r="Z478">
            <v>0.15</v>
          </cell>
          <cell r="AA478">
            <v>0</v>
          </cell>
          <cell r="AB478">
            <v>0</v>
          </cell>
          <cell r="AC478">
            <v>0.62326097332800001</v>
          </cell>
          <cell r="AD478">
            <v>0.24066964950340364</v>
          </cell>
          <cell r="AE478">
            <v>0.63101463110400002</v>
          </cell>
          <cell r="AF478">
            <v>0.63101463110400002</v>
          </cell>
        </row>
        <row r="479">
          <cell r="C479" t="str">
            <v>4-8044</v>
          </cell>
          <cell r="D479">
            <v>12.5</v>
          </cell>
          <cell r="E479">
            <v>20</v>
          </cell>
          <cell r="F479">
            <v>40</v>
          </cell>
          <cell r="G479">
            <v>45</v>
          </cell>
          <cell r="H479">
            <v>0.3</v>
          </cell>
          <cell r="I479" t="str">
            <v>+0,1-0</v>
          </cell>
          <cell r="J479">
            <v>45</v>
          </cell>
          <cell r="K479">
            <v>0.3</v>
          </cell>
          <cell r="L479" t="str">
            <v>+0,1-0</v>
          </cell>
          <cell r="M479" t="str">
            <v>Galvanisée</v>
          </cell>
          <cell r="N479" t="str">
            <v>Suivant plan générique</v>
          </cell>
          <cell r="O479">
            <v>43129</v>
          </cell>
          <cell r="P479">
            <v>0</v>
          </cell>
          <cell r="Q479">
            <v>3</v>
          </cell>
          <cell r="R479">
            <v>43</v>
          </cell>
          <cell r="S479">
            <v>6.0464625000000001E-2</v>
          </cell>
          <cell r="T479">
            <v>4.5348468750000004</v>
          </cell>
          <cell r="U479">
            <v>22.836581893125008</v>
          </cell>
          <cell r="V479">
            <v>65</v>
          </cell>
          <cell r="W479">
            <v>4</v>
          </cell>
          <cell r="X479">
            <v>0.2</v>
          </cell>
          <cell r="Y479">
            <v>0.35133202912500011</v>
          </cell>
          <cell r="Z479">
            <v>0.2</v>
          </cell>
          <cell r="AA479">
            <v>6.3487856250000002E-2</v>
          </cell>
          <cell r="AB479">
            <v>3.5000000000000003E-2</v>
          </cell>
          <cell r="AC479">
            <v>0.64981988537500013</v>
          </cell>
          <cell r="AD479">
            <v>0.30777759268567684</v>
          </cell>
          <cell r="AE479">
            <v>0.64981988537500013</v>
          </cell>
          <cell r="AF479">
            <v>0.64981988537500013</v>
          </cell>
        </row>
        <row r="480">
          <cell r="C480" t="str">
            <v>4-8549-1</v>
          </cell>
          <cell r="D480">
            <v>10</v>
          </cell>
          <cell r="E480">
            <v>12</v>
          </cell>
          <cell r="F480">
            <v>40</v>
          </cell>
          <cell r="G480">
            <v>45</v>
          </cell>
          <cell r="H480">
            <v>0.3</v>
          </cell>
          <cell r="I480" t="str">
            <v>+0,1-0</v>
          </cell>
          <cell r="J480">
            <v>45</v>
          </cell>
          <cell r="K480">
            <v>0.3</v>
          </cell>
          <cell r="L480" t="str">
            <v>+0,1-0</v>
          </cell>
          <cell r="M480" t="str">
            <v>Galvanisée</v>
          </cell>
          <cell r="N480" t="str">
            <v>Suivant plan générique</v>
          </cell>
          <cell r="O480">
            <v>43129</v>
          </cell>
          <cell r="P480">
            <v>0</v>
          </cell>
          <cell r="Q480">
            <v>3</v>
          </cell>
          <cell r="R480">
            <v>43</v>
          </cell>
          <cell r="S480">
            <v>1.0914640000000001E-2</v>
          </cell>
          <cell r="T480">
            <v>0.81859800000000005</v>
          </cell>
          <cell r="U480">
            <v>4.2989656287600013</v>
          </cell>
          <cell r="V480">
            <v>65</v>
          </cell>
          <cell r="W480">
            <v>1</v>
          </cell>
          <cell r="X480">
            <v>0.15</v>
          </cell>
          <cell r="Y480">
            <v>6.6137932750153866E-2</v>
          </cell>
          <cell r="Z480">
            <v>0.15</v>
          </cell>
          <cell r="AA480">
            <v>1.1460372000000002E-2</v>
          </cell>
          <cell r="AB480">
            <v>3.5000000000000003E-2</v>
          </cell>
          <cell r="AC480">
            <v>0.26259830475015389</v>
          </cell>
          <cell r="AD480">
            <v>0.57121465480409628</v>
          </cell>
          <cell r="AE480">
            <v>0.26259830475015389</v>
          </cell>
          <cell r="AF480">
            <v>0.26259830475015389</v>
          </cell>
        </row>
        <row r="481">
          <cell r="C481" t="str">
            <v>4-8043</v>
          </cell>
          <cell r="D481">
            <v>12.5</v>
          </cell>
          <cell r="E481">
            <v>20</v>
          </cell>
          <cell r="F481">
            <v>46</v>
          </cell>
          <cell r="G481">
            <v>45</v>
          </cell>
          <cell r="H481">
            <v>0.3</v>
          </cell>
          <cell r="I481" t="str">
            <v>+0,1-0</v>
          </cell>
          <cell r="J481">
            <v>45</v>
          </cell>
          <cell r="K481">
            <v>0.3</v>
          </cell>
          <cell r="L481" t="str">
            <v>+0,1-0</v>
          </cell>
          <cell r="M481" t="str">
            <v>Galvanisée</v>
          </cell>
          <cell r="N481" t="str">
            <v>Suivant plan générique</v>
          </cell>
          <cell r="O481">
            <v>43129</v>
          </cell>
          <cell r="P481">
            <v>0</v>
          </cell>
          <cell r="Q481">
            <v>3</v>
          </cell>
          <cell r="R481">
            <v>49</v>
          </cell>
          <cell r="S481">
            <v>6.9534318750000004E-2</v>
          </cell>
          <cell r="T481">
            <v>4.5348468750000004</v>
          </cell>
          <cell r="U481">
            <v>22.836581893125008</v>
          </cell>
          <cell r="V481">
            <v>57</v>
          </cell>
          <cell r="W481">
            <v>4</v>
          </cell>
          <cell r="X481">
            <v>0.2</v>
          </cell>
          <cell r="Y481">
            <v>0.40064178759868435</v>
          </cell>
          <cell r="Z481">
            <v>0.2</v>
          </cell>
          <cell r="AA481">
            <v>7.3011034687500004E-2</v>
          </cell>
          <cell r="AB481">
            <v>3.5000000000000003E-2</v>
          </cell>
          <cell r="AC481">
            <v>0.70865282228618443</v>
          </cell>
          <cell r="AD481">
            <v>0.28222564521055626</v>
          </cell>
          <cell r="AE481">
            <v>0.72664688898026342</v>
          </cell>
          <cell r="AF481">
            <v>0.72664688898026342</v>
          </cell>
        </row>
        <row r="482">
          <cell r="C482" t="str">
            <v>0-5528</v>
          </cell>
          <cell r="D482">
            <v>13</v>
          </cell>
          <cell r="E482">
            <v>16</v>
          </cell>
          <cell r="F482">
            <v>38</v>
          </cell>
          <cell r="G482">
            <v>45</v>
          </cell>
          <cell r="H482">
            <v>0.3</v>
          </cell>
          <cell r="I482" t="str">
            <v>+0,1-0</v>
          </cell>
          <cell r="J482">
            <v>45</v>
          </cell>
          <cell r="K482">
            <v>0.3</v>
          </cell>
          <cell r="L482" t="str">
            <v>+0,1-0</v>
          </cell>
          <cell r="M482" t="str">
            <v>Galvanisée</v>
          </cell>
          <cell r="N482" t="str">
            <v>Suivant plan générique</v>
          </cell>
          <cell r="O482">
            <v>43129</v>
          </cell>
          <cell r="P482">
            <v>0</v>
          </cell>
          <cell r="Q482">
            <v>3</v>
          </cell>
          <cell r="R482">
            <v>41</v>
          </cell>
          <cell r="S482">
            <v>2.0502158999999999E-2</v>
          </cell>
          <cell r="T482">
            <v>1.6185915000000002</v>
          </cell>
          <cell r="U482">
            <v>7.2969989439600003</v>
          </cell>
          <cell r="V482">
            <v>68</v>
          </cell>
          <cell r="W482">
            <v>2</v>
          </cell>
          <cell r="X482">
            <v>0.15</v>
          </cell>
          <cell r="Y482">
            <v>0.10730880799941177</v>
          </cell>
          <cell r="Z482">
            <v>0.15</v>
          </cell>
          <cell r="AA482">
            <v>2.1527266949999999E-2</v>
          </cell>
          <cell r="AB482">
            <v>3.5000000000000003E-2</v>
          </cell>
          <cell r="AC482">
            <v>0.31383607494941179</v>
          </cell>
          <cell r="AD482">
            <v>0.47795652562943558</v>
          </cell>
          <cell r="AE482">
            <v>0.31383607494941179</v>
          </cell>
          <cell r="AF482">
            <v>0.31383607494941179</v>
          </cell>
        </row>
        <row r="483">
          <cell r="C483" t="str">
            <v>0-5249-1</v>
          </cell>
          <cell r="D483">
            <v>10</v>
          </cell>
          <cell r="E483">
            <v>16</v>
          </cell>
          <cell r="F483">
            <v>13</v>
          </cell>
          <cell r="G483">
            <v>45</v>
          </cell>
          <cell r="H483">
            <v>0.3</v>
          </cell>
          <cell r="I483" t="str">
            <v>+0,1-0</v>
          </cell>
          <cell r="J483">
            <v>45</v>
          </cell>
          <cell r="K483">
            <v>0.3</v>
          </cell>
          <cell r="L483" t="str">
            <v>+0,1-0</v>
          </cell>
          <cell r="M483" t="str">
            <v>Galvanisée</v>
          </cell>
          <cell r="N483" t="str">
            <v>Suivant plan générique</v>
          </cell>
          <cell r="O483">
            <v>43129</v>
          </cell>
          <cell r="P483">
            <v>0</v>
          </cell>
          <cell r="Q483">
            <v>3</v>
          </cell>
          <cell r="R483">
            <v>16</v>
          </cell>
          <cell r="S483">
            <v>1.2576641999999999E-2</v>
          </cell>
          <cell r="T483">
            <v>2.9023020000000002</v>
          </cell>
          <cell r="U483">
            <v>14.197829199840001</v>
          </cell>
          <cell r="V483">
            <v>176</v>
          </cell>
          <cell r="W483">
            <v>3</v>
          </cell>
          <cell r="X483">
            <v>0.15</v>
          </cell>
          <cell r="Y483">
            <v>8.0669484090000007E-2</v>
          </cell>
          <cell r="Z483">
            <v>0.15</v>
          </cell>
          <cell r="AA483">
            <v>1.32054741E-2</v>
          </cell>
          <cell r="AB483">
            <v>3.5000000000000003E-2</v>
          </cell>
          <cell r="AC483">
            <v>0.27887495818999997</v>
          </cell>
          <cell r="AD483">
            <v>0.53787547284114201</v>
          </cell>
          <cell r="AE483">
            <v>0.27887495818999997</v>
          </cell>
          <cell r="AF483">
            <v>0.27887495818999997</v>
          </cell>
        </row>
        <row r="484">
          <cell r="C484" t="str">
            <v>0-5204</v>
          </cell>
          <cell r="D484">
            <v>15</v>
          </cell>
          <cell r="E484">
            <v>20</v>
          </cell>
          <cell r="F484">
            <v>45</v>
          </cell>
          <cell r="G484">
            <v>45</v>
          </cell>
          <cell r="H484">
            <v>0.3</v>
          </cell>
          <cell r="I484" t="str">
            <v>+0,1-0</v>
          </cell>
          <cell r="J484">
            <v>45</v>
          </cell>
          <cell r="K484">
            <v>0.3</v>
          </cell>
          <cell r="L484" t="str">
            <v>+0,1-0</v>
          </cell>
          <cell r="M484" t="str">
            <v>Brute</v>
          </cell>
          <cell r="N484" t="str">
            <v>Suivant plan générique</v>
          </cell>
          <cell r="O484">
            <v>43129</v>
          </cell>
          <cell r="P484">
            <v>0</v>
          </cell>
          <cell r="Q484">
            <v>3</v>
          </cell>
          <cell r="R484">
            <v>48</v>
          </cell>
          <cell r="S484">
            <v>4.88368125E-2</v>
          </cell>
          <cell r="T484">
            <v>3.2557875000000003</v>
          </cell>
          <cell r="U484">
            <v>16.067584798650003</v>
          </cell>
          <cell r="V484">
            <v>58</v>
          </cell>
          <cell r="W484">
            <v>3</v>
          </cell>
          <cell r="X484">
            <v>0.15</v>
          </cell>
          <cell r="Y484">
            <v>0.27702732411465525</v>
          </cell>
          <cell r="Z484">
            <v>0.15</v>
          </cell>
          <cell r="AA484">
            <v>0</v>
          </cell>
          <cell r="AB484">
            <v>0</v>
          </cell>
          <cell r="AC484">
            <v>0.42702732411465527</v>
          </cell>
          <cell r="AD484">
            <v>0.3512655784052956</v>
          </cell>
          <cell r="AE484">
            <v>0.42702732411465527</v>
          </cell>
          <cell r="AF484">
            <v>0.42702732411465527</v>
          </cell>
        </row>
        <row r="485">
          <cell r="C485" t="str">
            <v>0-3796</v>
          </cell>
          <cell r="D485">
            <v>13</v>
          </cell>
          <cell r="E485">
            <v>16</v>
          </cell>
          <cell r="F485">
            <v>32</v>
          </cell>
          <cell r="G485">
            <v>45</v>
          </cell>
          <cell r="H485">
            <v>0.3</v>
          </cell>
          <cell r="I485" t="str">
            <v>+0,1-0</v>
          </cell>
          <cell r="J485">
            <v>45</v>
          </cell>
          <cell r="K485">
            <v>0.3</v>
          </cell>
          <cell r="L485" t="str">
            <v>+0,1-0</v>
          </cell>
          <cell r="M485" t="str">
            <v>Brute</v>
          </cell>
          <cell r="N485" t="str">
            <v>Suivant plan générique</v>
          </cell>
          <cell r="O485">
            <v>43129</v>
          </cell>
          <cell r="P485">
            <v>0</v>
          </cell>
          <cell r="Q485">
            <v>3</v>
          </cell>
          <cell r="R485">
            <v>35</v>
          </cell>
          <cell r="S485">
            <v>1.7264976000000001E-2</v>
          </cell>
          <cell r="T485">
            <v>1.6185915000000002</v>
          </cell>
          <cell r="U485">
            <v>7.2969989439600003</v>
          </cell>
          <cell r="V485">
            <v>80</v>
          </cell>
          <cell r="W485">
            <v>2</v>
          </cell>
          <cell r="X485">
            <v>0.15</v>
          </cell>
          <cell r="Y485">
            <v>9.1212486799500003E-2</v>
          </cell>
          <cell r="Z485">
            <v>0.15</v>
          </cell>
          <cell r="AA485">
            <v>0</v>
          </cell>
          <cell r="AB485">
            <v>0</v>
          </cell>
          <cell r="AC485">
            <v>0.2412124867995</v>
          </cell>
          <cell r="AD485">
            <v>0.6218583539776803</v>
          </cell>
          <cell r="AE485">
            <v>0.2412124867995</v>
          </cell>
          <cell r="AF485">
            <v>0.2412124867995</v>
          </cell>
        </row>
        <row r="486">
          <cell r="C486" t="str">
            <v>0-5869-1</v>
          </cell>
          <cell r="D486">
            <v>14</v>
          </cell>
          <cell r="E486">
            <v>20</v>
          </cell>
          <cell r="F486">
            <v>43</v>
          </cell>
          <cell r="G486">
            <v>45</v>
          </cell>
          <cell r="H486">
            <v>0.3</v>
          </cell>
          <cell r="I486" t="str">
            <v>+0,1-0</v>
          </cell>
          <cell r="J486">
            <v>45</v>
          </cell>
          <cell r="K486">
            <v>0.3</v>
          </cell>
          <cell r="L486" t="str">
            <v>+0,1-0</v>
          </cell>
          <cell r="M486" t="str">
            <v>Galvanisée</v>
          </cell>
          <cell r="N486" t="str">
            <v>Suivant plan générique</v>
          </cell>
          <cell r="O486">
            <v>43129</v>
          </cell>
          <cell r="P486">
            <v>0</v>
          </cell>
          <cell r="Q486">
            <v>3</v>
          </cell>
          <cell r="R486">
            <v>46</v>
          </cell>
          <cell r="S486">
            <v>5.4399558000000008E-2</v>
          </cell>
          <cell r="T486">
            <v>3.7953180000000004</v>
          </cell>
          <cell r="U486">
            <v>18.730213136712006</v>
          </cell>
          <cell r="V486">
            <v>61</v>
          </cell>
          <cell r="W486">
            <v>3</v>
          </cell>
          <cell r="X486">
            <v>0.15</v>
          </cell>
          <cell r="Y486">
            <v>0.30705267437232797</v>
          </cell>
          <cell r="Z486">
            <v>0.15</v>
          </cell>
          <cell r="AA486">
            <v>5.7119535900000011E-2</v>
          </cell>
          <cell r="AB486">
            <v>3.5000000000000003E-2</v>
          </cell>
          <cell r="AC486">
            <v>0.54917221027232799</v>
          </cell>
          <cell r="AD486">
            <v>0.27313836569701294</v>
          </cell>
          <cell r="AE486">
            <v>0.57024601467475422</v>
          </cell>
          <cell r="AF486">
            <v>0.57024601467475422</v>
          </cell>
        </row>
        <row r="487">
          <cell r="C487" t="str">
            <v>0-5869</v>
          </cell>
          <cell r="D487">
            <v>14</v>
          </cell>
          <cell r="E487">
            <v>20</v>
          </cell>
          <cell r="F487">
            <v>43</v>
          </cell>
          <cell r="G487">
            <v>45</v>
          </cell>
          <cell r="H487">
            <v>0.3</v>
          </cell>
          <cell r="I487" t="str">
            <v>+0,1-0</v>
          </cell>
          <cell r="J487">
            <v>45</v>
          </cell>
          <cell r="K487">
            <v>0.3</v>
          </cell>
          <cell r="L487" t="str">
            <v>+0,1-0</v>
          </cell>
          <cell r="M487" t="str">
            <v>Brute</v>
          </cell>
          <cell r="N487" t="str">
            <v>Suivant plan générique</v>
          </cell>
          <cell r="O487">
            <v>43129</v>
          </cell>
          <cell r="P487">
            <v>0</v>
          </cell>
          <cell r="Q487">
            <v>3</v>
          </cell>
          <cell r="R487">
            <v>46</v>
          </cell>
          <cell r="S487">
            <v>5.4399558000000008E-2</v>
          </cell>
          <cell r="T487">
            <v>3.7953180000000004</v>
          </cell>
          <cell r="U487">
            <v>18.730213136712006</v>
          </cell>
          <cell r="V487">
            <v>61</v>
          </cell>
          <cell r="W487">
            <v>3</v>
          </cell>
          <cell r="X487">
            <v>0.15</v>
          </cell>
          <cell r="Y487">
            <v>0.30705267437232797</v>
          </cell>
          <cell r="Z487">
            <v>0.15</v>
          </cell>
          <cell r="AA487">
            <v>0</v>
          </cell>
          <cell r="AB487">
            <v>0</v>
          </cell>
          <cell r="AC487">
            <v>0.45705267437232799</v>
          </cell>
          <cell r="AD487">
            <v>0.32818974356948144</v>
          </cell>
          <cell r="AE487">
            <v>0.45705267437232799</v>
          </cell>
          <cell r="AF487">
            <v>0.45705267437232799</v>
          </cell>
        </row>
        <row r="488">
          <cell r="C488" t="str">
            <v>4-8493</v>
          </cell>
          <cell r="D488" t="str">
            <v>20</v>
          </cell>
          <cell r="E488" t="str">
            <v>28</v>
          </cell>
          <cell r="F488">
            <v>55</v>
          </cell>
          <cell r="G488">
            <v>45</v>
          </cell>
          <cell r="H488">
            <v>0.3</v>
          </cell>
          <cell r="I488" t="str">
            <v>+0,1-0</v>
          </cell>
          <cell r="J488">
            <v>45</v>
          </cell>
          <cell r="K488">
            <v>0.3</v>
          </cell>
          <cell r="L488" t="str">
            <v>+0,1-0</v>
          </cell>
          <cell r="M488" t="str">
            <v>Brute</v>
          </cell>
          <cell r="N488" t="str">
            <v>Suivant plan générique</v>
          </cell>
          <cell r="O488">
            <v>43129</v>
          </cell>
          <cell r="P488">
            <v>0</v>
          </cell>
          <cell r="Q488">
            <v>3</v>
          </cell>
          <cell r="R488">
            <v>58</v>
          </cell>
          <cell r="S488">
            <v>0.13097568000000001</v>
          </cell>
          <cell r="T488">
            <v>7.1441280000000003</v>
          </cell>
          <cell r="U488">
            <v>30.322965530880001</v>
          </cell>
          <cell r="V488">
            <v>48</v>
          </cell>
          <cell r="W488">
            <v>4</v>
          </cell>
          <cell r="X488">
            <v>0.2</v>
          </cell>
          <cell r="Y488">
            <v>0.63172844855999999</v>
          </cell>
          <cell r="Z488">
            <v>0.2</v>
          </cell>
          <cell r="AA488">
            <v>0</v>
          </cell>
          <cell r="AB488">
            <v>0</v>
          </cell>
          <cell r="AC488">
            <v>0.83172844856000006</v>
          </cell>
          <cell r="AD488">
            <v>0.24046309867874174</v>
          </cell>
          <cell r="AE488">
            <v>0.84230459808000002</v>
          </cell>
          <cell r="AF488">
            <v>0.84230459808000002</v>
          </cell>
        </row>
        <row r="489">
          <cell r="C489" t="str">
            <v>4-8056</v>
          </cell>
          <cell r="D489" t="str">
            <v>30</v>
          </cell>
          <cell r="E489" t="str">
            <v>38</v>
          </cell>
          <cell r="F489">
            <v>62</v>
          </cell>
          <cell r="G489">
            <v>45</v>
          </cell>
          <cell r="H489">
            <v>0.3</v>
          </cell>
          <cell r="I489" t="str">
            <v>+0,1-0</v>
          </cell>
          <cell r="J489">
            <v>45</v>
          </cell>
          <cell r="K489">
            <v>0.3</v>
          </cell>
          <cell r="L489" t="str">
            <v>+0,1-0</v>
          </cell>
          <cell r="M489" t="str">
            <v>Brute</v>
          </cell>
          <cell r="N489" t="str">
            <v>Suivant plan générique</v>
          </cell>
          <cell r="O489">
            <v>43129</v>
          </cell>
          <cell r="P489">
            <v>0</v>
          </cell>
          <cell r="Q489">
            <v>3</v>
          </cell>
          <cell r="R489">
            <v>65</v>
          </cell>
          <cell r="S489">
            <v>0.209164192</v>
          </cell>
          <cell r="T489">
            <v>10.120848000000002</v>
          </cell>
          <cell r="U489">
            <v>37.273059014400012</v>
          </cell>
          <cell r="V489">
            <v>43</v>
          </cell>
          <cell r="W489">
            <v>4</v>
          </cell>
          <cell r="X489">
            <v>0.2</v>
          </cell>
          <cell r="Y489">
            <v>0.8668153259162793</v>
          </cell>
          <cell r="Z489">
            <v>0.26004459777488376</v>
          </cell>
          <cell r="AA489">
            <v>0</v>
          </cell>
          <cell r="AB489">
            <v>0</v>
          </cell>
          <cell r="AC489">
            <v>1.1268599236911632</v>
          </cell>
          <cell r="AD489">
            <v>0.23076923076923081</v>
          </cell>
          <cell r="AE489">
            <v>1.1557537678883725</v>
          </cell>
          <cell r="AF489">
            <v>1.1557537678883725</v>
          </cell>
        </row>
        <row r="490">
          <cell r="C490" t="str">
            <v>4-7847</v>
          </cell>
          <cell r="D490" t="str">
            <v>14</v>
          </cell>
          <cell r="E490" t="str">
            <v>18</v>
          </cell>
          <cell r="F490">
            <v>24</v>
          </cell>
          <cell r="G490">
            <v>45</v>
          </cell>
          <cell r="H490">
            <v>0.3</v>
          </cell>
          <cell r="I490" t="str">
            <v>+0,1-0</v>
          </cell>
          <cell r="J490">
            <v>45</v>
          </cell>
          <cell r="K490">
            <v>0.3</v>
          </cell>
          <cell r="L490" t="str">
            <v>+0,1-0</v>
          </cell>
          <cell r="M490" t="str">
            <v>Brute</v>
          </cell>
          <cell r="N490" t="str">
            <v>Suivant plan générique</v>
          </cell>
          <cell r="O490">
            <v>43129</v>
          </cell>
          <cell r="P490">
            <v>0</v>
          </cell>
          <cell r="Q490">
            <v>3</v>
          </cell>
          <cell r="R490">
            <v>27</v>
          </cell>
          <cell r="S490">
            <v>1.9051008000000001E-2</v>
          </cell>
          <cell r="T490">
            <v>2.3813760000000004</v>
          </cell>
          <cell r="U490">
            <v>10.821472632960003</v>
          </cell>
          <cell r="V490">
            <v>104</v>
          </cell>
          <cell r="W490">
            <v>2</v>
          </cell>
          <cell r="X490">
            <v>0.15</v>
          </cell>
          <cell r="Y490">
            <v>0.10405262147076925</v>
          </cell>
          <cell r="Z490">
            <v>0.15</v>
          </cell>
          <cell r="AA490">
            <v>0</v>
          </cell>
          <cell r="AB490">
            <v>0</v>
          </cell>
          <cell r="AC490">
            <v>0.25405262147076924</v>
          </cell>
          <cell r="AD490">
            <v>0.59042886127927108</v>
          </cell>
          <cell r="AE490">
            <v>0.25405262147076924</v>
          </cell>
          <cell r="AF490">
            <v>0.25405262147076924</v>
          </cell>
        </row>
        <row r="491">
          <cell r="C491" t="str">
            <v>4-7839</v>
          </cell>
          <cell r="D491" t="str">
            <v>14</v>
          </cell>
          <cell r="E491" t="str">
            <v>18</v>
          </cell>
          <cell r="F491">
            <v>55</v>
          </cell>
          <cell r="G491">
            <v>45</v>
          </cell>
          <cell r="H491">
            <v>0.3</v>
          </cell>
          <cell r="I491" t="str">
            <v>+0,1-0</v>
          </cell>
          <cell r="J491">
            <v>45</v>
          </cell>
          <cell r="K491">
            <v>0.3</v>
          </cell>
          <cell r="L491" t="str">
            <v>+0,1-0</v>
          </cell>
          <cell r="M491" t="str">
            <v>Brute</v>
          </cell>
          <cell r="N491" t="str">
            <v>Suivant plan générique</v>
          </cell>
          <cell r="O491">
            <v>43129</v>
          </cell>
          <cell r="P491">
            <v>0</v>
          </cell>
          <cell r="Q491">
            <v>3</v>
          </cell>
          <cell r="R491">
            <v>58</v>
          </cell>
          <cell r="S491">
            <v>4.3658560000000006E-2</v>
          </cell>
          <cell r="T491">
            <v>2.3813760000000004</v>
          </cell>
          <cell r="U491">
            <v>10.821472632960003</v>
          </cell>
          <cell r="V491">
            <v>48</v>
          </cell>
          <cell r="W491">
            <v>2</v>
          </cell>
          <cell r="X491">
            <v>0.15</v>
          </cell>
          <cell r="Y491">
            <v>0.22544734652000006</v>
          </cell>
          <cell r="Z491">
            <v>0.15</v>
          </cell>
          <cell r="AA491">
            <v>0</v>
          </cell>
          <cell r="AB491">
            <v>0</v>
          </cell>
          <cell r="AC491">
            <v>0.37544734652000006</v>
          </cell>
          <cell r="AD491">
            <v>0.39952339892754973</v>
          </cell>
          <cell r="AE491">
            <v>0.37544734652000006</v>
          </cell>
          <cell r="AF491">
            <v>0.37544734652000006</v>
          </cell>
        </row>
        <row r="492">
          <cell r="C492" t="str">
            <v>4-7460</v>
          </cell>
          <cell r="D492" t="str">
            <v>14</v>
          </cell>
          <cell r="E492" t="str">
            <v>18</v>
          </cell>
          <cell r="F492">
            <v>64</v>
          </cell>
          <cell r="G492">
            <v>45</v>
          </cell>
          <cell r="H492">
            <v>0.3</v>
          </cell>
          <cell r="I492" t="str">
            <v>+0,1-0</v>
          </cell>
          <cell r="J492">
            <v>45</v>
          </cell>
          <cell r="K492">
            <v>0.3</v>
          </cell>
          <cell r="L492" t="str">
            <v>+0,1-0</v>
          </cell>
          <cell r="M492" t="str">
            <v>Brute</v>
          </cell>
          <cell r="N492" t="str">
            <v>Suivant plan générique</v>
          </cell>
          <cell r="O492">
            <v>43129</v>
          </cell>
          <cell r="P492">
            <v>0</v>
          </cell>
          <cell r="Q492">
            <v>3</v>
          </cell>
          <cell r="R492">
            <v>67</v>
          </cell>
          <cell r="S492">
            <v>5.0802687999999999E-2</v>
          </cell>
          <cell r="T492">
            <v>2.3813760000000004</v>
          </cell>
          <cell r="U492">
            <v>10.821472632960003</v>
          </cell>
          <cell r="V492">
            <v>42</v>
          </cell>
          <cell r="W492">
            <v>2</v>
          </cell>
          <cell r="X492">
            <v>0.15</v>
          </cell>
          <cell r="Y492">
            <v>0.25765411030857149</v>
          </cell>
          <cell r="Z492">
            <v>0.15</v>
          </cell>
          <cell r="AA492">
            <v>0</v>
          </cell>
          <cell r="AB492">
            <v>0</v>
          </cell>
          <cell r="AC492">
            <v>0.40765411030857146</v>
          </cell>
          <cell r="AD492">
            <v>0.36795900300492079</v>
          </cell>
          <cell r="AE492">
            <v>0.40765411030857146</v>
          </cell>
          <cell r="AF492">
            <v>0.40765411030857146</v>
          </cell>
        </row>
        <row r="493">
          <cell r="C493" t="str">
            <v>4-7389</v>
          </cell>
          <cell r="D493" t="str">
            <v>14</v>
          </cell>
          <cell r="E493" t="str">
            <v>18</v>
          </cell>
          <cell r="F493">
            <v>69</v>
          </cell>
          <cell r="G493">
            <v>45</v>
          </cell>
          <cell r="H493">
            <v>0.3</v>
          </cell>
          <cell r="I493" t="str">
            <v>+0,1-0</v>
          </cell>
          <cell r="J493">
            <v>45</v>
          </cell>
          <cell r="K493">
            <v>0.3</v>
          </cell>
          <cell r="L493" t="str">
            <v>+0,1-0</v>
          </cell>
          <cell r="M493" t="str">
            <v>Brute</v>
          </cell>
          <cell r="N493" t="str">
            <v>Suivant plan générique</v>
          </cell>
          <cell r="O493">
            <v>43129</v>
          </cell>
          <cell r="P493">
            <v>0</v>
          </cell>
          <cell r="Q493">
            <v>3</v>
          </cell>
          <cell r="R493">
            <v>72</v>
          </cell>
          <cell r="S493">
            <v>5.4771647999999999E-2</v>
          </cell>
          <cell r="T493">
            <v>2.3813760000000004</v>
          </cell>
          <cell r="U493">
            <v>10.821472632960003</v>
          </cell>
          <cell r="V493">
            <v>39</v>
          </cell>
          <cell r="W493">
            <v>2</v>
          </cell>
          <cell r="X493">
            <v>0.15</v>
          </cell>
          <cell r="Y493">
            <v>0.2774736572553847</v>
          </cell>
          <cell r="Z493">
            <v>0.15</v>
          </cell>
          <cell r="AA493">
            <v>0</v>
          </cell>
          <cell r="AB493">
            <v>0</v>
          </cell>
          <cell r="AC493">
            <v>0.42747365725538466</v>
          </cell>
          <cell r="AD493">
            <v>0.35089881552721219</v>
          </cell>
          <cell r="AE493">
            <v>0.42747365725538466</v>
          </cell>
          <cell r="AF493">
            <v>0.42747365725538466</v>
          </cell>
        </row>
        <row r="494">
          <cell r="C494" t="str">
            <v>4-8642</v>
          </cell>
          <cell r="D494" t="str">
            <v>12</v>
          </cell>
          <cell r="E494" t="str">
            <v>20</v>
          </cell>
          <cell r="F494" t="str">
            <v>51,5</v>
          </cell>
          <cell r="G494">
            <v>45</v>
          </cell>
          <cell r="H494">
            <v>0.3</v>
          </cell>
          <cell r="I494" t="str">
            <v>+0,1-0</v>
          </cell>
          <cell r="J494">
            <v>45</v>
          </cell>
          <cell r="K494">
            <v>0.3</v>
          </cell>
          <cell r="L494" t="str">
            <v>+0,1-0</v>
          </cell>
          <cell r="M494" t="str">
            <v>Brute</v>
          </cell>
          <cell r="N494" t="str">
            <v>Suivant plan générique</v>
          </cell>
          <cell r="O494">
            <v>43129</v>
          </cell>
          <cell r="P494">
            <v>0</v>
          </cell>
          <cell r="Q494">
            <v>3</v>
          </cell>
          <cell r="R494">
            <v>54.5</v>
          </cell>
          <cell r="S494">
            <v>8.1760576000000001E-2</v>
          </cell>
          <cell r="T494">
            <v>4.7627520000000008</v>
          </cell>
          <cell r="U494">
            <v>23.984266521600009</v>
          </cell>
          <cell r="V494">
            <v>51</v>
          </cell>
          <cell r="W494">
            <v>4</v>
          </cell>
          <cell r="X494">
            <v>0.2</v>
          </cell>
          <cell r="Y494">
            <v>0.47027973571764725</v>
          </cell>
          <cell r="Z494">
            <v>0.2</v>
          </cell>
          <cell r="AA494">
            <v>0</v>
          </cell>
          <cell r="AB494">
            <v>0</v>
          </cell>
          <cell r="AC494">
            <v>0.67027973571764732</v>
          </cell>
          <cell r="AD494">
            <v>0.29838288305981142</v>
          </cell>
          <cell r="AE494">
            <v>0.67027973571764732</v>
          </cell>
          <cell r="AF494">
            <v>0.67027973571764732</v>
          </cell>
        </row>
        <row r="495">
          <cell r="C495" t="str">
            <v>0-6128</v>
          </cell>
          <cell r="D495" t="str">
            <v>12</v>
          </cell>
          <cell r="E495" t="str">
            <v>18</v>
          </cell>
          <cell r="F495">
            <v>44</v>
          </cell>
          <cell r="G495">
            <v>45</v>
          </cell>
          <cell r="H495">
            <v>0.3</v>
          </cell>
          <cell r="I495" t="str">
            <v>+0,1-0</v>
          </cell>
          <cell r="J495">
            <v>45</v>
          </cell>
          <cell r="K495">
            <v>0.3</v>
          </cell>
          <cell r="L495" t="str">
            <v>+0,1-0</v>
          </cell>
          <cell r="M495" t="str">
            <v>Brute</v>
          </cell>
          <cell r="N495" t="str">
            <v>Suivant plan générique</v>
          </cell>
          <cell r="O495">
            <v>43129</v>
          </cell>
          <cell r="P495">
            <v>0</v>
          </cell>
          <cell r="Q495">
            <v>3</v>
          </cell>
          <cell r="R495">
            <v>47</v>
          </cell>
          <cell r="S495">
            <v>4.9115880000000001E-2</v>
          </cell>
          <cell r="T495">
            <v>3.3488100000000003</v>
          </cell>
          <cell r="U495">
            <v>16.526658650040005</v>
          </cell>
          <cell r="V495">
            <v>60</v>
          </cell>
          <cell r="W495">
            <v>3</v>
          </cell>
          <cell r="X495">
            <v>0.15</v>
          </cell>
          <cell r="Y495">
            <v>0.27544431083400006</v>
          </cell>
          <cell r="Z495">
            <v>0.15</v>
          </cell>
          <cell r="AA495">
            <v>0</v>
          </cell>
          <cell r="AB495">
            <v>0</v>
          </cell>
          <cell r="AC495">
            <v>0.42544431083400003</v>
          </cell>
          <cell r="AD495">
            <v>0.35257258395571073</v>
          </cell>
          <cell r="AE495">
            <v>0.42544431083400003</v>
          </cell>
          <cell r="AF495">
            <v>0.42544431083400003</v>
          </cell>
        </row>
        <row r="496">
          <cell r="C496" t="str">
            <v>4-8493-1</v>
          </cell>
          <cell r="D496" t="str">
            <v>20</v>
          </cell>
          <cell r="E496" t="str">
            <v>28</v>
          </cell>
          <cell r="F496">
            <v>55</v>
          </cell>
          <cell r="G496">
            <v>45</v>
          </cell>
          <cell r="H496">
            <v>0.3</v>
          </cell>
          <cell r="I496" t="str">
            <v>+0,1-0</v>
          </cell>
          <cell r="J496">
            <v>45</v>
          </cell>
          <cell r="K496">
            <v>0.3</v>
          </cell>
          <cell r="L496" t="str">
            <v>+0,1-0</v>
          </cell>
          <cell r="M496" t="str">
            <v>Galvanisée</v>
          </cell>
          <cell r="N496" t="str">
            <v>Suivant plan générique</v>
          </cell>
          <cell r="O496">
            <v>43129</v>
          </cell>
          <cell r="P496">
            <v>0</v>
          </cell>
          <cell r="Q496">
            <v>3</v>
          </cell>
          <cell r="R496">
            <v>58</v>
          </cell>
          <cell r="S496">
            <v>0.13097568000000001</v>
          </cell>
          <cell r="T496">
            <v>7.1441280000000003</v>
          </cell>
          <cell r="U496">
            <v>30.322965530880001</v>
          </cell>
          <cell r="V496">
            <v>48</v>
          </cell>
          <cell r="W496">
            <v>4</v>
          </cell>
          <cell r="X496">
            <v>0.2</v>
          </cell>
          <cell r="Y496">
            <v>0.63172844855999999</v>
          </cell>
          <cell r="Z496">
            <v>0.23077587376800002</v>
          </cell>
          <cell r="AA496">
            <v>0.13752446400000001</v>
          </cell>
          <cell r="AB496">
            <v>3.5000000000000003E-2</v>
          </cell>
          <cell r="AC496">
            <v>1.0350287863279999</v>
          </cell>
          <cell r="AD496">
            <v>0.22296565739657329</v>
          </cell>
          <cell r="AE496">
            <v>1.0723372167466667</v>
          </cell>
          <cell r="AF496">
            <v>1.0723372167466667</v>
          </cell>
        </row>
        <row r="497">
          <cell r="C497" t="str">
            <v>4-8056-1</v>
          </cell>
          <cell r="D497" t="str">
            <v>30</v>
          </cell>
          <cell r="E497" t="str">
            <v>38</v>
          </cell>
          <cell r="F497">
            <v>62</v>
          </cell>
          <cell r="G497">
            <v>45</v>
          </cell>
          <cell r="H497">
            <v>0.3</v>
          </cell>
          <cell r="I497" t="str">
            <v>+0,1-0</v>
          </cell>
          <cell r="J497">
            <v>45</v>
          </cell>
          <cell r="K497">
            <v>0.3</v>
          </cell>
          <cell r="L497" t="str">
            <v>+0,1-0</v>
          </cell>
          <cell r="M497" t="str">
            <v>Galvanisée</v>
          </cell>
          <cell r="N497" t="str">
            <v>Suivant plan générique</v>
          </cell>
          <cell r="O497">
            <v>43129</v>
          </cell>
          <cell r="P497">
            <v>0</v>
          </cell>
          <cell r="Q497">
            <v>3</v>
          </cell>
          <cell r="R497">
            <v>65</v>
          </cell>
          <cell r="S497">
            <v>0.209164192</v>
          </cell>
          <cell r="T497">
            <v>10.120848000000002</v>
          </cell>
          <cell r="U497">
            <v>37.273059014400012</v>
          </cell>
          <cell r="V497">
            <v>43</v>
          </cell>
          <cell r="W497">
            <v>4</v>
          </cell>
          <cell r="X497">
            <v>0.2</v>
          </cell>
          <cell r="Y497">
            <v>0.8668153259162793</v>
          </cell>
          <cell r="Z497">
            <v>0.30000000000000004</v>
          </cell>
          <cell r="AA497">
            <v>0.21962240160000002</v>
          </cell>
          <cell r="AB497">
            <v>3.5000000000000003E-2</v>
          </cell>
          <cell r="AC497">
            <v>1.4214377275162795</v>
          </cell>
          <cell r="AD497">
            <v>0.21105391688470174</v>
          </cell>
          <cell r="AE497">
            <v>1.4952503033550391</v>
          </cell>
          <cell r="AF497">
            <v>1.4952503033550391</v>
          </cell>
        </row>
        <row r="498">
          <cell r="C498" t="str">
            <v>4-7847-1</v>
          </cell>
          <cell r="D498" t="str">
            <v>14</v>
          </cell>
          <cell r="E498" t="str">
            <v>18</v>
          </cell>
          <cell r="F498">
            <v>24</v>
          </cell>
          <cell r="G498">
            <v>45</v>
          </cell>
          <cell r="H498">
            <v>0.3</v>
          </cell>
          <cell r="I498" t="str">
            <v>+0,1-0</v>
          </cell>
          <cell r="J498">
            <v>45</v>
          </cell>
          <cell r="K498">
            <v>0.3</v>
          </cell>
          <cell r="L498" t="str">
            <v>+0,1-0</v>
          </cell>
          <cell r="M498" t="str">
            <v>Galvanisée</v>
          </cell>
          <cell r="N498" t="str">
            <v>Suivant plan générique</v>
          </cell>
          <cell r="O498">
            <v>43129</v>
          </cell>
          <cell r="P498">
            <v>0</v>
          </cell>
          <cell r="Q498">
            <v>3</v>
          </cell>
          <cell r="R498">
            <v>27</v>
          </cell>
          <cell r="S498">
            <v>1.9051008000000001E-2</v>
          </cell>
          <cell r="T498">
            <v>2.3813760000000004</v>
          </cell>
          <cell r="U498">
            <v>10.821472632960003</v>
          </cell>
          <cell r="V498">
            <v>104</v>
          </cell>
          <cell r="W498">
            <v>2</v>
          </cell>
          <cell r="X498">
            <v>0.15</v>
          </cell>
          <cell r="Y498">
            <v>0.10405262147076925</v>
          </cell>
          <cell r="Z498">
            <v>0.15</v>
          </cell>
          <cell r="AA498">
            <v>2.0003558400000003E-2</v>
          </cell>
          <cell r="AB498">
            <v>3.5000000000000003E-2</v>
          </cell>
          <cell r="AC498">
            <v>0.30905617987076928</v>
          </cell>
          <cell r="AD498">
            <v>0.48534865105341674</v>
          </cell>
          <cell r="AE498">
            <v>0.30905617987076928</v>
          </cell>
          <cell r="AF498">
            <v>0.30905617987076928</v>
          </cell>
        </row>
        <row r="499">
          <cell r="C499" t="str">
            <v>4-7839-1</v>
          </cell>
          <cell r="D499" t="str">
            <v>14</v>
          </cell>
          <cell r="E499" t="str">
            <v>18</v>
          </cell>
          <cell r="F499">
            <v>55</v>
          </cell>
          <cell r="G499">
            <v>45</v>
          </cell>
          <cell r="H499">
            <v>0.3</v>
          </cell>
          <cell r="I499" t="str">
            <v>+0,1-0</v>
          </cell>
          <cell r="J499">
            <v>45</v>
          </cell>
          <cell r="K499">
            <v>0.3</v>
          </cell>
          <cell r="L499" t="str">
            <v>+0,1-0</v>
          </cell>
          <cell r="M499" t="str">
            <v>Galvanisée</v>
          </cell>
          <cell r="N499" t="str">
            <v>Suivant plan générique</v>
          </cell>
          <cell r="O499">
            <v>43129</v>
          </cell>
          <cell r="P499">
            <v>0</v>
          </cell>
          <cell r="Q499">
            <v>3</v>
          </cell>
          <cell r="R499">
            <v>58</v>
          </cell>
          <cell r="S499">
            <v>4.3658560000000006E-2</v>
          </cell>
          <cell r="T499">
            <v>2.3813760000000004</v>
          </cell>
          <cell r="U499">
            <v>10.821472632960003</v>
          </cell>
          <cell r="V499">
            <v>48</v>
          </cell>
          <cell r="W499">
            <v>2</v>
          </cell>
          <cell r="X499">
            <v>0.15</v>
          </cell>
          <cell r="Y499">
            <v>0.22544734652000006</v>
          </cell>
          <cell r="Z499">
            <v>0.15</v>
          </cell>
          <cell r="AA499">
            <v>4.5841488000000007E-2</v>
          </cell>
          <cell r="AB499">
            <v>3.5000000000000003E-2</v>
          </cell>
          <cell r="AC499">
            <v>0.45628883452000002</v>
          </cell>
          <cell r="AD499">
            <v>0.32873914207827309</v>
          </cell>
          <cell r="AE499">
            <v>0.45628883452000002</v>
          </cell>
          <cell r="AF499">
            <v>0.45628883452000002</v>
          </cell>
        </row>
        <row r="500">
          <cell r="C500" t="str">
            <v>4-7460-1</v>
          </cell>
          <cell r="D500" t="str">
            <v>14</v>
          </cell>
          <cell r="E500" t="str">
            <v>18</v>
          </cell>
          <cell r="F500">
            <v>64</v>
          </cell>
          <cell r="G500">
            <v>45</v>
          </cell>
          <cell r="H500">
            <v>0.3</v>
          </cell>
          <cell r="I500" t="str">
            <v>+0,1-0</v>
          </cell>
          <cell r="J500">
            <v>45</v>
          </cell>
          <cell r="K500">
            <v>0.3</v>
          </cell>
          <cell r="L500" t="str">
            <v>+0,1-0</v>
          </cell>
          <cell r="M500" t="str">
            <v>Galvanisée</v>
          </cell>
          <cell r="N500" t="str">
            <v>Suivant plan générique</v>
          </cell>
          <cell r="O500">
            <v>43129</v>
          </cell>
          <cell r="P500">
            <v>0</v>
          </cell>
          <cell r="Q500">
            <v>3</v>
          </cell>
          <cell r="R500">
            <v>67</v>
          </cell>
          <cell r="S500">
            <v>5.0802687999999999E-2</v>
          </cell>
          <cell r="T500">
            <v>2.3813760000000004</v>
          </cell>
          <cell r="U500">
            <v>10.821472632960003</v>
          </cell>
          <cell r="V500">
            <v>42</v>
          </cell>
          <cell r="W500">
            <v>2</v>
          </cell>
          <cell r="X500">
            <v>0.15</v>
          </cell>
          <cell r="Y500">
            <v>0.25765411030857149</v>
          </cell>
          <cell r="Z500">
            <v>0.15</v>
          </cell>
          <cell r="AA500">
            <v>5.3342822400000003E-2</v>
          </cell>
          <cell r="AB500">
            <v>3.5000000000000003E-2</v>
          </cell>
          <cell r="AC500">
            <v>0.49599693270857148</v>
          </cell>
          <cell r="AD500">
            <v>0.30242122502828894</v>
          </cell>
          <cell r="AE500">
            <v>0.49599693270857148</v>
          </cell>
          <cell r="AF500">
            <v>0.49599693270857148</v>
          </cell>
        </row>
        <row r="501">
          <cell r="C501" t="str">
            <v>4-7389-1</v>
          </cell>
          <cell r="D501" t="str">
            <v>14</v>
          </cell>
          <cell r="E501" t="str">
            <v>18</v>
          </cell>
          <cell r="F501">
            <v>69</v>
          </cell>
          <cell r="G501">
            <v>45</v>
          </cell>
          <cell r="H501">
            <v>0.3</v>
          </cell>
          <cell r="I501" t="str">
            <v>+0,1-0</v>
          </cell>
          <cell r="J501">
            <v>45</v>
          </cell>
          <cell r="K501">
            <v>0.3</v>
          </cell>
          <cell r="L501" t="str">
            <v>+0,1-0</v>
          </cell>
          <cell r="M501" t="str">
            <v>Galvanisée</v>
          </cell>
          <cell r="N501" t="str">
            <v>Suivant plan générique</v>
          </cell>
          <cell r="O501">
            <v>43129</v>
          </cell>
          <cell r="P501">
            <v>0</v>
          </cell>
          <cell r="Q501">
            <v>3</v>
          </cell>
          <cell r="R501">
            <v>72</v>
          </cell>
          <cell r="S501">
            <v>5.4771647999999999E-2</v>
          </cell>
          <cell r="T501">
            <v>2.3813760000000004</v>
          </cell>
          <cell r="U501">
            <v>10.821472632960003</v>
          </cell>
          <cell r="V501">
            <v>39</v>
          </cell>
          <cell r="W501">
            <v>2</v>
          </cell>
          <cell r="X501">
            <v>0.15</v>
          </cell>
          <cell r="Y501">
            <v>0.2774736572553847</v>
          </cell>
          <cell r="Z501">
            <v>0.15</v>
          </cell>
          <cell r="AA501">
            <v>5.7510230400000001E-2</v>
          </cell>
          <cell r="AB501">
            <v>3.5000000000000003E-2</v>
          </cell>
          <cell r="AC501">
            <v>0.51998388765538472</v>
          </cell>
          <cell r="AD501">
            <v>0.28847047679948762</v>
          </cell>
          <cell r="AE501">
            <v>0.52854841093626392</v>
          </cell>
          <cell r="AF501">
            <v>0.52854841093626392</v>
          </cell>
        </row>
        <row r="502">
          <cell r="C502" t="str">
            <v>4-8642-1</v>
          </cell>
          <cell r="D502" t="str">
            <v>12</v>
          </cell>
          <cell r="E502" t="str">
            <v>20</v>
          </cell>
          <cell r="F502" t="str">
            <v>51,5</v>
          </cell>
          <cell r="G502">
            <v>45</v>
          </cell>
          <cell r="H502">
            <v>0.3</v>
          </cell>
          <cell r="I502" t="str">
            <v>+0,1-0</v>
          </cell>
          <cell r="J502">
            <v>45</v>
          </cell>
          <cell r="K502">
            <v>0.3</v>
          </cell>
          <cell r="L502" t="str">
            <v>+0,1-0</v>
          </cell>
          <cell r="M502" t="str">
            <v>Galvanisée</v>
          </cell>
          <cell r="N502" t="str">
            <v>Suivant plan générique</v>
          </cell>
          <cell r="O502">
            <v>43129</v>
          </cell>
          <cell r="P502">
            <v>0</v>
          </cell>
          <cell r="Q502">
            <v>3</v>
          </cell>
          <cell r="R502">
            <v>54.5</v>
          </cell>
          <cell r="S502">
            <v>8.1760576000000001E-2</v>
          </cell>
          <cell r="T502">
            <v>4.7627520000000008</v>
          </cell>
          <cell r="U502">
            <v>23.984266521600009</v>
          </cell>
          <cell r="V502">
            <v>51</v>
          </cell>
          <cell r="W502">
            <v>4</v>
          </cell>
          <cell r="X502">
            <v>0.2</v>
          </cell>
          <cell r="Y502">
            <v>0.47027973571764725</v>
          </cell>
          <cell r="Z502">
            <v>0.2</v>
          </cell>
          <cell r="AA502">
            <v>8.5848604800000006E-2</v>
          </cell>
          <cell r="AB502">
            <v>3.5000000000000003E-2</v>
          </cell>
          <cell r="AC502">
            <v>0.79112834051764735</v>
          </cell>
          <cell r="AD502">
            <v>0.25280348302165112</v>
          </cell>
          <cell r="AE502">
            <v>0.79112834051764735</v>
          </cell>
          <cell r="AF502">
            <v>0.79112834051764735</v>
          </cell>
        </row>
        <row r="503">
          <cell r="C503" t="str">
            <v>0-6128-1</v>
          </cell>
          <cell r="D503" t="str">
            <v>12</v>
          </cell>
          <cell r="E503" t="str">
            <v>18</v>
          </cell>
          <cell r="F503">
            <v>44</v>
          </cell>
          <cell r="G503">
            <v>45</v>
          </cell>
          <cell r="H503">
            <v>0.3</v>
          </cell>
          <cell r="I503" t="str">
            <v>+0,1-0</v>
          </cell>
          <cell r="J503">
            <v>45</v>
          </cell>
          <cell r="K503">
            <v>0.3</v>
          </cell>
          <cell r="L503" t="str">
            <v>+0,1-0</v>
          </cell>
          <cell r="M503" t="str">
            <v>Galvanisée</v>
          </cell>
          <cell r="N503" t="str">
            <v>Suivant plan générique</v>
          </cell>
          <cell r="O503">
            <v>43129</v>
          </cell>
          <cell r="P503">
            <v>0</v>
          </cell>
          <cell r="Q503">
            <v>3</v>
          </cell>
          <cell r="R503">
            <v>47</v>
          </cell>
          <cell r="S503">
            <v>4.9115880000000001E-2</v>
          </cell>
          <cell r="T503">
            <v>3.3488100000000003</v>
          </cell>
          <cell r="U503">
            <v>16.526658650040005</v>
          </cell>
          <cell r="V503">
            <v>60</v>
          </cell>
          <cell r="W503">
            <v>3</v>
          </cell>
          <cell r="X503">
            <v>0.15</v>
          </cell>
          <cell r="Y503">
            <v>0.27544431083400006</v>
          </cell>
          <cell r="Z503">
            <v>0.15</v>
          </cell>
          <cell r="AA503">
            <v>5.1571674000000005E-2</v>
          </cell>
          <cell r="AB503">
            <v>3.5000000000000003E-2</v>
          </cell>
          <cell r="AC503">
            <v>0.51201598483400002</v>
          </cell>
          <cell r="AD503">
            <v>0.29295960369016844</v>
          </cell>
          <cell r="AE503">
            <v>0.51716569262000023</v>
          </cell>
          <cell r="AF503">
            <v>0.51716569262000023</v>
          </cell>
        </row>
        <row r="504">
          <cell r="C504" t="str">
            <v>0-4245-1</v>
          </cell>
          <cell r="D504" t="str">
            <v>30</v>
          </cell>
          <cell r="E504" t="str">
            <v>38</v>
          </cell>
          <cell r="F504">
            <v>12</v>
          </cell>
          <cell r="G504">
            <v>45</v>
          </cell>
          <cell r="H504">
            <v>0.3</v>
          </cell>
          <cell r="I504" t="str">
            <v>+0,1-0</v>
          </cell>
          <cell r="J504">
            <v>45</v>
          </cell>
          <cell r="K504">
            <v>0.3</v>
          </cell>
          <cell r="L504" t="str">
            <v>+0,1-0</v>
          </cell>
          <cell r="M504" t="str">
            <v>Galvanisée</v>
          </cell>
          <cell r="N504" t="str">
            <v>Suivant plan générique</v>
          </cell>
          <cell r="O504">
            <v>43129</v>
          </cell>
          <cell r="P504">
            <v>0</v>
          </cell>
          <cell r="Q504">
            <v>3</v>
          </cell>
          <cell r="R504">
            <v>15</v>
          </cell>
          <cell r="S504">
            <v>4.0483392000000007E-2</v>
          </cell>
          <cell r="T504">
            <v>10.120848000000002</v>
          </cell>
          <cell r="U504">
            <v>37.273059014400012</v>
          </cell>
          <cell r="V504">
            <v>188</v>
          </cell>
          <cell r="W504">
            <v>4</v>
          </cell>
          <cell r="X504">
            <v>0.2</v>
          </cell>
          <cell r="Y504">
            <v>0.19826095220425538</v>
          </cell>
          <cell r="Z504">
            <v>0.2</v>
          </cell>
          <cell r="AA504">
            <v>4.2507561600000007E-2</v>
          </cell>
          <cell r="AB504">
            <v>3.5000000000000003E-2</v>
          </cell>
          <cell r="AC504">
            <v>0.47576851380425544</v>
          </cell>
          <cell r="AD504">
            <v>0.4203725009055258</v>
          </cell>
          <cell r="AE504">
            <v>0.47576851380425544</v>
          </cell>
          <cell r="AF504">
            <v>0.47576851380425544</v>
          </cell>
        </row>
        <row r="505">
          <cell r="C505" t="str">
            <v>4-8621</v>
          </cell>
          <cell r="D505" t="str">
            <v>14</v>
          </cell>
          <cell r="E505" t="str">
            <v>22</v>
          </cell>
          <cell r="F505" t="str">
            <v>60</v>
          </cell>
          <cell r="G505">
            <v>45</v>
          </cell>
          <cell r="H505">
            <v>0.3</v>
          </cell>
          <cell r="I505" t="str">
            <v>+0,1-0</v>
          </cell>
          <cell r="J505">
            <v>45</v>
          </cell>
          <cell r="K505">
            <v>0.3</v>
          </cell>
          <cell r="L505" t="str">
            <v>+0,1-0</v>
          </cell>
          <cell r="M505" t="str">
            <v>Brute</v>
          </cell>
          <cell r="N505" t="str">
            <v>Suivant plan générique</v>
          </cell>
          <cell r="O505">
            <v>43129</v>
          </cell>
          <cell r="P505">
            <v>0</v>
          </cell>
          <cell r="Q505">
            <v>3</v>
          </cell>
          <cell r="R505">
            <v>63</v>
          </cell>
          <cell r="S505">
            <v>0.10716192000000001</v>
          </cell>
          <cell r="T505">
            <v>5.3580960000000006</v>
          </cell>
          <cell r="U505">
            <v>12.895865452800004</v>
          </cell>
          <cell r="V505">
            <v>44</v>
          </cell>
          <cell r="W505">
            <v>4</v>
          </cell>
          <cell r="X505">
            <v>0.2</v>
          </cell>
          <cell r="Y505">
            <v>0.29308785120000008</v>
          </cell>
          <cell r="Z505">
            <v>0.2</v>
          </cell>
          <cell r="AA505">
            <v>0</v>
          </cell>
          <cell r="AB505">
            <v>0</v>
          </cell>
          <cell r="AC505">
            <v>0.49308785120000009</v>
          </cell>
          <cell r="AD505">
            <v>0.40560723512711028</v>
          </cell>
          <cell r="AE505">
            <v>0.49308785120000009</v>
          </cell>
          <cell r="AF505">
            <v>0.49308785120000009</v>
          </cell>
        </row>
        <row r="506">
          <cell r="C506" t="str">
            <v>4-8540</v>
          </cell>
          <cell r="D506" t="str">
            <v>12</v>
          </cell>
          <cell r="E506" t="str">
            <v>20</v>
          </cell>
          <cell r="F506" t="str">
            <v>59</v>
          </cell>
          <cell r="G506">
            <v>45</v>
          </cell>
          <cell r="H506">
            <v>0.3</v>
          </cell>
          <cell r="I506" t="str">
            <v>+0,1-0</v>
          </cell>
          <cell r="J506">
            <v>45</v>
          </cell>
          <cell r="K506">
            <v>0.3</v>
          </cell>
          <cell r="L506" t="str">
            <v>+0,1-0</v>
          </cell>
          <cell r="M506" t="str">
            <v>Brute</v>
          </cell>
          <cell r="N506" t="str">
            <v>Suivant plan générique</v>
          </cell>
          <cell r="O506">
            <v>43129</v>
          </cell>
          <cell r="P506">
            <v>0</v>
          </cell>
          <cell r="Q506">
            <v>3</v>
          </cell>
          <cell r="R506">
            <v>62</v>
          </cell>
          <cell r="S506">
            <v>9.3667456000000024E-2</v>
          </cell>
          <cell r="T506">
            <v>4.7627520000000008</v>
          </cell>
          <cell r="U506">
            <v>23.984266521600009</v>
          </cell>
          <cell r="V506">
            <v>45</v>
          </cell>
          <cell r="W506">
            <v>4</v>
          </cell>
          <cell r="X506">
            <v>0.2</v>
          </cell>
          <cell r="Y506">
            <v>0.53298370048000021</v>
          </cell>
          <cell r="Z506">
            <v>0.2</v>
          </cell>
          <cell r="AA506">
            <v>0</v>
          </cell>
          <cell r="AB506">
            <v>0</v>
          </cell>
          <cell r="AC506">
            <v>0.73298370048000017</v>
          </cell>
          <cell r="AD506">
            <v>0.27285736349802647</v>
          </cell>
          <cell r="AE506">
            <v>0.76140528640000038</v>
          </cell>
          <cell r="AF506">
            <v>0.76140528640000038</v>
          </cell>
        </row>
        <row r="507">
          <cell r="C507" t="str">
            <v>4-8549</v>
          </cell>
          <cell r="D507" t="str">
            <v>10</v>
          </cell>
          <cell r="E507" t="str">
            <v>12</v>
          </cell>
          <cell r="F507" t="str">
            <v>40</v>
          </cell>
          <cell r="G507">
            <v>45</v>
          </cell>
          <cell r="H507">
            <v>0.3</v>
          </cell>
          <cell r="I507" t="str">
            <v>+0,1-0</v>
          </cell>
          <cell r="J507">
            <v>45</v>
          </cell>
          <cell r="K507">
            <v>0.3</v>
          </cell>
          <cell r="L507" t="str">
            <v>+0,1-0</v>
          </cell>
          <cell r="M507" t="str">
            <v>Brute</v>
          </cell>
          <cell r="N507" t="str">
            <v>Suivant plan générique</v>
          </cell>
          <cell r="O507">
            <v>43129</v>
          </cell>
          <cell r="P507">
            <v>0</v>
          </cell>
          <cell r="Q507">
            <v>3</v>
          </cell>
          <cell r="R507">
            <v>43</v>
          </cell>
          <cell r="S507">
            <v>1.0914640000000001E-2</v>
          </cell>
          <cell r="T507">
            <v>0.81859800000000005</v>
          </cell>
          <cell r="U507">
            <v>4.2989656287600013</v>
          </cell>
          <cell r="V507">
            <v>65</v>
          </cell>
          <cell r="W507">
            <v>1</v>
          </cell>
          <cell r="X507">
            <v>0.15</v>
          </cell>
          <cell r="Y507">
            <v>6.6137932750153866E-2</v>
          </cell>
          <cell r="Z507">
            <v>0.15</v>
          </cell>
          <cell r="AA507">
            <v>0</v>
          </cell>
          <cell r="AB507">
            <v>0</v>
          </cell>
          <cell r="AC507">
            <v>0.21613793275015386</v>
          </cell>
          <cell r="AD507">
            <v>0.69400127081530627</v>
          </cell>
          <cell r="AE507">
            <v>0.21613793275015386</v>
          </cell>
          <cell r="AF507">
            <v>0.21613793275015386</v>
          </cell>
        </row>
        <row r="508">
          <cell r="C508" t="str">
            <v>4-8608</v>
          </cell>
          <cell r="D508" t="str">
            <v>9</v>
          </cell>
          <cell r="E508" t="str">
            <v>12</v>
          </cell>
          <cell r="F508" t="str">
            <v>30</v>
          </cell>
          <cell r="G508">
            <v>45</v>
          </cell>
          <cell r="H508">
            <v>0.3</v>
          </cell>
          <cell r="I508" t="str">
            <v>+0,1-0</v>
          </cell>
          <cell r="J508">
            <v>45</v>
          </cell>
          <cell r="K508">
            <v>0.3</v>
          </cell>
          <cell r="L508" t="str">
            <v>+0,1-0</v>
          </cell>
          <cell r="M508" t="str">
            <v>Brute</v>
          </cell>
          <cell r="N508" t="str">
            <v>Suivant plan générique</v>
          </cell>
          <cell r="O508">
            <v>43129</v>
          </cell>
          <cell r="P508">
            <v>0</v>
          </cell>
          <cell r="Q508">
            <v>3</v>
          </cell>
          <cell r="R508">
            <v>33</v>
          </cell>
          <cell r="S508">
            <v>1.1720835000000001E-2</v>
          </cell>
          <cell r="T508">
            <v>1.1720835000000003</v>
          </cell>
          <cell r="U508">
            <v>5.9726444951250022</v>
          </cell>
          <cell r="V508">
            <v>85</v>
          </cell>
          <cell r="W508">
            <v>2</v>
          </cell>
          <cell r="X508">
            <v>0.15</v>
          </cell>
          <cell r="Y508">
            <v>7.0266405825000031E-2</v>
          </cell>
          <cell r="Z508">
            <v>0.15</v>
          </cell>
          <cell r="AA508">
            <v>0</v>
          </cell>
          <cell r="AB508">
            <v>0</v>
          </cell>
          <cell r="AC508">
            <v>0.22026640582500001</v>
          </cell>
          <cell r="AD508">
            <v>0.68099354251584709</v>
          </cell>
          <cell r="AE508">
            <v>0.22026640582500001</v>
          </cell>
          <cell r="AF508">
            <v>0.22026640582500001</v>
          </cell>
        </row>
        <row r="509">
          <cell r="C509" t="str">
            <v>4-8448</v>
          </cell>
          <cell r="D509" t="str">
            <v>10</v>
          </cell>
          <cell r="E509" t="str">
            <v>18</v>
          </cell>
          <cell r="F509" t="str">
            <v>78</v>
          </cell>
          <cell r="G509">
            <v>45</v>
          </cell>
          <cell r="H509">
            <v>0.3</v>
          </cell>
          <cell r="I509" t="str">
            <v>+0,1-0</v>
          </cell>
          <cell r="J509">
            <v>45</v>
          </cell>
          <cell r="K509">
            <v>0.3</v>
          </cell>
          <cell r="L509" t="str">
            <v>+0,1-0</v>
          </cell>
          <cell r="M509" t="str">
            <v>Brute</v>
          </cell>
          <cell r="N509" t="str">
            <v>Suivant plan générique</v>
          </cell>
          <cell r="O509">
            <v>43129</v>
          </cell>
          <cell r="P509">
            <v>0</v>
          </cell>
          <cell r="Q509">
            <v>3</v>
          </cell>
          <cell r="R509">
            <v>81</v>
          </cell>
          <cell r="S509">
            <v>0.108352608</v>
          </cell>
          <cell r="T509">
            <v>4.167408</v>
          </cell>
          <cell r="U509">
            <v>28.151441146752003</v>
          </cell>
          <cell r="V509">
            <v>34</v>
          </cell>
          <cell r="W509">
            <v>4</v>
          </cell>
          <cell r="X509">
            <v>0.2</v>
          </cell>
          <cell r="Y509">
            <v>0.82798356313976473</v>
          </cell>
          <cell r="Z509">
            <v>0.24839506894192942</v>
          </cell>
          <cell r="AA509">
            <v>0</v>
          </cell>
          <cell r="AB509">
            <v>0</v>
          </cell>
          <cell r="AC509">
            <v>1.0763786320816942</v>
          </cell>
          <cell r="AD509">
            <v>0.23076923076923078</v>
          </cell>
          <cell r="AE509">
            <v>1.1039780841863529</v>
          </cell>
          <cell r="AF509">
            <v>1.1039780841863529</v>
          </cell>
        </row>
        <row r="510">
          <cell r="C510" t="str">
            <v>4-8449</v>
          </cell>
          <cell r="D510" t="str">
            <v>16</v>
          </cell>
          <cell r="E510" t="str">
            <v>22</v>
          </cell>
          <cell r="F510" t="str">
            <v>40</v>
          </cell>
          <cell r="G510">
            <v>45</v>
          </cell>
          <cell r="H510">
            <v>0.3</v>
          </cell>
          <cell r="I510" t="str">
            <v>+0,1-0</v>
          </cell>
          <cell r="J510">
            <v>45</v>
          </cell>
          <cell r="K510">
            <v>0.3</v>
          </cell>
          <cell r="L510" t="str">
            <v>+0,1-0</v>
          </cell>
          <cell r="M510" t="str">
            <v>Brute</v>
          </cell>
          <cell r="N510" t="str">
            <v>Suivant plan générique</v>
          </cell>
          <cell r="O510">
            <v>43129</v>
          </cell>
          <cell r="P510">
            <v>0</v>
          </cell>
          <cell r="Q510">
            <v>3</v>
          </cell>
          <cell r="R510">
            <v>43</v>
          </cell>
          <cell r="S510">
            <v>5.6557680000000006E-2</v>
          </cell>
          <cell r="T510">
            <v>4.2418259999999997</v>
          </cell>
          <cell r="U510">
            <v>20.140359521040001</v>
          </cell>
          <cell r="V510">
            <v>65</v>
          </cell>
          <cell r="W510">
            <v>3</v>
          </cell>
          <cell r="X510">
            <v>0.15</v>
          </cell>
          <cell r="Y510">
            <v>0.30985168493907694</v>
          </cell>
          <cell r="Z510">
            <v>0.15</v>
          </cell>
          <cell r="AA510">
            <v>0</v>
          </cell>
          <cell r="AB510">
            <v>0</v>
          </cell>
          <cell r="AC510">
            <v>0.45985168493907691</v>
          </cell>
          <cell r="AD510">
            <v>0.32619212870748227</v>
          </cell>
          <cell r="AE510">
            <v>0.45985168493907691</v>
          </cell>
          <cell r="AF510">
            <v>0.45985168493907691</v>
          </cell>
        </row>
        <row r="511">
          <cell r="C511" t="str">
            <v>4-8458</v>
          </cell>
          <cell r="D511" t="str">
            <v>9</v>
          </cell>
          <cell r="E511" t="str">
            <v>12</v>
          </cell>
          <cell r="F511" t="str">
            <v>21</v>
          </cell>
          <cell r="G511">
            <v>45</v>
          </cell>
          <cell r="H511">
            <v>0.3</v>
          </cell>
          <cell r="I511" t="str">
            <v>+0,1-0</v>
          </cell>
          <cell r="J511">
            <v>45</v>
          </cell>
          <cell r="K511">
            <v>0.3</v>
          </cell>
          <cell r="L511" t="str">
            <v>+0,1-0</v>
          </cell>
          <cell r="M511" t="str">
            <v>Brute</v>
          </cell>
          <cell r="N511" t="str">
            <v>Suivant plan générique</v>
          </cell>
          <cell r="O511">
            <v>43129</v>
          </cell>
          <cell r="P511">
            <v>0</v>
          </cell>
          <cell r="Q511">
            <v>3</v>
          </cell>
          <cell r="R511">
            <v>24</v>
          </cell>
          <cell r="S511">
            <v>8.2045845000000006E-3</v>
          </cell>
          <cell r="T511">
            <v>1.1720835000000003</v>
          </cell>
          <cell r="U511">
            <v>5.9726444951250022</v>
          </cell>
          <cell r="V511">
            <v>117</v>
          </cell>
          <cell r="W511">
            <v>2</v>
          </cell>
          <cell r="X511">
            <v>0.15</v>
          </cell>
          <cell r="Y511">
            <v>5.1048243548076945E-2</v>
          </cell>
          <cell r="Z511">
            <v>0.15</v>
          </cell>
          <cell r="AA511">
            <v>0</v>
          </cell>
          <cell r="AB511">
            <v>0</v>
          </cell>
          <cell r="AC511">
            <v>0.20104824354807693</v>
          </cell>
          <cell r="AD511">
            <v>0.74608958204666087</v>
          </cell>
          <cell r="AE511">
            <v>0.20104824354807693</v>
          </cell>
          <cell r="AF511">
            <v>0.20104824354807693</v>
          </cell>
        </row>
        <row r="512">
          <cell r="C512" t="str">
            <v>4-8479</v>
          </cell>
          <cell r="D512" t="str">
            <v>16</v>
          </cell>
          <cell r="E512" t="str">
            <v>28</v>
          </cell>
          <cell r="F512" t="str">
            <v>105</v>
          </cell>
          <cell r="G512">
            <v>45</v>
          </cell>
          <cell r="H512">
            <v>0.3</v>
          </cell>
          <cell r="I512" t="str">
            <v>+0,1-0</v>
          </cell>
          <cell r="J512">
            <v>45</v>
          </cell>
          <cell r="K512">
            <v>0.3</v>
          </cell>
          <cell r="L512" t="str">
            <v>+0,1-0</v>
          </cell>
          <cell r="M512" t="str">
            <v>Brute</v>
          </cell>
          <cell r="N512" t="str">
            <v>Suivant plan générique</v>
          </cell>
          <cell r="O512">
            <v>43129</v>
          </cell>
          <cell r="P512">
            <v>0</v>
          </cell>
          <cell r="Q512">
            <v>3</v>
          </cell>
          <cell r="R512">
            <v>108</v>
          </cell>
          <cell r="S512">
            <v>0.34381116000000006</v>
          </cell>
          <cell r="T512">
            <v>9.8231760000000019</v>
          </cell>
          <cell r="U512">
            <v>49.229828841600018</v>
          </cell>
          <cell r="V512">
            <v>26</v>
          </cell>
          <cell r="W512">
            <v>6</v>
          </cell>
          <cell r="X512">
            <v>0.25</v>
          </cell>
          <cell r="Y512">
            <v>1.8934549554461546</v>
          </cell>
          <cell r="Z512">
            <v>0.375</v>
          </cell>
          <cell r="AA512">
            <v>0</v>
          </cell>
          <cell r="AB512">
            <v>0</v>
          </cell>
          <cell r="AC512">
            <v>2.2684549554461544</v>
          </cell>
          <cell r="AD512">
            <v>0.16531075439681617</v>
          </cell>
          <cell r="AE512">
            <v>2.366818694307693</v>
          </cell>
          <cell r="AF512">
            <v>2.366818694307693</v>
          </cell>
        </row>
        <row r="513">
          <cell r="C513" t="str">
            <v>4-8483</v>
          </cell>
          <cell r="D513" t="str">
            <v>20</v>
          </cell>
          <cell r="E513" t="str">
            <v>28</v>
          </cell>
          <cell r="F513" t="str">
            <v>105</v>
          </cell>
          <cell r="G513">
            <v>45</v>
          </cell>
          <cell r="H513">
            <v>0.3</v>
          </cell>
          <cell r="I513" t="str">
            <v>+0,1-0</v>
          </cell>
          <cell r="J513">
            <v>45</v>
          </cell>
          <cell r="K513">
            <v>0.3</v>
          </cell>
          <cell r="L513" t="str">
            <v>+0,1-0</v>
          </cell>
          <cell r="M513" t="str">
            <v>Brute</v>
          </cell>
          <cell r="N513" t="str">
            <v>Suivant plan générique</v>
          </cell>
          <cell r="O513">
            <v>43129</v>
          </cell>
          <cell r="P513">
            <v>0</v>
          </cell>
          <cell r="Q513">
            <v>3</v>
          </cell>
          <cell r="R513">
            <v>108</v>
          </cell>
          <cell r="S513">
            <v>0.25004448000000001</v>
          </cell>
          <cell r="T513">
            <v>7.1441280000000003</v>
          </cell>
          <cell r="U513">
            <v>30.322965530880001</v>
          </cell>
          <cell r="V513">
            <v>26</v>
          </cell>
          <cell r="W513">
            <v>4</v>
          </cell>
          <cell r="X513">
            <v>0.2</v>
          </cell>
          <cell r="Y513">
            <v>1.1662679050338463</v>
          </cell>
          <cell r="Z513">
            <v>0.30000000000000004</v>
          </cell>
          <cell r="AA513">
            <v>0</v>
          </cell>
          <cell r="AB513">
            <v>0</v>
          </cell>
          <cell r="AC513">
            <v>1.4662679050338463</v>
          </cell>
          <cell r="AD513">
            <v>0.20460108208743413</v>
          </cell>
          <cell r="AE513">
            <v>1.4662679050338463</v>
          </cell>
          <cell r="AF513">
            <v>1.4662679050338463</v>
          </cell>
        </row>
        <row r="514">
          <cell r="C514" t="str">
            <v>4-8373</v>
          </cell>
          <cell r="D514" t="str">
            <v>13</v>
          </cell>
          <cell r="E514" t="str">
            <v>19</v>
          </cell>
          <cell r="F514" t="str">
            <v>60</v>
          </cell>
          <cell r="G514">
            <v>45</v>
          </cell>
          <cell r="H514">
            <v>0.3</v>
          </cell>
          <cell r="I514" t="str">
            <v>+0,1-0</v>
          </cell>
          <cell r="J514">
            <v>45</v>
          </cell>
          <cell r="K514">
            <v>0.3</v>
          </cell>
          <cell r="L514" t="str">
            <v>+0,1-0</v>
          </cell>
          <cell r="M514" t="str">
            <v>Brute</v>
          </cell>
          <cell r="N514" t="str">
            <v>Suivant plan générique</v>
          </cell>
          <cell r="O514">
            <v>43129</v>
          </cell>
          <cell r="P514">
            <v>0</v>
          </cell>
          <cell r="Q514">
            <v>3</v>
          </cell>
          <cell r="R514">
            <v>63</v>
          </cell>
          <cell r="S514">
            <v>7.144128000000001E-2</v>
          </cell>
          <cell r="T514">
            <v>3.5720640000000001</v>
          </cell>
          <cell r="U514">
            <v>11.237713343999999</v>
          </cell>
          <cell r="V514">
            <v>44</v>
          </cell>
          <cell r="W514">
            <v>3</v>
          </cell>
          <cell r="X514">
            <v>0.15</v>
          </cell>
          <cell r="Y514">
            <v>0.25540257599999999</v>
          </cell>
          <cell r="Z514">
            <v>0.15</v>
          </cell>
          <cell r="AA514">
            <v>0</v>
          </cell>
          <cell r="AB514">
            <v>0</v>
          </cell>
          <cell r="AC514">
            <v>0.40540257599999996</v>
          </cell>
          <cell r="AD514">
            <v>0.37000258232202249</v>
          </cell>
          <cell r="AE514">
            <v>0.40540257599999996</v>
          </cell>
          <cell r="AF514">
            <v>0.40540257599999996</v>
          </cell>
        </row>
        <row r="515">
          <cell r="C515" t="str">
            <v>4-8232</v>
          </cell>
          <cell r="D515" t="str">
            <v>16</v>
          </cell>
          <cell r="E515" t="str">
            <v>22</v>
          </cell>
          <cell r="F515" t="str">
            <v>42</v>
          </cell>
          <cell r="G515">
            <v>45</v>
          </cell>
          <cell r="H515">
            <v>0.3</v>
          </cell>
          <cell r="I515" t="str">
            <v>+0,1-0</v>
          </cell>
          <cell r="J515">
            <v>45</v>
          </cell>
          <cell r="K515">
            <v>0.3</v>
          </cell>
          <cell r="L515" t="str">
            <v>+0,1-0</v>
          </cell>
          <cell r="M515" t="str">
            <v>Brute</v>
          </cell>
          <cell r="N515" t="str">
            <v>Suivant plan générique</v>
          </cell>
          <cell r="O515">
            <v>43129</v>
          </cell>
          <cell r="P515">
            <v>0</v>
          </cell>
          <cell r="Q515">
            <v>3</v>
          </cell>
          <cell r="R515">
            <v>45</v>
          </cell>
          <cell r="S515">
            <v>5.9385564000000002E-2</v>
          </cell>
          <cell r="T515">
            <v>4.2418259999999997</v>
          </cell>
          <cell r="U515">
            <v>20.140359521040001</v>
          </cell>
          <cell r="V515">
            <v>62</v>
          </cell>
          <cell r="W515">
            <v>3</v>
          </cell>
          <cell r="X515">
            <v>0.15</v>
          </cell>
          <cell r="Y515">
            <v>0.32484450840387097</v>
          </cell>
          <cell r="Z515">
            <v>0.15</v>
          </cell>
          <cell r="AA515">
            <v>0</v>
          </cell>
          <cell r="AB515">
            <v>0</v>
          </cell>
          <cell r="AC515">
            <v>0.47484450840387094</v>
          </cell>
          <cell r="AD515">
            <v>0.31589288144914168</v>
          </cell>
          <cell r="AE515">
            <v>0.47484450840387094</v>
          </cell>
          <cell r="AF515">
            <v>0.47484450840387094</v>
          </cell>
        </row>
        <row r="516">
          <cell r="C516" t="str">
            <v>4-8320</v>
          </cell>
          <cell r="D516" t="str">
            <v>20</v>
          </cell>
          <cell r="E516" t="str">
            <v>26</v>
          </cell>
          <cell r="F516" t="str">
            <v>39,5</v>
          </cell>
          <cell r="G516">
            <v>45</v>
          </cell>
          <cell r="H516">
            <v>0.3</v>
          </cell>
          <cell r="I516" t="str">
            <v>+0,1-0</v>
          </cell>
          <cell r="J516">
            <v>45</v>
          </cell>
          <cell r="K516">
            <v>0.3</v>
          </cell>
          <cell r="L516" t="str">
            <v>+0,1-0</v>
          </cell>
          <cell r="M516" t="str">
            <v>Brute</v>
          </cell>
          <cell r="N516" t="str">
            <v>Suivant plan générique</v>
          </cell>
          <cell r="O516">
            <v>43129</v>
          </cell>
          <cell r="P516">
            <v>0</v>
          </cell>
          <cell r="Q516">
            <v>3</v>
          </cell>
          <cell r="R516">
            <v>42.5</v>
          </cell>
          <cell r="S516">
            <v>6.7608752999999994E-2</v>
          </cell>
          <cell r="T516">
            <v>5.1348420000000008</v>
          </cell>
          <cell r="U516">
            <v>20.624863119300006</v>
          </cell>
          <cell r="V516">
            <v>66</v>
          </cell>
          <cell r="W516">
            <v>3</v>
          </cell>
          <cell r="X516">
            <v>0.15</v>
          </cell>
          <cell r="Y516">
            <v>0.3124979260500001</v>
          </cell>
          <cell r="Z516">
            <v>0.15</v>
          </cell>
          <cell r="AA516">
            <v>0</v>
          </cell>
          <cell r="AB516">
            <v>0</v>
          </cell>
          <cell r="AC516">
            <v>0.46249792605000006</v>
          </cell>
          <cell r="AD516">
            <v>0.32432577867124024</v>
          </cell>
          <cell r="AE516">
            <v>0.46249792605000006</v>
          </cell>
          <cell r="AF516">
            <v>0.46249792605000006</v>
          </cell>
        </row>
        <row r="517">
          <cell r="C517" t="str">
            <v>4-8321</v>
          </cell>
          <cell r="D517" t="str">
            <v>16</v>
          </cell>
          <cell r="E517" t="str">
            <v>19,8</v>
          </cell>
          <cell r="F517" t="str">
            <v>40</v>
          </cell>
          <cell r="G517">
            <v>45</v>
          </cell>
          <cell r="H517">
            <v>0.3</v>
          </cell>
          <cell r="I517" t="str">
            <v>+0,1-0</v>
          </cell>
          <cell r="J517">
            <v>45</v>
          </cell>
          <cell r="K517">
            <v>0.3</v>
          </cell>
          <cell r="L517" t="str">
            <v>+0,1-0</v>
          </cell>
          <cell r="M517" t="str">
            <v>Brute</v>
          </cell>
          <cell r="N517" t="str">
            <v>Suivant plan générique</v>
          </cell>
          <cell r="O517">
            <v>43129</v>
          </cell>
          <cell r="P517">
            <v>0</v>
          </cell>
          <cell r="Q517">
            <v>3</v>
          </cell>
          <cell r="R517">
            <v>43</v>
          </cell>
          <cell r="S517">
            <v>3.3746082400000009E-2</v>
          </cell>
          <cell r="T517">
            <v>2.5309561800000004</v>
          </cell>
          <cell r="U517">
            <v>11.501196382717803</v>
          </cell>
          <cell r="V517">
            <v>65</v>
          </cell>
          <cell r="W517">
            <v>2</v>
          </cell>
          <cell r="X517">
            <v>0.15</v>
          </cell>
          <cell r="Y517">
            <v>0.1769414828110431</v>
          </cell>
          <cell r="Z517">
            <v>0.15</v>
          </cell>
          <cell r="AA517">
            <v>0</v>
          </cell>
          <cell r="AB517">
            <v>0</v>
          </cell>
          <cell r="AC517">
            <v>0.32694148281104307</v>
          </cell>
          <cell r="AD517">
            <v>0.45879769893468358</v>
          </cell>
          <cell r="AE517">
            <v>0.32694148281104307</v>
          </cell>
          <cell r="AF517">
            <v>0.32694148281104307</v>
          </cell>
        </row>
        <row r="518">
          <cell r="C518" t="str">
            <v>4-8362</v>
          </cell>
          <cell r="D518" t="str">
            <v>20</v>
          </cell>
          <cell r="E518" t="str">
            <v>26</v>
          </cell>
          <cell r="F518" t="str">
            <v>57</v>
          </cell>
          <cell r="G518">
            <v>45</v>
          </cell>
          <cell r="H518">
            <v>0.3</v>
          </cell>
          <cell r="I518" t="str">
            <v>+0,1-0</v>
          </cell>
          <cell r="J518">
            <v>45</v>
          </cell>
          <cell r="K518">
            <v>0.3</v>
          </cell>
          <cell r="L518" t="str">
            <v>+0,1-0</v>
          </cell>
          <cell r="M518" t="str">
            <v>Brute</v>
          </cell>
          <cell r="N518" t="str">
            <v>Suivant plan générique</v>
          </cell>
          <cell r="O518">
            <v>43129</v>
          </cell>
          <cell r="P518">
            <v>0</v>
          </cell>
          <cell r="Q518">
            <v>3</v>
          </cell>
          <cell r="R518">
            <v>60</v>
          </cell>
          <cell r="S518">
            <v>9.7561998000000011E-2</v>
          </cell>
          <cell r="T518">
            <v>5.1348420000000008</v>
          </cell>
          <cell r="U518">
            <v>20.624863119300006</v>
          </cell>
          <cell r="V518">
            <v>47</v>
          </cell>
          <cell r="W518">
            <v>3</v>
          </cell>
          <cell r="X518">
            <v>0.15</v>
          </cell>
          <cell r="Y518">
            <v>0.43882687487872352</v>
          </cell>
          <cell r="Z518">
            <v>0.15</v>
          </cell>
          <cell r="AA518">
            <v>0</v>
          </cell>
          <cell r="AB518">
            <v>0</v>
          </cell>
          <cell r="AC518">
            <v>0.58882687487872354</v>
          </cell>
          <cell r="AD518">
            <v>0.2547438073897263</v>
          </cell>
          <cell r="AE518">
            <v>0.58882687487872354</v>
          </cell>
          <cell r="AF518">
            <v>0.58882687487872354</v>
          </cell>
        </row>
        <row r="519">
          <cell r="C519" t="str">
            <v>4-8214</v>
          </cell>
          <cell r="D519" t="str">
            <v>14</v>
          </cell>
          <cell r="E519" t="str">
            <v>20</v>
          </cell>
          <cell r="F519" t="str">
            <v>30</v>
          </cell>
          <cell r="G519">
            <v>45</v>
          </cell>
          <cell r="H519">
            <v>0.3</v>
          </cell>
          <cell r="I519" t="str">
            <v>+0,1-0</v>
          </cell>
          <cell r="J519">
            <v>45</v>
          </cell>
          <cell r="K519">
            <v>0.3</v>
          </cell>
          <cell r="L519" t="str">
            <v>+0,1-0</v>
          </cell>
          <cell r="M519" t="str">
            <v>Brute</v>
          </cell>
          <cell r="N519" t="str">
            <v>Suivant plan générique</v>
          </cell>
          <cell r="O519">
            <v>43129</v>
          </cell>
          <cell r="P519">
            <v>0</v>
          </cell>
          <cell r="Q519">
            <v>3</v>
          </cell>
          <cell r="R519">
            <v>33</v>
          </cell>
          <cell r="S519">
            <v>3.7953180000000003E-2</v>
          </cell>
          <cell r="T519">
            <v>3.7953180000000004</v>
          </cell>
          <cell r="U519">
            <v>18.730213136712006</v>
          </cell>
          <cell r="V519">
            <v>85</v>
          </cell>
          <cell r="W519">
            <v>3</v>
          </cell>
          <cell r="X519">
            <v>0.15</v>
          </cell>
          <cell r="Y519">
            <v>0.22035544866720008</v>
          </cell>
          <cell r="Z519">
            <v>0.15</v>
          </cell>
          <cell r="AA519">
            <v>0</v>
          </cell>
          <cell r="AB519">
            <v>0</v>
          </cell>
          <cell r="AC519">
            <v>0.37035544866720005</v>
          </cell>
          <cell r="AD519">
            <v>0.40501631753982748</v>
          </cell>
          <cell r="AE519">
            <v>0.37035544866720005</v>
          </cell>
          <cell r="AF519">
            <v>0.37035544866720005</v>
          </cell>
        </row>
        <row r="520">
          <cell r="C520" t="str">
            <v>4-8116</v>
          </cell>
          <cell r="D520" t="str">
            <v>14</v>
          </cell>
          <cell r="E520" t="str">
            <v>20</v>
          </cell>
          <cell r="F520" t="str">
            <v>22,5</v>
          </cell>
          <cell r="G520">
            <v>45</v>
          </cell>
          <cell r="H520">
            <v>0.3</v>
          </cell>
          <cell r="I520" t="str">
            <v>+0,1-0</v>
          </cell>
          <cell r="J520">
            <v>45</v>
          </cell>
          <cell r="K520">
            <v>0.3</v>
          </cell>
          <cell r="L520" t="str">
            <v>+0,1-0</v>
          </cell>
          <cell r="M520" t="str">
            <v>Brute</v>
          </cell>
          <cell r="N520" t="str">
            <v>Suivant plan générique</v>
          </cell>
          <cell r="O520">
            <v>43129</v>
          </cell>
          <cell r="P520">
            <v>0</v>
          </cell>
          <cell r="Q520">
            <v>3</v>
          </cell>
          <cell r="R520">
            <v>25.5</v>
          </cell>
          <cell r="S520">
            <v>2.8464885000000002E-2</v>
          </cell>
          <cell r="T520">
            <v>3.7953180000000004</v>
          </cell>
          <cell r="U520">
            <v>18.730213136712006</v>
          </cell>
          <cell r="V520">
            <v>110</v>
          </cell>
          <cell r="W520">
            <v>3</v>
          </cell>
          <cell r="X520">
            <v>0.15</v>
          </cell>
          <cell r="Y520">
            <v>0.17027466487920007</v>
          </cell>
          <cell r="Z520">
            <v>0.15</v>
          </cell>
          <cell r="AA520">
            <v>0</v>
          </cell>
          <cell r="AB520">
            <v>0</v>
          </cell>
          <cell r="AC520">
            <v>0.32027466487920009</v>
          </cell>
          <cell r="AD520">
            <v>0.46834800391275538</v>
          </cell>
          <cell r="AE520">
            <v>0.32027466487920009</v>
          </cell>
          <cell r="AF520">
            <v>0.32027466487920009</v>
          </cell>
        </row>
        <row r="521">
          <cell r="C521" t="str">
            <v>4-8136</v>
          </cell>
          <cell r="D521" t="str">
            <v>12</v>
          </cell>
          <cell r="E521" t="str">
            <v>22</v>
          </cell>
          <cell r="F521" t="str">
            <v>53</v>
          </cell>
          <cell r="G521">
            <v>45</v>
          </cell>
          <cell r="H521">
            <v>0.3</v>
          </cell>
          <cell r="I521" t="str">
            <v>+0,1-0</v>
          </cell>
          <cell r="J521">
            <v>45</v>
          </cell>
          <cell r="K521">
            <v>0.3</v>
          </cell>
          <cell r="L521" t="str">
            <v>+0,1-0</v>
          </cell>
          <cell r="M521" t="str">
            <v>Brute</v>
          </cell>
          <cell r="N521" t="str">
            <v>Suivant plan générique</v>
          </cell>
          <cell r="O521">
            <v>43129</v>
          </cell>
          <cell r="P521">
            <v>0</v>
          </cell>
          <cell r="Q521">
            <v>3</v>
          </cell>
          <cell r="R521">
            <v>56</v>
          </cell>
          <cell r="S521">
            <v>0.11175103000000002</v>
          </cell>
          <cell r="T521">
            <v>6.3255300000000005</v>
          </cell>
          <cell r="U521">
            <v>32.229840456000005</v>
          </cell>
          <cell r="V521">
            <v>50</v>
          </cell>
          <cell r="W521">
            <v>5</v>
          </cell>
          <cell r="X521">
            <v>0.25</v>
          </cell>
          <cell r="Y521">
            <v>0.64459680912000006</v>
          </cell>
          <cell r="Z521">
            <v>0.25</v>
          </cell>
          <cell r="AA521">
            <v>0</v>
          </cell>
          <cell r="AB521">
            <v>0</v>
          </cell>
          <cell r="AC521">
            <v>0.89459680912000006</v>
          </cell>
          <cell r="AD521">
            <v>0.27945550157497301</v>
          </cell>
          <cell r="AE521">
            <v>0.92085258445714302</v>
          </cell>
          <cell r="AF521">
            <v>0.92085258445714302</v>
          </cell>
        </row>
        <row r="522">
          <cell r="C522" t="str">
            <v>4-8142</v>
          </cell>
          <cell r="D522" t="str">
            <v>14</v>
          </cell>
          <cell r="E522" t="str">
            <v>22</v>
          </cell>
          <cell r="F522" t="str">
            <v>40</v>
          </cell>
          <cell r="G522">
            <v>45</v>
          </cell>
          <cell r="H522">
            <v>0.3</v>
          </cell>
          <cell r="I522" t="str">
            <v>+0,1-0</v>
          </cell>
          <cell r="J522">
            <v>45</v>
          </cell>
          <cell r="K522">
            <v>0.3</v>
          </cell>
          <cell r="L522" t="str">
            <v>+0,1-0</v>
          </cell>
          <cell r="M522" t="str">
            <v>Brute</v>
          </cell>
          <cell r="N522" t="str">
            <v>Suivant plan générique</v>
          </cell>
          <cell r="O522">
            <v>43129</v>
          </cell>
          <cell r="P522">
            <v>0</v>
          </cell>
          <cell r="Q522">
            <v>3</v>
          </cell>
          <cell r="R522">
            <v>43</v>
          </cell>
          <cell r="S522">
            <v>7.144128000000001E-2</v>
          </cell>
          <cell r="T522">
            <v>5.3580960000000006</v>
          </cell>
          <cell r="U522">
            <v>12.895865452800004</v>
          </cell>
          <cell r="V522">
            <v>65</v>
          </cell>
          <cell r="W522">
            <v>4</v>
          </cell>
          <cell r="X522">
            <v>0.2</v>
          </cell>
          <cell r="Y522">
            <v>0.19839793004307699</v>
          </cell>
          <cell r="Z522">
            <v>0.2</v>
          </cell>
          <cell r="AA522">
            <v>0</v>
          </cell>
          <cell r="AB522">
            <v>0</v>
          </cell>
          <cell r="AC522">
            <v>0.398397930043077</v>
          </cell>
          <cell r="AD522">
            <v>0.50201064041265198</v>
          </cell>
          <cell r="AE522">
            <v>0.398397930043077</v>
          </cell>
          <cell r="AF522">
            <v>0.398397930043077</v>
          </cell>
        </row>
        <row r="523">
          <cell r="C523" t="str">
            <v>4-8153</v>
          </cell>
          <cell r="D523" t="str">
            <v>14</v>
          </cell>
          <cell r="E523" t="str">
            <v>20</v>
          </cell>
          <cell r="F523" t="str">
            <v>34</v>
          </cell>
          <cell r="G523">
            <v>45</v>
          </cell>
          <cell r="H523">
            <v>0.3</v>
          </cell>
          <cell r="I523" t="str">
            <v>+0,1-0</v>
          </cell>
          <cell r="J523">
            <v>45</v>
          </cell>
          <cell r="K523">
            <v>0.3</v>
          </cell>
          <cell r="L523" t="str">
            <v>+0,1-0</v>
          </cell>
          <cell r="M523" t="str">
            <v>Brute</v>
          </cell>
          <cell r="N523" t="str">
            <v>Suivant plan générique</v>
          </cell>
          <cell r="O523">
            <v>43129</v>
          </cell>
          <cell r="P523">
            <v>0</v>
          </cell>
          <cell r="Q523">
            <v>3</v>
          </cell>
          <cell r="R523">
            <v>37</v>
          </cell>
          <cell r="S523">
            <v>4.3013604000000004E-2</v>
          </cell>
          <cell r="T523">
            <v>3.7953180000000004</v>
          </cell>
          <cell r="U523">
            <v>18.730213136712006</v>
          </cell>
          <cell r="V523">
            <v>76</v>
          </cell>
          <cell r="W523">
            <v>3</v>
          </cell>
          <cell r="X523">
            <v>0.15</v>
          </cell>
          <cell r="Y523">
            <v>0.24645017285147378</v>
          </cell>
          <cell r="Z523">
            <v>0.15</v>
          </cell>
          <cell r="AA523">
            <v>0</v>
          </cell>
          <cell r="AB523">
            <v>0</v>
          </cell>
          <cell r="AC523">
            <v>0.39645017285147377</v>
          </cell>
          <cell r="AD523">
            <v>0.37835776163527124</v>
          </cell>
          <cell r="AE523">
            <v>0.39645017285147377</v>
          </cell>
          <cell r="AF523">
            <v>0.39645017285147377</v>
          </cell>
        </row>
        <row r="524">
          <cell r="C524" t="str">
            <v>4-8106</v>
          </cell>
          <cell r="D524" t="str">
            <v>16</v>
          </cell>
          <cell r="E524" t="str">
            <v>22</v>
          </cell>
          <cell r="F524" t="str">
            <v>62</v>
          </cell>
          <cell r="G524">
            <v>45</v>
          </cell>
          <cell r="H524">
            <v>0.3</v>
          </cell>
          <cell r="I524" t="str">
            <v>+0,1-0</v>
          </cell>
          <cell r="J524">
            <v>45</v>
          </cell>
          <cell r="K524">
            <v>0.3</v>
          </cell>
          <cell r="L524" t="str">
            <v>+0,1-0</v>
          </cell>
          <cell r="M524" t="str">
            <v>Brute</v>
          </cell>
          <cell r="N524" t="str">
            <v>Suivant plan générique</v>
          </cell>
          <cell r="O524">
            <v>43129</v>
          </cell>
          <cell r="P524">
            <v>0</v>
          </cell>
          <cell r="Q524">
            <v>3</v>
          </cell>
          <cell r="R524">
            <v>65</v>
          </cell>
          <cell r="S524">
            <v>8.7664404000000015E-2</v>
          </cell>
          <cell r="T524">
            <v>4.2418259999999997</v>
          </cell>
          <cell r="U524">
            <v>20.140359521040001</v>
          </cell>
          <cell r="V524">
            <v>43</v>
          </cell>
          <cell r="W524">
            <v>3</v>
          </cell>
          <cell r="X524">
            <v>0.15</v>
          </cell>
          <cell r="Y524">
            <v>0.46838045397767442</v>
          </cell>
          <cell r="Z524">
            <v>0.15</v>
          </cell>
          <cell r="AA524">
            <v>0</v>
          </cell>
          <cell r="AB524">
            <v>0</v>
          </cell>
          <cell r="AC524">
            <v>0.61838045397767438</v>
          </cell>
          <cell r="AD524">
            <v>0.24256911588187985</v>
          </cell>
          <cell r="AE524">
            <v>0.62450727197023259</v>
          </cell>
          <cell r="AF524">
            <v>0.62450727197023259</v>
          </cell>
        </row>
        <row r="525">
          <cell r="C525" t="str">
            <v>4-7966</v>
          </cell>
          <cell r="D525" t="str">
            <v>10</v>
          </cell>
          <cell r="E525" t="str">
            <v>16</v>
          </cell>
          <cell r="F525" t="str">
            <v>55</v>
          </cell>
          <cell r="G525">
            <v>45</v>
          </cell>
          <cell r="H525">
            <v>0.3</v>
          </cell>
          <cell r="I525" t="str">
            <v>+0,1-0</v>
          </cell>
          <cell r="J525">
            <v>45</v>
          </cell>
          <cell r="K525">
            <v>0.3</v>
          </cell>
          <cell r="L525" t="str">
            <v>+0,1-0</v>
          </cell>
          <cell r="M525" t="str">
            <v>Brute</v>
          </cell>
          <cell r="N525" t="str">
            <v>Suivant plan générique</v>
          </cell>
          <cell r="O525">
            <v>43129</v>
          </cell>
          <cell r="P525">
            <v>0</v>
          </cell>
          <cell r="Q525">
            <v>3</v>
          </cell>
          <cell r="R525">
            <v>58</v>
          </cell>
          <cell r="S525">
            <v>5.3208870000000005E-2</v>
          </cell>
          <cell r="T525">
            <v>2.9023020000000002</v>
          </cell>
          <cell r="U525">
            <v>14.197829199840001</v>
          </cell>
          <cell r="V525">
            <v>48</v>
          </cell>
          <cell r="W525">
            <v>3</v>
          </cell>
          <cell r="X525">
            <v>0.15</v>
          </cell>
          <cell r="Y525">
            <v>0.29578810833000002</v>
          </cell>
          <cell r="Z525">
            <v>0.15</v>
          </cell>
          <cell r="AA525">
            <v>0</v>
          </cell>
          <cell r="AB525">
            <v>0</v>
          </cell>
          <cell r="AC525">
            <v>0.44578810833000004</v>
          </cell>
          <cell r="AD525">
            <v>0.33648273068998219</v>
          </cell>
          <cell r="AE525">
            <v>0.44578810833000004</v>
          </cell>
          <cell r="AF525">
            <v>0.44578810833000004</v>
          </cell>
        </row>
        <row r="526">
          <cell r="C526" t="str">
            <v>4-8086</v>
          </cell>
          <cell r="D526" t="str">
            <v>12</v>
          </cell>
          <cell r="E526" t="str">
            <v>16</v>
          </cell>
          <cell r="F526" t="str">
            <v>26</v>
          </cell>
          <cell r="G526">
            <v>45</v>
          </cell>
          <cell r="H526">
            <v>0.3</v>
          </cell>
          <cell r="I526" t="str">
            <v>+0,1-0</v>
          </cell>
          <cell r="J526">
            <v>45</v>
          </cell>
          <cell r="K526">
            <v>0.3</v>
          </cell>
          <cell r="L526" t="str">
            <v>+0,1-0</v>
          </cell>
          <cell r="M526" t="str">
            <v>Brute</v>
          </cell>
          <cell r="N526" t="str">
            <v>Suivant plan générique</v>
          </cell>
          <cell r="O526">
            <v>43129</v>
          </cell>
          <cell r="P526">
            <v>0</v>
          </cell>
          <cell r="Q526">
            <v>3</v>
          </cell>
          <cell r="R526">
            <v>29</v>
          </cell>
          <cell r="S526">
            <v>1.8058767999999999E-2</v>
          </cell>
          <cell r="T526">
            <v>2.083704</v>
          </cell>
          <cell r="U526">
            <v>9.3938377209599988</v>
          </cell>
          <cell r="V526">
            <v>97</v>
          </cell>
          <cell r="W526">
            <v>2</v>
          </cell>
          <cell r="X526">
            <v>0.15</v>
          </cell>
          <cell r="Y526">
            <v>9.6843687844948442E-2</v>
          </cell>
          <cell r="Z526">
            <v>0.15</v>
          </cell>
          <cell r="AA526">
            <v>0</v>
          </cell>
          <cell r="AB526">
            <v>0</v>
          </cell>
          <cell r="AC526">
            <v>0.24684368784494842</v>
          </cell>
          <cell r="AD526">
            <v>0.60767201020842176</v>
          </cell>
          <cell r="AE526">
            <v>0.24684368784494842</v>
          </cell>
          <cell r="AF526">
            <v>0.24684368784494842</v>
          </cell>
        </row>
        <row r="527">
          <cell r="C527" t="str">
            <v>4-8090</v>
          </cell>
          <cell r="D527" t="str">
            <v>13</v>
          </cell>
          <cell r="E527" t="str">
            <v>19</v>
          </cell>
          <cell r="F527" t="str">
            <v>40</v>
          </cell>
          <cell r="G527">
            <v>45</v>
          </cell>
          <cell r="H527">
            <v>0.3</v>
          </cell>
          <cell r="I527" t="str">
            <v>+0,1-0</v>
          </cell>
          <cell r="J527">
            <v>45</v>
          </cell>
          <cell r="K527">
            <v>0.3</v>
          </cell>
          <cell r="L527" t="str">
            <v>+0,1-0</v>
          </cell>
          <cell r="M527" t="str">
            <v>Brute</v>
          </cell>
          <cell r="N527" t="str">
            <v>Suivant plan générique</v>
          </cell>
          <cell r="O527">
            <v>43129</v>
          </cell>
          <cell r="P527">
            <v>0</v>
          </cell>
          <cell r="Q527">
            <v>3</v>
          </cell>
          <cell r="R527">
            <v>43</v>
          </cell>
          <cell r="S527">
            <v>4.7627520000000007E-2</v>
          </cell>
          <cell r="T527">
            <v>3.5720640000000001</v>
          </cell>
          <cell r="U527">
            <v>11.237713343999999</v>
          </cell>
          <cell r="V527">
            <v>65</v>
          </cell>
          <cell r="W527">
            <v>3</v>
          </cell>
          <cell r="X527">
            <v>0.15</v>
          </cell>
          <cell r="Y527">
            <v>0.17288789759999998</v>
          </cell>
          <cell r="Z527">
            <v>0.15</v>
          </cell>
          <cell r="AA527">
            <v>0</v>
          </cell>
          <cell r="AB527">
            <v>0</v>
          </cell>
          <cell r="AC527">
            <v>0.32288789759999997</v>
          </cell>
          <cell r="AD527">
            <v>0.46455751706687692</v>
          </cell>
          <cell r="AE527">
            <v>0.32288789759999997</v>
          </cell>
          <cell r="AF527">
            <v>0.32288789759999997</v>
          </cell>
        </row>
        <row r="528">
          <cell r="C528" t="str">
            <v>4-8092</v>
          </cell>
          <cell r="D528" t="str">
            <v>16</v>
          </cell>
          <cell r="E528" t="str">
            <v>28</v>
          </cell>
          <cell r="F528" t="str">
            <v>39,2</v>
          </cell>
          <cell r="G528">
            <v>45</v>
          </cell>
          <cell r="H528">
            <v>0.3</v>
          </cell>
          <cell r="I528" t="str">
            <v>+0,1-0</v>
          </cell>
          <cell r="J528">
            <v>45</v>
          </cell>
          <cell r="K528">
            <v>0.3</v>
          </cell>
          <cell r="L528" t="str">
            <v>+0,1-0</v>
          </cell>
          <cell r="M528" t="str">
            <v>Brute</v>
          </cell>
          <cell r="N528" t="str">
            <v>Suivant plan générique</v>
          </cell>
          <cell r="O528">
            <v>43129</v>
          </cell>
          <cell r="P528">
            <v>0</v>
          </cell>
          <cell r="Q528">
            <v>3</v>
          </cell>
          <cell r="R528">
            <v>42.2</v>
          </cell>
          <cell r="S528">
            <v>0.12835616640000003</v>
          </cell>
          <cell r="T528">
            <v>9.8231760000000019</v>
          </cell>
          <cell r="U528">
            <v>49.229828841600018</v>
          </cell>
          <cell r="V528">
            <v>66</v>
          </cell>
          <cell r="W528">
            <v>6</v>
          </cell>
          <cell r="X528">
            <v>0.25</v>
          </cell>
          <cell r="Y528">
            <v>0.74590649760000027</v>
          </cell>
          <cell r="Z528">
            <v>0.25</v>
          </cell>
          <cell r="AA528">
            <v>0</v>
          </cell>
          <cell r="AB528">
            <v>0</v>
          </cell>
          <cell r="AC528">
            <v>0.99590649760000027</v>
          </cell>
          <cell r="AD528">
            <v>0.25102758200942171</v>
          </cell>
          <cell r="AE528">
            <v>0.99590649760000027</v>
          </cell>
          <cell r="AF528">
            <v>0.99590649760000027</v>
          </cell>
        </row>
        <row r="529">
          <cell r="C529" t="str">
            <v>4-8098</v>
          </cell>
          <cell r="D529" t="str">
            <v>16</v>
          </cell>
          <cell r="E529" t="str">
            <v>22</v>
          </cell>
          <cell r="F529" t="str">
            <v>34</v>
          </cell>
          <cell r="G529">
            <v>45</v>
          </cell>
          <cell r="H529">
            <v>0.3</v>
          </cell>
          <cell r="I529" t="str">
            <v>+0,1-0</v>
          </cell>
          <cell r="J529">
            <v>45</v>
          </cell>
          <cell r="K529">
            <v>0.3</v>
          </cell>
          <cell r="L529" t="str">
            <v>+0,1-0</v>
          </cell>
          <cell r="M529" t="str">
            <v>Brute</v>
          </cell>
          <cell r="N529" t="str">
            <v>Suivant plan générique</v>
          </cell>
          <cell r="O529">
            <v>43129</v>
          </cell>
          <cell r="P529">
            <v>0</v>
          </cell>
          <cell r="Q529">
            <v>3</v>
          </cell>
          <cell r="R529">
            <v>37</v>
          </cell>
          <cell r="S529">
            <v>4.8074028000000005E-2</v>
          </cell>
          <cell r="T529">
            <v>4.2418259999999997</v>
          </cell>
          <cell r="U529">
            <v>20.140359521040001</v>
          </cell>
          <cell r="V529">
            <v>76</v>
          </cell>
          <cell r="W529">
            <v>3</v>
          </cell>
          <cell r="X529">
            <v>0.15</v>
          </cell>
          <cell r="Y529">
            <v>0.26500473054000001</v>
          </cell>
          <cell r="Z529">
            <v>0.15</v>
          </cell>
          <cell r="AA529">
            <v>0</v>
          </cell>
          <cell r="AB529">
            <v>0</v>
          </cell>
          <cell r="AC529">
            <v>0.41500473053999998</v>
          </cell>
          <cell r="AD529">
            <v>0.36144166309820486</v>
          </cell>
          <cell r="AE529">
            <v>0.41500473053999998</v>
          </cell>
          <cell r="AF529">
            <v>0.41500473053999998</v>
          </cell>
        </row>
        <row r="530">
          <cell r="C530" t="str">
            <v>4-8051</v>
          </cell>
          <cell r="D530" t="str">
            <v>15</v>
          </cell>
          <cell r="E530" t="str">
            <v>20</v>
          </cell>
          <cell r="F530" t="str">
            <v>50</v>
          </cell>
          <cell r="G530">
            <v>45</v>
          </cell>
          <cell r="H530">
            <v>0.3</v>
          </cell>
          <cell r="I530" t="str">
            <v>+0,1-0</v>
          </cell>
          <cell r="J530">
            <v>45</v>
          </cell>
          <cell r="K530">
            <v>0.3</v>
          </cell>
          <cell r="L530" t="str">
            <v>+0,1-0</v>
          </cell>
          <cell r="M530" t="str">
            <v>Brute</v>
          </cell>
          <cell r="N530" t="str">
            <v>Suivant plan générique</v>
          </cell>
          <cell r="O530">
            <v>43129</v>
          </cell>
          <cell r="P530">
            <v>0</v>
          </cell>
          <cell r="Q530">
            <v>3</v>
          </cell>
          <cell r="R530">
            <v>53</v>
          </cell>
          <cell r="S530">
            <v>5.4263125000000002E-2</v>
          </cell>
          <cell r="T530">
            <v>3.2557875000000003</v>
          </cell>
          <cell r="U530">
            <v>16.067584798650003</v>
          </cell>
          <cell r="V530">
            <v>53</v>
          </cell>
          <cell r="W530">
            <v>3</v>
          </cell>
          <cell r="X530">
            <v>0.15</v>
          </cell>
          <cell r="Y530">
            <v>0.30316197733301892</v>
          </cell>
          <cell r="Z530">
            <v>0.15</v>
          </cell>
          <cell r="AA530">
            <v>0</v>
          </cell>
          <cell r="AB530">
            <v>0</v>
          </cell>
          <cell r="AC530">
            <v>0.45316197733301888</v>
          </cell>
          <cell r="AD530">
            <v>0.33100747084473114</v>
          </cell>
          <cell r="AE530">
            <v>0.45316197733301888</v>
          </cell>
          <cell r="AF530">
            <v>0.45316197733301888</v>
          </cell>
        </row>
        <row r="531">
          <cell r="C531" t="str">
            <v>4-8052</v>
          </cell>
          <cell r="D531" t="str">
            <v>10</v>
          </cell>
          <cell r="E531" t="str">
            <v>18</v>
          </cell>
          <cell r="F531" t="str">
            <v>36</v>
          </cell>
          <cell r="G531">
            <v>45</v>
          </cell>
          <cell r="H531">
            <v>0.3</v>
          </cell>
          <cell r="I531" t="str">
            <v>+0,1-0</v>
          </cell>
          <cell r="J531">
            <v>45</v>
          </cell>
          <cell r="K531">
            <v>0.3</v>
          </cell>
          <cell r="L531" t="str">
            <v>+0,1-0</v>
          </cell>
          <cell r="M531" t="str">
            <v>Brute</v>
          </cell>
          <cell r="N531" t="str">
            <v>Suivant plan générique</v>
          </cell>
          <cell r="O531">
            <v>43129</v>
          </cell>
          <cell r="P531">
            <v>0</v>
          </cell>
          <cell r="Q531">
            <v>3</v>
          </cell>
          <cell r="R531">
            <v>39</v>
          </cell>
          <cell r="S531">
            <v>5.0008896000000011E-2</v>
          </cell>
          <cell r="T531">
            <v>4.167408</v>
          </cell>
          <cell r="U531">
            <v>28.151441146752003</v>
          </cell>
          <cell r="V531">
            <v>72</v>
          </cell>
          <cell r="W531">
            <v>4</v>
          </cell>
          <cell r="X531">
            <v>0.2</v>
          </cell>
          <cell r="Y531">
            <v>0.39099223814933337</v>
          </cell>
          <cell r="Z531">
            <v>0.2</v>
          </cell>
          <cell r="AA531">
            <v>0</v>
          </cell>
          <cell r="AB531">
            <v>0</v>
          </cell>
          <cell r="AC531">
            <v>0.59099223814933333</v>
          </cell>
          <cell r="AD531">
            <v>0.33841391999714127</v>
          </cell>
          <cell r="AE531">
            <v>0.59099223814933333</v>
          </cell>
          <cell r="AF531">
            <v>0.59099223814933333</v>
          </cell>
        </row>
        <row r="532">
          <cell r="C532" t="str">
            <v>4-8066</v>
          </cell>
          <cell r="D532" t="str">
            <v>12</v>
          </cell>
          <cell r="E532" t="str">
            <v>20</v>
          </cell>
          <cell r="F532" t="str">
            <v>42</v>
          </cell>
          <cell r="G532">
            <v>45</v>
          </cell>
          <cell r="H532">
            <v>0.3</v>
          </cell>
          <cell r="I532" t="str">
            <v>+0,1-0</v>
          </cell>
          <cell r="J532">
            <v>45</v>
          </cell>
          <cell r="K532">
            <v>0.3</v>
          </cell>
          <cell r="L532" t="str">
            <v>+0,1-0</v>
          </cell>
          <cell r="M532" t="str">
            <v>Brute</v>
          </cell>
          <cell r="N532" t="str">
            <v>Suivant plan générique</v>
          </cell>
          <cell r="O532">
            <v>43129</v>
          </cell>
          <cell r="P532">
            <v>0</v>
          </cell>
          <cell r="Q532">
            <v>3</v>
          </cell>
          <cell r="R532">
            <v>45</v>
          </cell>
          <cell r="S532">
            <v>6.6678528000000001E-2</v>
          </cell>
          <cell r="T532">
            <v>4.7627520000000008</v>
          </cell>
          <cell r="U532">
            <v>23.984266521600009</v>
          </cell>
          <cell r="V532">
            <v>62</v>
          </cell>
          <cell r="W532">
            <v>4</v>
          </cell>
          <cell r="X532">
            <v>0.2</v>
          </cell>
          <cell r="Y532">
            <v>0.38684300841290337</v>
          </cell>
          <cell r="Z532">
            <v>0.2</v>
          </cell>
          <cell r="AA532">
            <v>0</v>
          </cell>
          <cell r="AB532">
            <v>0</v>
          </cell>
          <cell r="AC532">
            <v>0.58684300841290338</v>
          </cell>
          <cell r="AD532">
            <v>0.34080665038660524</v>
          </cell>
          <cell r="AE532">
            <v>0.58684300841290338</v>
          </cell>
          <cell r="AF532">
            <v>0.58684300841290338</v>
          </cell>
        </row>
        <row r="533">
          <cell r="C533" t="str">
            <v>4-8033</v>
          </cell>
          <cell r="D533" t="str">
            <v>12</v>
          </cell>
          <cell r="E533" t="str">
            <v>16</v>
          </cell>
          <cell r="F533" t="str">
            <v>26,5</v>
          </cell>
          <cell r="G533">
            <v>45</v>
          </cell>
          <cell r="H533">
            <v>0.3</v>
          </cell>
          <cell r="I533" t="str">
            <v>+0,1-0</v>
          </cell>
          <cell r="J533">
            <v>45</v>
          </cell>
          <cell r="K533">
            <v>0.3</v>
          </cell>
          <cell r="L533" t="str">
            <v>+0,1-0</v>
          </cell>
          <cell r="M533" t="str">
            <v>Brute</v>
          </cell>
          <cell r="N533" t="str">
            <v>Suivant plan générique</v>
          </cell>
          <cell r="O533">
            <v>43129</v>
          </cell>
          <cell r="P533">
            <v>0</v>
          </cell>
          <cell r="Q533">
            <v>3</v>
          </cell>
          <cell r="R533">
            <v>29.5</v>
          </cell>
          <cell r="S533">
            <v>1.8406052000000003E-2</v>
          </cell>
          <cell r="T533">
            <v>2.083704</v>
          </cell>
          <cell r="U533">
            <v>9.3938377209599988</v>
          </cell>
          <cell r="V533">
            <v>95</v>
          </cell>
          <cell r="W533">
            <v>2</v>
          </cell>
          <cell r="X533">
            <v>0.15</v>
          </cell>
          <cell r="Y533">
            <v>9.8882502325894725E-2</v>
          </cell>
          <cell r="Z533">
            <v>0.15</v>
          </cell>
          <cell r="AA533">
            <v>0</v>
          </cell>
          <cell r="AB533">
            <v>0</v>
          </cell>
          <cell r="AC533">
            <v>0.24888250232589471</v>
          </cell>
          <cell r="AD533">
            <v>0.60269403673700284</v>
          </cell>
          <cell r="AE533">
            <v>0.24888250232589471</v>
          </cell>
          <cell r="AF533">
            <v>0.24888250232589471</v>
          </cell>
        </row>
        <row r="534">
          <cell r="C534" t="str">
            <v>4-8001</v>
          </cell>
          <cell r="D534" t="str">
            <v>20</v>
          </cell>
          <cell r="E534" t="str">
            <v>26</v>
          </cell>
          <cell r="F534" t="str">
            <v>107</v>
          </cell>
          <cell r="G534">
            <v>45</v>
          </cell>
          <cell r="H534">
            <v>0.3</v>
          </cell>
          <cell r="I534" t="str">
            <v>+0,1-0</v>
          </cell>
          <cell r="J534">
            <v>45</v>
          </cell>
          <cell r="K534">
            <v>0.3</v>
          </cell>
          <cell r="L534" t="str">
            <v>+0,1-0</v>
          </cell>
          <cell r="M534" t="str">
            <v>Brute</v>
          </cell>
          <cell r="N534" t="str">
            <v>Suivant plan générique</v>
          </cell>
          <cell r="O534">
            <v>43129</v>
          </cell>
          <cell r="P534">
            <v>0</v>
          </cell>
          <cell r="Q534">
            <v>3</v>
          </cell>
          <cell r="R534">
            <v>110</v>
          </cell>
          <cell r="S534">
            <v>0.18314269800000002</v>
          </cell>
          <cell r="T534">
            <v>5.1348420000000008</v>
          </cell>
          <cell r="U534">
            <v>20.624863119300006</v>
          </cell>
          <cell r="V534">
            <v>25</v>
          </cell>
          <cell r="W534">
            <v>3</v>
          </cell>
          <cell r="X534">
            <v>0.15</v>
          </cell>
          <cell r="Y534">
            <v>0.82499452477200019</v>
          </cell>
          <cell r="Z534">
            <v>0.22499999999999998</v>
          </cell>
          <cell r="AA534">
            <v>0</v>
          </cell>
          <cell r="AB534">
            <v>0</v>
          </cell>
          <cell r="AC534">
            <v>1.0499945247720002</v>
          </cell>
          <cell r="AD534">
            <v>0.21428683168501031</v>
          </cell>
          <cell r="AE534">
            <v>1.0999926996960003</v>
          </cell>
          <cell r="AF534">
            <v>1.0999926996960003</v>
          </cell>
        </row>
        <row r="535">
          <cell r="C535" t="str">
            <v>4-8004</v>
          </cell>
          <cell r="D535" t="str">
            <v>10</v>
          </cell>
          <cell r="E535" t="str">
            <v>12</v>
          </cell>
          <cell r="F535" t="str">
            <v>20</v>
          </cell>
          <cell r="G535">
            <v>45</v>
          </cell>
          <cell r="H535">
            <v>0.3</v>
          </cell>
          <cell r="I535" t="str">
            <v>+0,1-0</v>
          </cell>
          <cell r="J535">
            <v>45</v>
          </cell>
          <cell r="K535">
            <v>0.3</v>
          </cell>
          <cell r="L535" t="str">
            <v>+0,1-0</v>
          </cell>
          <cell r="M535" t="str">
            <v>Brute</v>
          </cell>
          <cell r="N535" t="str">
            <v>Suivant plan générique</v>
          </cell>
          <cell r="O535">
            <v>43129</v>
          </cell>
          <cell r="P535">
            <v>0</v>
          </cell>
          <cell r="Q535">
            <v>3</v>
          </cell>
          <cell r="R535">
            <v>23</v>
          </cell>
          <cell r="S535">
            <v>5.4573200000000007E-3</v>
          </cell>
          <cell r="T535">
            <v>0.81859800000000005</v>
          </cell>
          <cell r="U535">
            <v>4.2989656287600013</v>
          </cell>
          <cell r="V535">
            <v>122</v>
          </cell>
          <cell r="W535">
            <v>1</v>
          </cell>
          <cell r="X535">
            <v>0.15</v>
          </cell>
          <cell r="Y535">
            <v>3.5237423186557384E-2</v>
          </cell>
          <cell r="Z535">
            <v>0.15</v>
          </cell>
          <cell r="AA535">
            <v>0</v>
          </cell>
          <cell r="AB535">
            <v>0</v>
          </cell>
          <cell r="AC535">
            <v>0.18523742318655739</v>
          </cell>
          <cell r="AD535">
            <v>0.80977157541719391</v>
          </cell>
          <cell r="AE535">
            <v>0.18523742318655739</v>
          </cell>
          <cell r="AF535">
            <v>0.18523742318655739</v>
          </cell>
        </row>
        <row r="536">
          <cell r="C536" t="str">
            <v>4-8007</v>
          </cell>
          <cell r="D536" t="str">
            <v>14</v>
          </cell>
          <cell r="E536" t="str">
            <v>22</v>
          </cell>
          <cell r="F536" t="str">
            <v>50</v>
          </cell>
          <cell r="G536">
            <v>45</v>
          </cell>
          <cell r="H536">
            <v>0.3</v>
          </cell>
          <cell r="I536" t="str">
            <v>+0,1-0</v>
          </cell>
          <cell r="J536">
            <v>45</v>
          </cell>
          <cell r="K536">
            <v>0.3</v>
          </cell>
          <cell r="L536" t="str">
            <v>+0,1-0</v>
          </cell>
          <cell r="M536" t="str">
            <v>Brute</v>
          </cell>
          <cell r="N536" t="str">
            <v>Suivant plan générique</v>
          </cell>
          <cell r="O536">
            <v>43129</v>
          </cell>
          <cell r="P536">
            <v>0</v>
          </cell>
          <cell r="Q536">
            <v>3</v>
          </cell>
          <cell r="R536">
            <v>53</v>
          </cell>
          <cell r="S536">
            <v>8.9301600000000009E-2</v>
          </cell>
          <cell r="T536">
            <v>5.3580960000000006</v>
          </cell>
          <cell r="U536">
            <v>12.895865452800004</v>
          </cell>
          <cell r="V536">
            <v>53</v>
          </cell>
          <cell r="W536">
            <v>4</v>
          </cell>
          <cell r="X536">
            <v>0.2</v>
          </cell>
          <cell r="Y536">
            <v>0.24331821609056611</v>
          </cell>
          <cell r="Z536">
            <v>0.2</v>
          </cell>
          <cell r="AA536">
            <v>0</v>
          </cell>
          <cell r="AB536">
            <v>0</v>
          </cell>
          <cell r="AC536">
            <v>0.4433182160905661</v>
          </cell>
          <cell r="AD536">
            <v>0.45114320310073092</v>
          </cell>
          <cell r="AE536">
            <v>0.4433182160905661</v>
          </cell>
          <cell r="AF536">
            <v>0.4433182160905661</v>
          </cell>
        </row>
        <row r="537">
          <cell r="C537" t="str">
            <v>4-8016</v>
          </cell>
          <cell r="D537" t="str">
            <v>10</v>
          </cell>
          <cell r="E537" t="str">
            <v>12</v>
          </cell>
          <cell r="F537" t="str">
            <v>33</v>
          </cell>
          <cell r="G537">
            <v>45</v>
          </cell>
          <cell r="H537">
            <v>0.3</v>
          </cell>
          <cell r="I537" t="str">
            <v>+0,1-0</v>
          </cell>
          <cell r="J537">
            <v>45</v>
          </cell>
          <cell r="K537">
            <v>0.3</v>
          </cell>
          <cell r="L537" t="str">
            <v>+0,1-0</v>
          </cell>
          <cell r="M537" t="str">
            <v>Brute</v>
          </cell>
          <cell r="N537" t="str">
            <v>Suivant plan générique</v>
          </cell>
          <cell r="O537">
            <v>43129</v>
          </cell>
          <cell r="P537">
            <v>0</v>
          </cell>
          <cell r="Q537">
            <v>3</v>
          </cell>
          <cell r="R537">
            <v>36</v>
          </cell>
          <cell r="S537">
            <v>9.0045779999999992E-3</v>
          </cell>
          <cell r="T537">
            <v>0.81859800000000005</v>
          </cell>
          <cell r="U537">
            <v>4.2989656287600013</v>
          </cell>
          <cell r="V537">
            <v>78</v>
          </cell>
          <cell r="W537">
            <v>1</v>
          </cell>
          <cell r="X537">
            <v>0.15</v>
          </cell>
          <cell r="Y537">
            <v>5.5114943958461553E-2</v>
          </cell>
          <cell r="Z537">
            <v>0.15</v>
          </cell>
          <cell r="AA537">
            <v>0</v>
          </cell>
          <cell r="AB537">
            <v>0</v>
          </cell>
          <cell r="AC537">
            <v>0.20511494395846155</v>
          </cell>
          <cell r="AD537">
            <v>0.73129727705445469</v>
          </cell>
          <cell r="AE537">
            <v>0.20511494395846155</v>
          </cell>
          <cell r="AF537">
            <v>0.20511494395846155</v>
          </cell>
        </row>
        <row r="538">
          <cell r="C538" t="str">
            <v>4-7974</v>
          </cell>
          <cell r="D538" t="str">
            <v>16</v>
          </cell>
          <cell r="E538" t="str">
            <v>28</v>
          </cell>
          <cell r="F538" t="str">
            <v>20</v>
          </cell>
          <cell r="G538">
            <v>45</v>
          </cell>
          <cell r="H538">
            <v>0.3</v>
          </cell>
          <cell r="I538" t="str">
            <v>+0,1-0</v>
          </cell>
          <cell r="J538">
            <v>45</v>
          </cell>
          <cell r="K538">
            <v>0.3</v>
          </cell>
          <cell r="L538" t="str">
            <v>+0,1-0</v>
          </cell>
          <cell r="M538" t="str">
            <v>Brute</v>
          </cell>
          <cell r="N538" t="str">
            <v>Suivant plan générique</v>
          </cell>
          <cell r="O538">
            <v>43129</v>
          </cell>
          <cell r="P538">
            <v>0</v>
          </cell>
          <cell r="Q538">
            <v>3</v>
          </cell>
          <cell r="R538">
            <v>23</v>
          </cell>
          <cell r="S538">
            <v>6.5487840000000005E-2</v>
          </cell>
          <cell r="T538">
            <v>9.8231760000000019</v>
          </cell>
          <cell r="U538">
            <v>49.229828841600018</v>
          </cell>
          <cell r="V538">
            <v>122</v>
          </cell>
          <cell r="W538">
            <v>6</v>
          </cell>
          <cell r="X538">
            <v>0.25</v>
          </cell>
          <cell r="Y538">
            <v>0.40352318722622965</v>
          </cell>
          <cell r="Z538">
            <v>0.25</v>
          </cell>
          <cell r="AA538">
            <v>0</v>
          </cell>
          <cell r="AB538">
            <v>0</v>
          </cell>
          <cell r="AC538">
            <v>0.65352318722622971</v>
          </cell>
          <cell r="AD538">
            <v>0.38254189734427541</v>
          </cell>
          <cell r="AE538">
            <v>0.65352318722622971</v>
          </cell>
          <cell r="AF538">
            <v>0.65352318722622971</v>
          </cell>
        </row>
        <row r="539">
          <cell r="C539" t="str">
            <v>4-7983</v>
          </cell>
          <cell r="D539" t="str">
            <v>10</v>
          </cell>
          <cell r="E539" t="str">
            <v>16</v>
          </cell>
          <cell r="F539" t="str">
            <v>26,5</v>
          </cell>
          <cell r="G539">
            <v>45</v>
          </cell>
          <cell r="H539">
            <v>0.3</v>
          </cell>
          <cell r="I539" t="str">
            <v>+0,1-0</v>
          </cell>
          <cell r="J539">
            <v>45</v>
          </cell>
          <cell r="K539">
            <v>0.3</v>
          </cell>
          <cell r="L539" t="str">
            <v>+0,1-0</v>
          </cell>
          <cell r="M539" t="str">
            <v>Brute</v>
          </cell>
          <cell r="N539" t="str">
            <v>Suivant plan générique</v>
          </cell>
          <cell r="O539">
            <v>43129</v>
          </cell>
          <cell r="P539">
            <v>0</v>
          </cell>
          <cell r="Q539">
            <v>3</v>
          </cell>
          <cell r="R539">
            <v>29.5</v>
          </cell>
          <cell r="S539">
            <v>2.5637001E-2</v>
          </cell>
          <cell r="T539">
            <v>2.9023020000000002</v>
          </cell>
          <cell r="U539">
            <v>14.197829199840001</v>
          </cell>
          <cell r="V539">
            <v>95</v>
          </cell>
          <cell r="W539">
            <v>3</v>
          </cell>
          <cell r="X539">
            <v>0.15</v>
          </cell>
          <cell r="Y539">
            <v>0.14945083368252632</v>
          </cell>
          <cell r="Z539">
            <v>0.15</v>
          </cell>
          <cell r="AA539">
            <v>0</v>
          </cell>
          <cell r="AB539">
            <v>0</v>
          </cell>
          <cell r="AC539">
            <v>0.29945083368252634</v>
          </cell>
          <cell r="AD539">
            <v>0.50091695573313366</v>
          </cell>
          <cell r="AE539">
            <v>0.29945083368252634</v>
          </cell>
          <cell r="AF539">
            <v>0.29945083368252634</v>
          </cell>
        </row>
        <row r="540">
          <cell r="C540" t="str">
            <v>4-7986</v>
          </cell>
          <cell r="D540" t="str">
            <v>9</v>
          </cell>
          <cell r="E540" t="str">
            <v>12</v>
          </cell>
          <cell r="F540" t="str">
            <v>30,5</v>
          </cell>
          <cell r="G540">
            <v>45</v>
          </cell>
          <cell r="H540">
            <v>0.3</v>
          </cell>
          <cell r="I540" t="str">
            <v>+0,1-0</v>
          </cell>
          <cell r="J540">
            <v>45</v>
          </cell>
          <cell r="K540">
            <v>0.3</v>
          </cell>
          <cell r="L540" t="str">
            <v>+0,1-0</v>
          </cell>
          <cell r="M540" t="str">
            <v>Brute</v>
          </cell>
          <cell r="N540" t="str">
            <v>Suivant plan générique</v>
          </cell>
          <cell r="O540">
            <v>43129</v>
          </cell>
          <cell r="P540">
            <v>0</v>
          </cell>
          <cell r="Q540">
            <v>3</v>
          </cell>
          <cell r="R540">
            <v>33.5</v>
          </cell>
          <cell r="S540">
            <v>1.1916182250000002E-2</v>
          </cell>
          <cell r="T540">
            <v>1.1720835000000003</v>
          </cell>
          <cell r="U540">
            <v>5.9726444951250022</v>
          </cell>
          <cell r="V540">
            <v>84</v>
          </cell>
          <cell r="W540">
            <v>2</v>
          </cell>
          <cell r="X540">
            <v>0.15</v>
          </cell>
          <cell r="Y540">
            <v>7.1102910656250032E-2</v>
          </cell>
          <cell r="Z540">
            <v>0.15</v>
          </cell>
          <cell r="AA540">
            <v>0</v>
          </cell>
          <cell r="AB540">
            <v>0</v>
          </cell>
          <cell r="AC540">
            <v>0.22110291065625004</v>
          </cell>
          <cell r="AD540">
            <v>0.67841712058330106</v>
          </cell>
          <cell r="AE540">
            <v>0.22110291065625004</v>
          </cell>
          <cell r="AF540">
            <v>0.22110291065625004</v>
          </cell>
        </row>
        <row r="541">
          <cell r="C541" t="str">
            <v>4-7957</v>
          </cell>
          <cell r="D541" t="str">
            <v>10</v>
          </cell>
          <cell r="E541" t="str">
            <v>12</v>
          </cell>
          <cell r="F541">
            <v>30.5</v>
          </cell>
          <cell r="G541">
            <v>45</v>
          </cell>
          <cell r="H541">
            <v>0.3</v>
          </cell>
          <cell r="I541" t="str">
            <v>+0,1-0</v>
          </cell>
          <cell r="J541">
            <v>45</v>
          </cell>
          <cell r="K541">
            <v>0.3</v>
          </cell>
          <cell r="L541" t="str">
            <v>+0,1-0</v>
          </cell>
          <cell r="M541" t="str">
            <v>Brute</v>
          </cell>
          <cell r="N541" t="str">
            <v>Suivant plan générique</v>
          </cell>
          <cell r="O541">
            <v>43129</v>
          </cell>
          <cell r="P541">
            <v>0</v>
          </cell>
          <cell r="Q541">
            <v>3</v>
          </cell>
          <cell r="R541">
            <v>33.5</v>
          </cell>
          <cell r="S541">
            <v>8.3224130000000007E-3</v>
          </cell>
          <cell r="T541">
            <v>0.81859800000000005</v>
          </cell>
          <cell r="U541">
            <v>4.2989656287600013</v>
          </cell>
          <cell r="V541">
            <v>84</v>
          </cell>
          <cell r="W541">
            <v>1</v>
          </cell>
          <cell r="X541">
            <v>0.15</v>
          </cell>
          <cell r="Y541">
            <v>5.1178162247142875E-2</v>
          </cell>
          <cell r="Z541">
            <v>0.15</v>
          </cell>
          <cell r="AA541">
            <v>0</v>
          </cell>
          <cell r="AB541">
            <v>0</v>
          </cell>
          <cell r="AC541">
            <v>0.20117816224714286</v>
          </cell>
          <cell r="AD541">
            <v>0.74560776539815654</v>
          </cell>
          <cell r="AE541">
            <v>0.20117816224714286</v>
          </cell>
          <cell r="AF541">
            <v>0.20117816224714286</v>
          </cell>
        </row>
        <row r="542">
          <cell r="C542" t="str">
            <v>4-7867</v>
          </cell>
          <cell r="D542" t="str">
            <v>14</v>
          </cell>
          <cell r="E542" t="str">
            <v>20</v>
          </cell>
          <cell r="F542" t="str">
            <v>18</v>
          </cell>
          <cell r="G542">
            <v>45</v>
          </cell>
          <cell r="H542">
            <v>0.3</v>
          </cell>
          <cell r="I542" t="str">
            <v>+0,1-0</v>
          </cell>
          <cell r="J542">
            <v>45</v>
          </cell>
          <cell r="K542">
            <v>0.3</v>
          </cell>
          <cell r="L542" t="str">
            <v>+0,1-0</v>
          </cell>
          <cell r="M542" t="str">
            <v>Brute</v>
          </cell>
          <cell r="N542" t="str">
            <v>Suivant plan générique</v>
          </cell>
          <cell r="O542">
            <v>43129</v>
          </cell>
          <cell r="P542">
            <v>0</v>
          </cell>
          <cell r="Q542">
            <v>3</v>
          </cell>
          <cell r="R542">
            <v>21</v>
          </cell>
          <cell r="S542">
            <v>2.2771908E-2</v>
          </cell>
          <cell r="T542">
            <v>3.7953180000000004</v>
          </cell>
          <cell r="U542">
            <v>18.730213136712006</v>
          </cell>
          <cell r="V542">
            <v>134</v>
          </cell>
          <cell r="W542">
            <v>3</v>
          </cell>
          <cell r="X542">
            <v>0.15</v>
          </cell>
          <cell r="Y542">
            <v>0.13977770997546274</v>
          </cell>
          <cell r="Z542">
            <v>0.15</v>
          </cell>
          <cell r="AA542">
            <v>0</v>
          </cell>
          <cell r="AB542">
            <v>0</v>
          </cell>
          <cell r="AC542">
            <v>0.28977770997546271</v>
          </cell>
          <cell r="AD542">
            <v>0.51763815792698964</v>
          </cell>
          <cell r="AE542">
            <v>0.28977770997546271</v>
          </cell>
          <cell r="AF542">
            <v>0.28977770997546271</v>
          </cell>
        </row>
        <row r="543">
          <cell r="C543" t="str">
            <v>4-7935</v>
          </cell>
          <cell r="D543" t="str">
            <v>10</v>
          </cell>
          <cell r="E543" t="str">
            <v>18</v>
          </cell>
          <cell r="F543" t="str">
            <v>55</v>
          </cell>
          <cell r="G543">
            <v>45</v>
          </cell>
          <cell r="H543">
            <v>0.3</v>
          </cell>
          <cell r="I543" t="str">
            <v>+0,1-0</v>
          </cell>
          <cell r="J543">
            <v>45</v>
          </cell>
          <cell r="K543">
            <v>0.3</v>
          </cell>
          <cell r="L543" t="str">
            <v>+0,1-0</v>
          </cell>
          <cell r="M543" t="str">
            <v>Brute</v>
          </cell>
          <cell r="N543" t="str">
            <v>Suivant plan générique</v>
          </cell>
          <cell r="O543">
            <v>43129</v>
          </cell>
          <cell r="P543">
            <v>0</v>
          </cell>
          <cell r="Q543">
            <v>3</v>
          </cell>
          <cell r="R543">
            <v>58</v>
          </cell>
          <cell r="S543">
            <v>7.6402480000000009E-2</v>
          </cell>
          <cell r="T543">
            <v>4.167408</v>
          </cell>
          <cell r="U543">
            <v>28.151441146752003</v>
          </cell>
          <cell r="V543">
            <v>48</v>
          </cell>
          <cell r="W543">
            <v>4</v>
          </cell>
          <cell r="X543">
            <v>0.2</v>
          </cell>
          <cell r="Y543">
            <v>0.58648835722400006</v>
          </cell>
          <cell r="Z543">
            <v>0.2</v>
          </cell>
          <cell r="AA543">
            <v>0</v>
          </cell>
          <cell r="AB543">
            <v>0</v>
          </cell>
          <cell r="AC543">
            <v>0.78648835722400001</v>
          </cell>
          <cell r="AD543">
            <v>0.25429492777988816</v>
          </cell>
          <cell r="AE543">
            <v>0.78648835722400001</v>
          </cell>
          <cell r="AF543">
            <v>0.78648835722400001</v>
          </cell>
        </row>
        <row r="544">
          <cell r="C544" t="str">
            <v>4-7927</v>
          </cell>
          <cell r="D544" t="str">
            <v>10</v>
          </cell>
          <cell r="E544" t="str">
            <v>16</v>
          </cell>
          <cell r="F544" t="str">
            <v>68</v>
          </cell>
          <cell r="G544">
            <v>45</v>
          </cell>
          <cell r="H544">
            <v>0.3</v>
          </cell>
          <cell r="I544" t="str">
            <v>+0,1-0</v>
          </cell>
          <cell r="J544">
            <v>45</v>
          </cell>
          <cell r="K544">
            <v>0.3</v>
          </cell>
          <cell r="L544" t="str">
            <v>+0,1-0</v>
          </cell>
          <cell r="M544" t="str">
            <v>Brute</v>
          </cell>
          <cell r="N544" t="str">
            <v>Suivant plan générique</v>
          </cell>
          <cell r="O544">
            <v>43129</v>
          </cell>
          <cell r="P544">
            <v>0</v>
          </cell>
          <cell r="Q544">
            <v>3</v>
          </cell>
          <cell r="R544">
            <v>71</v>
          </cell>
          <cell r="S544">
            <v>6.5785512000000004E-2</v>
          </cell>
          <cell r="T544">
            <v>2.9023020000000002</v>
          </cell>
          <cell r="U544">
            <v>14.197829199840001</v>
          </cell>
          <cell r="V544">
            <v>39</v>
          </cell>
          <cell r="W544">
            <v>3</v>
          </cell>
          <cell r="X544">
            <v>0.15</v>
          </cell>
          <cell r="Y544">
            <v>0.36404690256000005</v>
          </cell>
          <cell r="Z544">
            <v>0.15</v>
          </cell>
          <cell r="AA544">
            <v>0</v>
          </cell>
          <cell r="AB544">
            <v>0</v>
          </cell>
          <cell r="AC544">
            <v>0.51404690256000007</v>
          </cell>
          <cell r="AD544">
            <v>0.29180216679253673</v>
          </cell>
          <cell r="AE544">
            <v>0.52006700365714298</v>
          </cell>
          <cell r="AF544">
            <v>0.52006700365714298</v>
          </cell>
        </row>
        <row r="545">
          <cell r="C545" t="str">
            <v>4-7869</v>
          </cell>
          <cell r="D545" t="str">
            <v>16</v>
          </cell>
          <cell r="E545" t="str">
            <v>22</v>
          </cell>
          <cell r="F545" t="str">
            <v>90</v>
          </cell>
          <cell r="G545">
            <v>45</v>
          </cell>
          <cell r="H545">
            <v>0.3</v>
          </cell>
          <cell r="I545" t="str">
            <v>+0,1-0</v>
          </cell>
          <cell r="J545">
            <v>45</v>
          </cell>
          <cell r="K545">
            <v>0.3</v>
          </cell>
          <cell r="L545" t="str">
            <v>+0,1-0</v>
          </cell>
          <cell r="M545" t="str">
            <v>Brute</v>
          </cell>
          <cell r="N545" t="str">
            <v>Suivant plan générique</v>
          </cell>
          <cell r="O545">
            <v>43129</v>
          </cell>
          <cell r="P545">
            <v>0</v>
          </cell>
          <cell r="Q545">
            <v>3</v>
          </cell>
          <cell r="R545">
            <v>93</v>
          </cell>
          <cell r="S545">
            <v>0.12725478000000001</v>
          </cell>
          <cell r="T545">
            <v>4.2418259999999997</v>
          </cell>
          <cell r="U545">
            <v>20.140359521040001</v>
          </cell>
          <cell r="V545">
            <v>30</v>
          </cell>
          <cell r="W545">
            <v>3</v>
          </cell>
          <cell r="X545">
            <v>0.15</v>
          </cell>
          <cell r="Y545">
            <v>0.67134531736800007</v>
          </cell>
          <cell r="Z545">
            <v>0.20140359521040002</v>
          </cell>
          <cell r="AA545">
            <v>0</v>
          </cell>
          <cell r="AB545">
            <v>0</v>
          </cell>
          <cell r="AC545">
            <v>0.87274891257840004</v>
          </cell>
          <cell r="AD545">
            <v>0.23076923076923073</v>
          </cell>
          <cell r="AE545">
            <v>0.89512708982400013</v>
          </cell>
          <cell r="AF545">
            <v>0.89512708982400013</v>
          </cell>
        </row>
        <row r="546">
          <cell r="C546" t="str">
            <v>4-7882</v>
          </cell>
          <cell r="D546" t="str">
            <v>20</v>
          </cell>
          <cell r="E546" t="str">
            <v>26</v>
          </cell>
          <cell r="F546" t="str">
            <v>55</v>
          </cell>
          <cell r="G546">
            <v>45</v>
          </cell>
          <cell r="H546">
            <v>0.3</v>
          </cell>
          <cell r="I546" t="str">
            <v>+0,1-0</v>
          </cell>
          <cell r="J546">
            <v>45</v>
          </cell>
          <cell r="K546">
            <v>0.3</v>
          </cell>
          <cell r="L546" t="str">
            <v>+0,1-0</v>
          </cell>
          <cell r="M546" t="str">
            <v>Brute</v>
          </cell>
          <cell r="N546" t="str">
            <v>Suivant plan générique</v>
          </cell>
          <cell r="O546">
            <v>43129</v>
          </cell>
          <cell r="P546">
            <v>0</v>
          </cell>
          <cell r="Q546">
            <v>3</v>
          </cell>
          <cell r="R546">
            <v>58</v>
          </cell>
          <cell r="S546">
            <v>9.4138770000000024E-2</v>
          </cell>
          <cell r="T546">
            <v>5.1348420000000008</v>
          </cell>
          <cell r="U546">
            <v>20.624863119300006</v>
          </cell>
          <cell r="V546">
            <v>48</v>
          </cell>
          <cell r="W546">
            <v>3</v>
          </cell>
          <cell r="X546">
            <v>0.15</v>
          </cell>
          <cell r="Y546">
            <v>0.42968464831875014</v>
          </cell>
          <cell r="Z546">
            <v>0.15</v>
          </cell>
          <cell r="AA546">
            <v>0</v>
          </cell>
          <cell r="AB546">
            <v>0</v>
          </cell>
          <cell r="AC546">
            <v>0.57968464831875011</v>
          </cell>
          <cell r="AD546">
            <v>0.25876138075252209</v>
          </cell>
          <cell r="AE546">
            <v>0.61383521188392876</v>
          </cell>
          <cell r="AF546">
            <v>0.61383521188392876</v>
          </cell>
        </row>
        <row r="547">
          <cell r="C547" t="str">
            <v>4-7812</v>
          </cell>
          <cell r="D547" t="str">
            <v>10</v>
          </cell>
          <cell r="E547" t="str">
            <v>16</v>
          </cell>
          <cell r="F547" t="str">
            <v>20</v>
          </cell>
          <cell r="G547">
            <v>45</v>
          </cell>
          <cell r="H547">
            <v>0.3</v>
          </cell>
          <cell r="I547" t="str">
            <v>+0,1-0</v>
          </cell>
          <cell r="J547">
            <v>45</v>
          </cell>
          <cell r="K547">
            <v>0.3</v>
          </cell>
          <cell r="L547" t="str">
            <v>+0,1-0</v>
          </cell>
          <cell r="M547" t="str">
            <v>Brute</v>
          </cell>
          <cell r="N547" t="str">
            <v>Suivant plan générique</v>
          </cell>
          <cell r="O547">
            <v>43129</v>
          </cell>
          <cell r="P547">
            <v>0</v>
          </cell>
          <cell r="Q547">
            <v>3</v>
          </cell>
          <cell r="R547">
            <v>23</v>
          </cell>
          <cell r="S547">
            <v>1.9348680000000004E-2</v>
          </cell>
          <cell r="T547">
            <v>2.9023020000000002</v>
          </cell>
          <cell r="U547">
            <v>14.197829199840001</v>
          </cell>
          <cell r="V547">
            <v>122</v>
          </cell>
          <cell r="W547">
            <v>3</v>
          </cell>
          <cell r="X547">
            <v>0.15</v>
          </cell>
          <cell r="Y547">
            <v>0.1163756491790164</v>
          </cell>
          <cell r="Z547">
            <v>0.15</v>
          </cell>
          <cell r="AA547">
            <v>0</v>
          </cell>
          <cell r="AB547">
            <v>0</v>
          </cell>
          <cell r="AC547">
            <v>0.2663756491790164</v>
          </cell>
          <cell r="AD547">
            <v>0.56311453566535763</v>
          </cell>
          <cell r="AE547">
            <v>0.2663756491790164</v>
          </cell>
          <cell r="AF547">
            <v>0.2663756491790164</v>
          </cell>
        </row>
        <row r="548">
          <cell r="C548" t="str">
            <v>4-7820</v>
          </cell>
          <cell r="D548" t="str">
            <v>10</v>
          </cell>
          <cell r="E548" t="str">
            <v>18</v>
          </cell>
          <cell r="F548" t="str">
            <v>47</v>
          </cell>
          <cell r="G548">
            <v>45</v>
          </cell>
          <cell r="H548">
            <v>0.3</v>
          </cell>
          <cell r="I548" t="str">
            <v>+0,1-0</v>
          </cell>
          <cell r="J548">
            <v>45</v>
          </cell>
          <cell r="K548">
            <v>0.3</v>
          </cell>
          <cell r="L548" t="str">
            <v>+0,1-0</v>
          </cell>
          <cell r="M548" t="str">
            <v>Brute</v>
          </cell>
          <cell r="N548" t="str">
            <v>Suivant plan générique</v>
          </cell>
          <cell r="O548">
            <v>43129</v>
          </cell>
          <cell r="P548">
            <v>0</v>
          </cell>
          <cell r="Q548">
            <v>3</v>
          </cell>
          <cell r="R548">
            <v>50</v>
          </cell>
          <cell r="S548">
            <v>6.5289392000000002E-2</v>
          </cell>
          <cell r="T548">
            <v>4.167408</v>
          </cell>
          <cell r="U548">
            <v>28.151441146752003</v>
          </cell>
          <cell r="V548">
            <v>56</v>
          </cell>
          <cell r="W548">
            <v>4</v>
          </cell>
          <cell r="X548">
            <v>0.2</v>
          </cell>
          <cell r="Y548">
            <v>0.50270430619200002</v>
          </cell>
          <cell r="Z548">
            <v>0.2</v>
          </cell>
          <cell r="AA548">
            <v>0</v>
          </cell>
          <cell r="AB548">
            <v>0</v>
          </cell>
          <cell r="AC548">
            <v>0.70270430619199997</v>
          </cell>
          <cell r="AD548">
            <v>0.28461473515626062</v>
          </cell>
          <cell r="AE548">
            <v>0.71814900884571431</v>
          </cell>
          <cell r="AF548">
            <v>0.71814900884571431</v>
          </cell>
        </row>
        <row r="549">
          <cell r="C549" t="str">
            <v>4-7824</v>
          </cell>
          <cell r="D549" t="str">
            <v>14</v>
          </cell>
          <cell r="E549" t="str">
            <v>20</v>
          </cell>
          <cell r="F549" t="str">
            <v>39</v>
          </cell>
          <cell r="G549">
            <v>45</v>
          </cell>
          <cell r="H549">
            <v>0.3</v>
          </cell>
          <cell r="I549" t="str">
            <v>+0,1-0</v>
          </cell>
          <cell r="J549">
            <v>45</v>
          </cell>
          <cell r="K549">
            <v>0.3</v>
          </cell>
          <cell r="L549" t="str">
            <v>+0,1-0</v>
          </cell>
          <cell r="M549" t="str">
            <v>Brute</v>
          </cell>
          <cell r="N549" t="str">
            <v>Suivant plan générique</v>
          </cell>
          <cell r="O549">
            <v>43129</v>
          </cell>
          <cell r="P549">
            <v>0</v>
          </cell>
          <cell r="Q549">
            <v>3</v>
          </cell>
          <cell r="R549">
            <v>42</v>
          </cell>
          <cell r="S549">
            <v>4.9339134000000007E-2</v>
          </cell>
          <cell r="T549">
            <v>3.7953180000000004</v>
          </cell>
          <cell r="U549">
            <v>18.730213136712006</v>
          </cell>
          <cell r="V549">
            <v>67</v>
          </cell>
          <cell r="W549">
            <v>3</v>
          </cell>
          <cell r="X549">
            <v>0.15</v>
          </cell>
          <cell r="Y549">
            <v>0.27955541995092548</v>
          </cell>
          <cell r="Z549">
            <v>0.15</v>
          </cell>
          <cell r="AA549">
            <v>0</v>
          </cell>
          <cell r="AB549">
            <v>0</v>
          </cell>
          <cell r="AC549">
            <v>0.4295554199509255</v>
          </cell>
          <cell r="AD549">
            <v>0.34919824784689424</v>
          </cell>
          <cell r="AE549">
            <v>0.4295554199509255</v>
          </cell>
          <cell r="AF549">
            <v>0.4295554199509255</v>
          </cell>
        </row>
        <row r="550">
          <cell r="C550" t="str">
            <v>4-7694</v>
          </cell>
          <cell r="D550" t="str">
            <v>14</v>
          </cell>
          <cell r="E550" t="str">
            <v>20</v>
          </cell>
          <cell r="F550" t="str">
            <v>55</v>
          </cell>
          <cell r="G550">
            <v>45</v>
          </cell>
          <cell r="H550">
            <v>0.3</v>
          </cell>
          <cell r="I550" t="str">
            <v>+0,1-0</v>
          </cell>
          <cell r="J550">
            <v>45</v>
          </cell>
          <cell r="K550">
            <v>0.3</v>
          </cell>
          <cell r="L550" t="str">
            <v>+0,1-0</v>
          </cell>
          <cell r="M550" t="str">
            <v>Brute</v>
          </cell>
          <cell r="N550" t="str">
            <v>Suivant plan générique</v>
          </cell>
          <cell r="O550">
            <v>43129</v>
          </cell>
          <cell r="P550">
            <v>0</v>
          </cell>
          <cell r="Q550">
            <v>3</v>
          </cell>
          <cell r="R550">
            <v>58</v>
          </cell>
          <cell r="S550">
            <v>6.9580829999999996E-2</v>
          </cell>
          <cell r="T550">
            <v>3.7953180000000004</v>
          </cell>
          <cell r="U550">
            <v>18.730213136712006</v>
          </cell>
          <cell r="V550">
            <v>48</v>
          </cell>
          <cell r="W550">
            <v>3</v>
          </cell>
          <cell r="X550">
            <v>0.15</v>
          </cell>
          <cell r="Y550">
            <v>0.39021277368150015</v>
          </cell>
          <cell r="Z550">
            <v>0.15</v>
          </cell>
          <cell r="AA550">
            <v>0</v>
          </cell>
          <cell r="AB550">
            <v>0</v>
          </cell>
          <cell r="AC550">
            <v>0.54021277368150011</v>
          </cell>
          <cell r="AD550">
            <v>0.27766836940519535</v>
          </cell>
          <cell r="AE550">
            <v>0.55744681954500019</v>
          </cell>
          <cell r="AF550">
            <v>0.55744681954500019</v>
          </cell>
        </row>
        <row r="551">
          <cell r="C551" t="str">
            <v>4-7687</v>
          </cell>
          <cell r="D551" t="str">
            <v>10</v>
          </cell>
          <cell r="E551" t="str">
            <v>12</v>
          </cell>
          <cell r="F551" t="str">
            <v>50</v>
          </cell>
          <cell r="G551">
            <v>45</v>
          </cell>
          <cell r="H551">
            <v>0.3</v>
          </cell>
          <cell r="I551" t="str">
            <v>+0,1-0</v>
          </cell>
          <cell r="J551">
            <v>45</v>
          </cell>
          <cell r="K551">
            <v>0.3</v>
          </cell>
          <cell r="L551" t="str">
            <v>+0,1-0</v>
          </cell>
          <cell r="M551" t="str">
            <v>Brute</v>
          </cell>
          <cell r="N551" t="str">
            <v>Suivant plan générique</v>
          </cell>
          <cell r="O551">
            <v>43129</v>
          </cell>
          <cell r="P551">
            <v>0</v>
          </cell>
          <cell r="Q551">
            <v>3</v>
          </cell>
          <cell r="R551">
            <v>53</v>
          </cell>
          <cell r="S551">
            <v>1.3643300000000001E-2</v>
          </cell>
          <cell r="T551">
            <v>0.81859800000000005</v>
          </cell>
          <cell r="U551">
            <v>4.2989656287600013</v>
          </cell>
          <cell r="V551">
            <v>53</v>
          </cell>
          <cell r="W551">
            <v>1</v>
          </cell>
          <cell r="X551">
            <v>0.15</v>
          </cell>
          <cell r="Y551">
            <v>8.1112559033207576E-2</v>
          </cell>
          <cell r="Z551">
            <v>0.15</v>
          </cell>
          <cell r="AA551">
            <v>0</v>
          </cell>
          <cell r="AB551">
            <v>0</v>
          </cell>
          <cell r="AC551">
            <v>0.23111255903320757</v>
          </cell>
          <cell r="AD551">
            <v>0.64903439530712448</v>
          </cell>
          <cell r="AE551">
            <v>0.23111255903320757</v>
          </cell>
          <cell r="AF551">
            <v>0.23111255903320757</v>
          </cell>
        </row>
        <row r="552">
          <cell r="C552" t="str">
            <v>4-7697</v>
          </cell>
          <cell r="D552" t="str">
            <v>12</v>
          </cell>
          <cell r="E552" t="str">
            <v>16</v>
          </cell>
          <cell r="F552" t="str">
            <v>39</v>
          </cell>
          <cell r="G552">
            <v>45</v>
          </cell>
          <cell r="H552">
            <v>0.3</v>
          </cell>
          <cell r="I552" t="str">
            <v>+0,1-0</v>
          </cell>
          <cell r="J552">
            <v>45</v>
          </cell>
          <cell r="K552">
            <v>0.3</v>
          </cell>
          <cell r="L552" t="str">
            <v>+0,1-0</v>
          </cell>
          <cell r="M552" t="str">
            <v>Brute</v>
          </cell>
          <cell r="N552" t="str">
            <v>Suivant plan générique</v>
          </cell>
          <cell r="O552">
            <v>43129</v>
          </cell>
          <cell r="P552">
            <v>0</v>
          </cell>
          <cell r="Q552">
            <v>3</v>
          </cell>
          <cell r="R552">
            <v>42</v>
          </cell>
          <cell r="S552">
            <v>2.7088152000000001E-2</v>
          </cell>
          <cell r="T552">
            <v>2.083704</v>
          </cell>
          <cell r="U552">
            <v>9.3938377209599988</v>
          </cell>
          <cell r="V552">
            <v>67</v>
          </cell>
          <cell r="W552">
            <v>2</v>
          </cell>
          <cell r="X552">
            <v>0.15</v>
          </cell>
          <cell r="Y552">
            <v>0.14020653314865669</v>
          </cell>
          <cell r="Z552">
            <v>0.15</v>
          </cell>
          <cell r="AA552">
            <v>0</v>
          </cell>
          <cell r="AB552">
            <v>0</v>
          </cell>
          <cell r="AC552">
            <v>0.29020653314865669</v>
          </cell>
          <cell r="AD552">
            <v>0.51687327081352552</v>
          </cell>
          <cell r="AE552">
            <v>0.29020653314865669</v>
          </cell>
          <cell r="AF552">
            <v>0.29020653314865669</v>
          </cell>
        </row>
        <row r="553">
          <cell r="C553" t="str">
            <v>4-7701</v>
          </cell>
          <cell r="D553" t="str">
            <v>20</v>
          </cell>
          <cell r="E553" t="str">
            <v>26</v>
          </cell>
          <cell r="F553" t="str">
            <v>44</v>
          </cell>
          <cell r="G553">
            <v>45</v>
          </cell>
          <cell r="H553">
            <v>0.3</v>
          </cell>
          <cell r="I553" t="str">
            <v>+0,1-0</v>
          </cell>
          <cell r="J553">
            <v>45</v>
          </cell>
          <cell r="K553">
            <v>0.3</v>
          </cell>
          <cell r="L553" t="str">
            <v>+0,1-0</v>
          </cell>
          <cell r="M553" t="str">
            <v>Brute</v>
          </cell>
          <cell r="N553" t="str">
            <v>Suivant plan générique</v>
          </cell>
          <cell r="O553">
            <v>43129</v>
          </cell>
          <cell r="P553">
            <v>0</v>
          </cell>
          <cell r="Q553">
            <v>3</v>
          </cell>
          <cell r="R553">
            <v>47</v>
          </cell>
          <cell r="S553">
            <v>7.5311016000000008E-2</v>
          </cell>
          <cell r="T553">
            <v>5.1348420000000008</v>
          </cell>
          <cell r="U553">
            <v>20.624863119300006</v>
          </cell>
          <cell r="V553">
            <v>60</v>
          </cell>
          <cell r="W553">
            <v>3</v>
          </cell>
          <cell r="X553">
            <v>0.15</v>
          </cell>
          <cell r="Y553">
            <v>0.34374771865500009</v>
          </cell>
          <cell r="Z553">
            <v>0.15</v>
          </cell>
          <cell r="AA553">
            <v>0</v>
          </cell>
          <cell r="AB553">
            <v>0</v>
          </cell>
          <cell r="AC553">
            <v>0.49374771865500011</v>
          </cell>
          <cell r="AD553">
            <v>0.30379887204058276</v>
          </cell>
          <cell r="AE553">
            <v>0.49374771865500011</v>
          </cell>
          <cell r="AF553">
            <v>0.49374771865500011</v>
          </cell>
        </row>
        <row r="554">
          <cell r="C554" t="str">
            <v>4-7713</v>
          </cell>
          <cell r="D554" t="str">
            <v>12</v>
          </cell>
          <cell r="E554" t="str">
            <v>20</v>
          </cell>
          <cell r="F554" t="str">
            <v>44</v>
          </cell>
          <cell r="G554">
            <v>45</v>
          </cell>
          <cell r="H554">
            <v>0.3</v>
          </cell>
          <cell r="I554" t="str">
            <v>+0,1-0</v>
          </cell>
          <cell r="J554">
            <v>45</v>
          </cell>
          <cell r="K554">
            <v>0.3</v>
          </cell>
          <cell r="L554" t="str">
            <v>+0,1-0</v>
          </cell>
          <cell r="M554" t="str">
            <v>Brute</v>
          </cell>
          <cell r="N554" t="str">
            <v>Suivant plan générique</v>
          </cell>
          <cell r="O554">
            <v>43129</v>
          </cell>
          <cell r="P554">
            <v>0</v>
          </cell>
          <cell r="Q554">
            <v>3</v>
          </cell>
          <cell r="R554">
            <v>47</v>
          </cell>
          <cell r="S554">
            <v>6.9853695999999993E-2</v>
          </cell>
          <cell r="T554">
            <v>4.7627520000000008</v>
          </cell>
          <cell r="U554">
            <v>23.984266521600009</v>
          </cell>
          <cell r="V554">
            <v>60</v>
          </cell>
          <cell r="W554">
            <v>4</v>
          </cell>
          <cell r="X554">
            <v>0.2</v>
          </cell>
          <cell r="Y554">
            <v>0.39973777536000016</v>
          </cell>
          <cell r="Z554">
            <v>0.2</v>
          </cell>
          <cell r="AA554">
            <v>0</v>
          </cell>
          <cell r="AB554">
            <v>0</v>
          </cell>
          <cell r="AC554">
            <v>0.59973777536000017</v>
          </cell>
          <cell r="AD554">
            <v>0.33347907738502464</v>
          </cell>
          <cell r="AE554">
            <v>0.59973777536000017</v>
          </cell>
          <cell r="AF554">
            <v>0.59973777536000017</v>
          </cell>
        </row>
        <row r="555">
          <cell r="C555" t="str">
            <v>4-7731</v>
          </cell>
          <cell r="D555" t="str">
            <v>10</v>
          </cell>
          <cell r="E555" t="str">
            <v>18</v>
          </cell>
          <cell r="F555" t="str">
            <v>75</v>
          </cell>
          <cell r="G555">
            <v>45</v>
          </cell>
          <cell r="H555">
            <v>0.3</v>
          </cell>
          <cell r="I555" t="str">
            <v>+0,1-0</v>
          </cell>
          <cell r="J555">
            <v>45</v>
          </cell>
          <cell r="K555">
            <v>0.3</v>
          </cell>
          <cell r="L555" t="str">
            <v>+0,1-0</v>
          </cell>
          <cell r="M555" t="str">
            <v>Brute</v>
          </cell>
          <cell r="N555" t="str">
            <v>Suivant plan générique</v>
          </cell>
          <cell r="O555">
            <v>43129</v>
          </cell>
          <cell r="P555">
            <v>0</v>
          </cell>
          <cell r="Q555">
            <v>3</v>
          </cell>
          <cell r="R555">
            <v>78</v>
          </cell>
          <cell r="S555">
            <v>0.10418520000000001</v>
          </cell>
          <cell r="T555">
            <v>4.167408</v>
          </cell>
          <cell r="U555">
            <v>28.151441146752003</v>
          </cell>
          <cell r="V555">
            <v>36</v>
          </cell>
          <cell r="W555">
            <v>4</v>
          </cell>
          <cell r="X555">
            <v>0.2</v>
          </cell>
          <cell r="Y555">
            <v>0.78198447629866674</v>
          </cell>
          <cell r="Z555">
            <v>0.23459534288960002</v>
          </cell>
          <cell r="AA555">
            <v>0</v>
          </cell>
          <cell r="AB555">
            <v>0</v>
          </cell>
          <cell r="AC555">
            <v>1.0165798191882667</v>
          </cell>
          <cell r="AD555">
            <v>0.2307692307692307</v>
          </cell>
          <cell r="AE555">
            <v>1.0426459683982223</v>
          </cell>
          <cell r="AF555">
            <v>1.0426459683982223</v>
          </cell>
        </row>
        <row r="556">
          <cell r="C556" t="str">
            <v>4-7793</v>
          </cell>
          <cell r="D556" t="str">
            <v>16</v>
          </cell>
          <cell r="E556" t="str">
            <v>22</v>
          </cell>
          <cell r="F556" t="str">
            <v>27</v>
          </cell>
          <cell r="G556">
            <v>45</v>
          </cell>
          <cell r="H556">
            <v>0.3</v>
          </cell>
          <cell r="I556" t="str">
            <v>+0,1-0</v>
          </cell>
          <cell r="J556">
            <v>45</v>
          </cell>
          <cell r="K556">
            <v>0.3</v>
          </cell>
          <cell r="L556" t="str">
            <v>+0,1-0</v>
          </cell>
          <cell r="M556" t="str">
            <v>Brute</v>
          </cell>
          <cell r="N556" t="str">
            <v>Suivant plan générique</v>
          </cell>
          <cell r="O556">
            <v>43129</v>
          </cell>
          <cell r="P556">
            <v>0</v>
          </cell>
          <cell r="Q556">
            <v>3</v>
          </cell>
          <cell r="R556">
            <v>30</v>
          </cell>
          <cell r="S556">
            <v>3.8176434000000002E-2</v>
          </cell>
          <cell r="T556">
            <v>4.2418259999999997</v>
          </cell>
          <cell r="U556">
            <v>20.140359521040001</v>
          </cell>
          <cell r="V556">
            <v>94</v>
          </cell>
          <cell r="W556">
            <v>3</v>
          </cell>
          <cell r="X556">
            <v>0.15</v>
          </cell>
          <cell r="Y556">
            <v>0.21425914384085107</v>
          </cell>
          <cell r="Z556">
            <v>0.15</v>
          </cell>
          <cell r="AA556">
            <v>0</v>
          </cell>
          <cell r="AB556">
            <v>0</v>
          </cell>
          <cell r="AC556">
            <v>0.36425914384085106</v>
          </cell>
          <cell r="AD556">
            <v>0.41179474156326651</v>
          </cell>
          <cell r="AE556">
            <v>0.36425914384085106</v>
          </cell>
          <cell r="AF556">
            <v>0.36425914384085106</v>
          </cell>
        </row>
        <row r="557">
          <cell r="C557" t="str">
            <v>4-7621</v>
          </cell>
          <cell r="D557" t="str">
            <v>14,4</v>
          </cell>
          <cell r="E557" t="str">
            <v>20</v>
          </cell>
          <cell r="F557" t="str">
            <v>50</v>
          </cell>
          <cell r="G557">
            <v>45</v>
          </cell>
          <cell r="H557">
            <v>0.3</v>
          </cell>
          <cell r="I557" t="str">
            <v>+0,1-0</v>
          </cell>
          <cell r="J557">
            <v>45</v>
          </cell>
          <cell r="K557">
            <v>0.3</v>
          </cell>
          <cell r="L557" t="str">
            <v>+0,1-0</v>
          </cell>
          <cell r="M557" t="str">
            <v>Brute</v>
          </cell>
          <cell r="N557" t="str">
            <v>Suivant plan générique</v>
          </cell>
          <cell r="O557">
            <v>43129</v>
          </cell>
          <cell r="P557">
            <v>0</v>
          </cell>
          <cell r="Q557">
            <v>3</v>
          </cell>
          <cell r="R557">
            <v>53</v>
          </cell>
          <cell r="S557">
            <v>5.9732848000000005E-2</v>
          </cell>
          <cell r="T557">
            <v>3.5839708799999999</v>
          </cell>
          <cell r="U557">
            <v>17.687197346353923</v>
          </cell>
          <cell r="V557">
            <v>53</v>
          </cell>
          <cell r="W557">
            <v>3</v>
          </cell>
          <cell r="X557">
            <v>0.15</v>
          </cell>
          <cell r="Y557">
            <v>0.33372070464818721</v>
          </cell>
          <cell r="Z557">
            <v>0.15</v>
          </cell>
          <cell r="AA557">
            <v>0</v>
          </cell>
          <cell r="AB557">
            <v>0</v>
          </cell>
          <cell r="AC557">
            <v>0.48372070464818717</v>
          </cell>
          <cell r="AD557">
            <v>0.31009629846027748</v>
          </cell>
          <cell r="AE557">
            <v>0.48372070464818717</v>
          </cell>
          <cell r="AF557">
            <v>0.48372070464818717</v>
          </cell>
        </row>
        <row r="558">
          <cell r="C558" t="str">
            <v>4-7648</v>
          </cell>
          <cell r="D558" t="str">
            <v>12</v>
          </cell>
          <cell r="E558" t="str">
            <v>18</v>
          </cell>
          <cell r="F558" t="str">
            <v>34</v>
          </cell>
          <cell r="G558">
            <v>45</v>
          </cell>
          <cell r="H558">
            <v>0.3</v>
          </cell>
          <cell r="I558" t="str">
            <v>+0,1-0</v>
          </cell>
          <cell r="J558">
            <v>45</v>
          </cell>
          <cell r="K558">
            <v>0.3</v>
          </cell>
          <cell r="L558" t="str">
            <v>+0,1-0</v>
          </cell>
          <cell r="M558" t="str">
            <v>Brute</v>
          </cell>
          <cell r="N558" t="str">
            <v>Suivant plan générique</v>
          </cell>
          <cell r="O558">
            <v>43129</v>
          </cell>
          <cell r="P558">
            <v>0</v>
          </cell>
          <cell r="Q558">
            <v>3</v>
          </cell>
          <cell r="R558">
            <v>37</v>
          </cell>
          <cell r="S558">
            <v>3.7953180000000003E-2</v>
          </cell>
          <cell r="T558">
            <v>3.3488100000000003</v>
          </cell>
          <cell r="U558">
            <v>16.526658650040005</v>
          </cell>
          <cell r="V558">
            <v>76</v>
          </cell>
          <cell r="W558">
            <v>3</v>
          </cell>
          <cell r="X558">
            <v>0.15</v>
          </cell>
          <cell r="Y558">
            <v>0.21745603486894743</v>
          </cell>
          <cell r="Z558">
            <v>0.15</v>
          </cell>
          <cell r="AA558">
            <v>0</v>
          </cell>
          <cell r="AB558">
            <v>0</v>
          </cell>
          <cell r="AC558">
            <v>0.3674560348689474</v>
          </cell>
          <cell r="AD558">
            <v>0.40821210094834126</v>
          </cell>
          <cell r="AE558">
            <v>0.3674560348689474</v>
          </cell>
          <cell r="AF558">
            <v>0.3674560348689474</v>
          </cell>
        </row>
        <row r="559">
          <cell r="C559" t="str">
            <v>4-7676</v>
          </cell>
          <cell r="D559" t="str">
            <v>12</v>
          </cell>
          <cell r="E559" t="str">
            <v>20</v>
          </cell>
          <cell r="F559" t="str">
            <v>46</v>
          </cell>
          <cell r="G559">
            <v>45</v>
          </cell>
          <cell r="H559">
            <v>0.3</v>
          </cell>
          <cell r="I559" t="str">
            <v>+0,1-0</v>
          </cell>
          <cell r="J559">
            <v>45</v>
          </cell>
          <cell r="K559">
            <v>0.3</v>
          </cell>
          <cell r="L559" t="str">
            <v>+0,1-0</v>
          </cell>
          <cell r="M559" t="str">
            <v>Brute</v>
          </cell>
          <cell r="N559" t="str">
            <v>Suivant plan générique</v>
          </cell>
          <cell r="O559">
            <v>43129</v>
          </cell>
          <cell r="P559">
            <v>0</v>
          </cell>
          <cell r="Q559">
            <v>3</v>
          </cell>
          <cell r="R559">
            <v>49</v>
          </cell>
          <cell r="S559">
            <v>7.3028863999999999E-2</v>
          </cell>
          <cell r="T559">
            <v>4.7627520000000008</v>
          </cell>
          <cell r="U559">
            <v>23.984266521600009</v>
          </cell>
          <cell r="V559">
            <v>57</v>
          </cell>
          <cell r="W559">
            <v>4</v>
          </cell>
          <cell r="X559">
            <v>0.2</v>
          </cell>
          <cell r="Y559">
            <v>0.42077660564210545</v>
          </cell>
          <cell r="Z559">
            <v>0.2</v>
          </cell>
          <cell r="AA559">
            <v>0</v>
          </cell>
          <cell r="AB559">
            <v>0</v>
          </cell>
          <cell r="AC559">
            <v>0.62077660564210546</v>
          </cell>
          <cell r="AD559">
            <v>0.32217708944287349</v>
          </cell>
          <cell r="AE559">
            <v>0.62077660564210546</v>
          </cell>
          <cell r="AF559">
            <v>0.62077660564210546</v>
          </cell>
        </row>
        <row r="560">
          <cell r="C560" t="str">
            <v>4-7683</v>
          </cell>
          <cell r="D560" t="str">
            <v>16</v>
          </cell>
          <cell r="E560" t="str">
            <v>20</v>
          </cell>
          <cell r="F560" t="str">
            <v>64</v>
          </cell>
          <cell r="G560">
            <v>45</v>
          </cell>
          <cell r="H560">
            <v>0.3</v>
          </cell>
          <cell r="I560" t="str">
            <v>+0,1-0</v>
          </cell>
          <cell r="J560">
            <v>45</v>
          </cell>
          <cell r="K560">
            <v>0.3</v>
          </cell>
          <cell r="L560" t="str">
            <v>+0,1-0</v>
          </cell>
          <cell r="M560" t="str">
            <v>Brute</v>
          </cell>
          <cell r="N560" t="str">
            <v>Suivant plan générique</v>
          </cell>
          <cell r="O560">
            <v>43129</v>
          </cell>
          <cell r="P560">
            <v>0</v>
          </cell>
          <cell r="Q560">
            <v>3</v>
          </cell>
          <cell r="R560">
            <v>67</v>
          </cell>
          <cell r="S560">
            <v>5.7153024000000004E-2</v>
          </cell>
          <cell r="T560">
            <v>2.6790480000000003</v>
          </cell>
          <cell r="U560">
            <v>12.174156712080002</v>
          </cell>
          <cell r="V560">
            <v>42</v>
          </cell>
          <cell r="W560">
            <v>2</v>
          </cell>
          <cell r="X560">
            <v>0.15</v>
          </cell>
          <cell r="Y560">
            <v>0.2898608740971429</v>
          </cell>
          <cell r="Z560">
            <v>0.15</v>
          </cell>
          <cell r="AA560">
            <v>0</v>
          </cell>
          <cell r="AB560">
            <v>0</v>
          </cell>
          <cell r="AC560">
            <v>0.43986087409714292</v>
          </cell>
          <cell r="AD560">
            <v>0.34101691883345969</v>
          </cell>
          <cell r="AE560">
            <v>0.43986087409714292</v>
          </cell>
          <cell r="AF560">
            <v>0.43986087409714292</v>
          </cell>
        </row>
        <row r="561">
          <cell r="C561" t="str">
            <v>4-7564</v>
          </cell>
          <cell r="D561" t="str">
            <v>20</v>
          </cell>
          <cell r="E561" t="str">
            <v>26</v>
          </cell>
          <cell r="F561" t="str">
            <v>62</v>
          </cell>
          <cell r="G561">
            <v>45</v>
          </cell>
          <cell r="H561">
            <v>0.3</v>
          </cell>
          <cell r="I561" t="str">
            <v>+0,1-0</v>
          </cell>
          <cell r="J561">
            <v>45</v>
          </cell>
          <cell r="K561">
            <v>0.3</v>
          </cell>
          <cell r="L561" t="str">
            <v>+0,1-0</v>
          </cell>
          <cell r="M561" t="str">
            <v>Brute</v>
          </cell>
          <cell r="N561" t="str">
            <v>Suivant plan générique</v>
          </cell>
          <cell r="O561">
            <v>43129</v>
          </cell>
          <cell r="P561">
            <v>0</v>
          </cell>
          <cell r="Q561">
            <v>3</v>
          </cell>
          <cell r="R561">
            <v>65</v>
          </cell>
          <cell r="S561">
            <v>0.106120068</v>
          </cell>
          <cell r="T561">
            <v>5.1348420000000008</v>
          </cell>
          <cell r="U561">
            <v>20.624863119300006</v>
          </cell>
          <cell r="V561">
            <v>43</v>
          </cell>
          <cell r="W561">
            <v>3</v>
          </cell>
          <cell r="X561">
            <v>0.15</v>
          </cell>
          <cell r="Y561">
            <v>0.47964797951860477</v>
          </cell>
          <cell r="Z561">
            <v>0.15</v>
          </cell>
          <cell r="AA561">
            <v>0</v>
          </cell>
          <cell r="AB561">
            <v>0</v>
          </cell>
          <cell r="AC561">
            <v>0.62964797951860474</v>
          </cell>
          <cell r="AD561">
            <v>0.23822835120456032</v>
          </cell>
          <cell r="AE561">
            <v>0.6395306393581397</v>
          </cell>
          <cell r="AF561">
            <v>0.6395306393581397</v>
          </cell>
        </row>
        <row r="562">
          <cell r="C562" t="str">
            <v>4-7582</v>
          </cell>
          <cell r="D562" t="str">
            <v>16</v>
          </cell>
          <cell r="E562" t="str">
            <v>22</v>
          </cell>
          <cell r="F562" t="str">
            <v>48</v>
          </cell>
          <cell r="G562">
            <v>45</v>
          </cell>
          <cell r="H562">
            <v>0.3</v>
          </cell>
          <cell r="I562" t="str">
            <v>+0,1-0</v>
          </cell>
          <cell r="J562">
            <v>45</v>
          </cell>
          <cell r="K562">
            <v>0.3</v>
          </cell>
          <cell r="L562" t="str">
            <v>+0,1-0</v>
          </cell>
          <cell r="M562" t="str">
            <v>Brute</v>
          </cell>
          <cell r="N562" t="str">
            <v>Suivant plan générique</v>
          </cell>
          <cell r="O562">
            <v>43129</v>
          </cell>
          <cell r="P562">
            <v>0</v>
          </cell>
          <cell r="Q562">
            <v>3</v>
          </cell>
          <cell r="R562">
            <v>51</v>
          </cell>
          <cell r="S562">
            <v>6.786921600000001E-2</v>
          </cell>
          <cell r="T562">
            <v>4.2418259999999997</v>
          </cell>
          <cell r="U562">
            <v>20.140359521040001</v>
          </cell>
          <cell r="V562">
            <v>55</v>
          </cell>
          <cell r="W562">
            <v>3</v>
          </cell>
          <cell r="X562">
            <v>0.15</v>
          </cell>
          <cell r="Y562">
            <v>0.366188354928</v>
          </cell>
          <cell r="Z562">
            <v>0.15</v>
          </cell>
          <cell r="AA562">
            <v>0</v>
          </cell>
          <cell r="AB562">
            <v>0</v>
          </cell>
          <cell r="AC562">
            <v>0.51618835492799997</v>
          </cell>
          <cell r="AD562">
            <v>0.29059160007769369</v>
          </cell>
          <cell r="AE562">
            <v>0.52312622132571429</v>
          </cell>
          <cell r="AF562">
            <v>0.52312622132571429</v>
          </cell>
        </row>
        <row r="563">
          <cell r="C563" t="str">
            <v>4-7586</v>
          </cell>
          <cell r="D563" t="str">
            <v>12</v>
          </cell>
          <cell r="E563" t="str">
            <v>18</v>
          </cell>
          <cell r="F563" t="str">
            <v>16</v>
          </cell>
          <cell r="G563">
            <v>45</v>
          </cell>
          <cell r="H563">
            <v>0.3</v>
          </cell>
          <cell r="I563" t="str">
            <v>+0,1-0</v>
          </cell>
          <cell r="J563">
            <v>45</v>
          </cell>
          <cell r="K563">
            <v>0.3</v>
          </cell>
          <cell r="L563" t="str">
            <v>+0,1-0</v>
          </cell>
          <cell r="M563" t="str">
            <v>Brute</v>
          </cell>
          <cell r="N563" t="str">
            <v>Suivant plan générique</v>
          </cell>
          <cell r="O563">
            <v>43129</v>
          </cell>
          <cell r="P563">
            <v>0</v>
          </cell>
          <cell r="Q563">
            <v>3</v>
          </cell>
          <cell r="R563">
            <v>19</v>
          </cell>
          <cell r="S563">
            <v>1.7860320000000002E-2</v>
          </cell>
          <cell r="T563">
            <v>3.3488100000000003</v>
          </cell>
          <cell r="U563">
            <v>16.526658650040005</v>
          </cell>
          <cell r="V563">
            <v>148</v>
          </cell>
          <cell r="W563">
            <v>3</v>
          </cell>
          <cell r="X563">
            <v>0.15</v>
          </cell>
          <cell r="Y563">
            <v>0.11166661250027031</v>
          </cell>
          <cell r="Z563">
            <v>0.15</v>
          </cell>
          <cell r="AA563">
            <v>0</v>
          </cell>
          <cell r="AB563">
            <v>0</v>
          </cell>
          <cell r="AC563">
            <v>0.26166661250027029</v>
          </cell>
          <cell r="AD563">
            <v>0.57324852630881606</v>
          </cell>
          <cell r="AE563">
            <v>0.26166661250027029</v>
          </cell>
          <cell r="AF563">
            <v>0.26166661250027029</v>
          </cell>
        </row>
        <row r="564">
          <cell r="C564" t="str">
            <v>4-7589</v>
          </cell>
          <cell r="D564" t="str">
            <v>10</v>
          </cell>
          <cell r="E564" t="str">
            <v>12</v>
          </cell>
          <cell r="F564" t="str">
            <v>32</v>
          </cell>
          <cell r="G564">
            <v>45</v>
          </cell>
          <cell r="H564">
            <v>0.3</v>
          </cell>
          <cell r="I564" t="str">
            <v>+0,1-0</v>
          </cell>
          <cell r="J564">
            <v>45</v>
          </cell>
          <cell r="K564">
            <v>0.3</v>
          </cell>
          <cell r="L564" t="str">
            <v>+0,1-0</v>
          </cell>
          <cell r="M564" t="str">
            <v>Brute</v>
          </cell>
          <cell r="N564" t="str">
            <v>Suivant plan générique</v>
          </cell>
          <cell r="O564">
            <v>43129</v>
          </cell>
          <cell r="P564">
            <v>0</v>
          </cell>
          <cell r="Q564">
            <v>3</v>
          </cell>
          <cell r="R564">
            <v>35</v>
          </cell>
          <cell r="S564">
            <v>8.7317119999999991E-3</v>
          </cell>
          <cell r="T564">
            <v>0.81859800000000005</v>
          </cell>
          <cell r="U564">
            <v>4.2989656287600013</v>
          </cell>
          <cell r="V564">
            <v>80</v>
          </cell>
          <cell r="W564">
            <v>1</v>
          </cell>
          <cell r="X564">
            <v>0.15</v>
          </cell>
          <cell r="Y564">
            <v>5.3737070359500018E-2</v>
          </cell>
          <cell r="Z564">
            <v>0.15</v>
          </cell>
          <cell r="AA564">
            <v>0</v>
          </cell>
          <cell r="AB564">
            <v>0</v>
          </cell>
          <cell r="AC564">
            <v>0.20373707035950001</v>
          </cell>
          <cell r="AD564">
            <v>0.73624303979300687</v>
          </cell>
          <cell r="AE564">
            <v>0.20373707035950001</v>
          </cell>
          <cell r="AF564">
            <v>0.20373707035950001</v>
          </cell>
        </row>
        <row r="565">
          <cell r="C565" t="str">
            <v>4-7594</v>
          </cell>
          <cell r="D565" t="str">
            <v>13</v>
          </cell>
          <cell r="E565" t="str">
            <v>18</v>
          </cell>
          <cell r="F565" t="str">
            <v>32</v>
          </cell>
          <cell r="G565">
            <v>45</v>
          </cell>
          <cell r="H565">
            <v>0.3</v>
          </cell>
          <cell r="I565" t="str">
            <v>+0,1-0</v>
          </cell>
          <cell r="J565">
            <v>45</v>
          </cell>
          <cell r="K565">
            <v>0.3</v>
          </cell>
          <cell r="L565" t="str">
            <v>+0,1-0</v>
          </cell>
          <cell r="M565" t="str">
            <v>Brute</v>
          </cell>
          <cell r="N565" t="str">
            <v>Suivant plan générique</v>
          </cell>
          <cell r="O565">
            <v>43129</v>
          </cell>
          <cell r="P565">
            <v>0</v>
          </cell>
          <cell r="Q565">
            <v>3</v>
          </cell>
          <cell r="R565">
            <v>35</v>
          </cell>
          <cell r="S565">
            <v>3.0759440000000006E-2</v>
          </cell>
          <cell r="T565">
            <v>2.8836975000000002</v>
          </cell>
          <cell r="U565">
            <v>14.231289393090004</v>
          </cell>
          <cell r="V565">
            <v>80</v>
          </cell>
          <cell r="W565">
            <v>3</v>
          </cell>
          <cell r="X565">
            <v>0.15</v>
          </cell>
          <cell r="Y565">
            <v>0.17789111741362504</v>
          </cell>
          <cell r="Z565">
            <v>0.15</v>
          </cell>
          <cell r="AA565">
            <v>0</v>
          </cell>
          <cell r="AB565">
            <v>0</v>
          </cell>
          <cell r="AC565">
            <v>0.32789111741362503</v>
          </cell>
          <cell r="AD565">
            <v>0.45746893414858625</v>
          </cell>
          <cell r="AE565">
            <v>0.32789111741362503</v>
          </cell>
          <cell r="AF565">
            <v>0.32789111741362503</v>
          </cell>
        </row>
        <row r="566">
          <cell r="C566" t="str">
            <v>4-7596</v>
          </cell>
          <cell r="D566" t="str">
            <v>10</v>
          </cell>
          <cell r="E566" t="str">
            <v>16</v>
          </cell>
          <cell r="F566" t="str">
            <v>29,8</v>
          </cell>
          <cell r="G566">
            <v>45</v>
          </cell>
          <cell r="H566">
            <v>0.3</v>
          </cell>
          <cell r="I566" t="str">
            <v>+0,1-0</v>
          </cell>
          <cell r="J566">
            <v>45</v>
          </cell>
          <cell r="K566">
            <v>0.3</v>
          </cell>
          <cell r="L566" t="str">
            <v>+0,1-0</v>
          </cell>
          <cell r="M566" t="str">
            <v>Brute</v>
          </cell>
          <cell r="N566" t="str">
            <v>Suivant plan générique</v>
          </cell>
          <cell r="O566">
            <v>43129</v>
          </cell>
          <cell r="P566">
            <v>0</v>
          </cell>
          <cell r="Q566">
            <v>3</v>
          </cell>
          <cell r="R566">
            <v>32.799999999999997</v>
          </cell>
          <cell r="S566">
            <v>2.8829533200000004E-2</v>
          </cell>
          <cell r="T566">
            <v>2.9023020000000002</v>
          </cell>
          <cell r="U566">
            <v>14.197829199840001</v>
          </cell>
          <cell r="V566">
            <v>85</v>
          </cell>
          <cell r="W566">
            <v>3</v>
          </cell>
          <cell r="X566">
            <v>0.15</v>
          </cell>
          <cell r="Y566">
            <v>0.167033284704</v>
          </cell>
          <cell r="Z566">
            <v>0.15</v>
          </cell>
          <cell r="AA566">
            <v>0</v>
          </cell>
          <cell r="AB566">
            <v>0</v>
          </cell>
          <cell r="AC566">
            <v>0.317033284704</v>
          </cell>
          <cell r="AD566">
            <v>0.47313644098930618</v>
          </cell>
          <cell r="AE566">
            <v>0.317033284704</v>
          </cell>
          <cell r="AF566">
            <v>0.317033284704</v>
          </cell>
        </row>
        <row r="567">
          <cell r="C567" t="str">
            <v>4-7597</v>
          </cell>
          <cell r="D567" t="str">
            <v>14</v>
          </cell>
          <cell r="E567" t="str">
            <v>20</v>
          </cell>
          <cell r="F567" t="str">
            <v>58,5</v>
          </cell>
          <cell r="G567">
            <v>45</v>
          </cell>
          <cell r="H567">
            <v>0.3</v>
          </cell>
          <cell r="I567" t="str">
            <v>+0,1-0</v>
          </cell>
          <cell r="J567">
            <v>45</v>
          </cell>
          <cell r="K567">
            <v>0.3</v>
          </cell>
          <cell r="L567" t="str">
            <v>+0,1-0</v>
          </cell>
          <cell r="M567" t="str">
            <v>Brute</v>
          </cell>
          <cell r="N567" t="str">
            <v>Suivant plan générique</v>
          </cell>
          <cell r="O567">
            <v>43129</v>
          </cell>
          <cell r="P567">
            <v>0</v>
          </cell>
          <cell r="Q567">
            <v>3</v>
          </cell>
          <cell r="R567">
            <v>61.5</v>
          </cell>
          <cell r="S567">
            <v>7.4008700999999996E-2</v>
          </cell>
          <cell r="T567">
            <v>3.7953180000000004</v>
          </cell>
          <cell r="U567">
            <v>18.730213136712006</v>
          </cell>
          <cell r="V567">
            <v>45</v>
          </cell>
          <cell r="W567">
            <v>3</v>
          </cell>
          <cell r="X567">
            <v>0.15</v>
          </cell>
          <cell r="Y567">
            <v>0.41622695859360015</v>
          </cell>
          <cell r="Z567">
            <v>0.15</v>
          </cell>
          <cell r="AA567">
            <v>0</v>
          </cell>
          <cell r="AB567">
            <v>0</v>
          </cell>
          <cell r="AC567">
            <v>0.56622695859360017</v>
          </cell>
          <cell r="AD567">
            <v>0.26491144182285392</v>
          </cell>
          <cell r="AE567">
            <v>0.59460994084800023</v>
          </cell>
          <cell r="AF567">
            <v>0.59460994084800023</v>
          </cell>
        </row>
        <row r="568">
          <cell r="C568" t="str">
            <v>4-7598</v>
          </cell>
          <cell r="D568" t="str">
            <v>20</v>
          </cell>
          <cell r="E568" t="str">
            <v>26</v>
          </cell>
          <cell r="F568" t="str">
            <v>58,5</v>
          </cell>
          <cell r="G568">
            <v>45</v>
          </cell>
          <cell r="H568">
            <v>0.3</v>
          </cell>
          <cell r="I568" t="str">
            <v>+0,1-0</v>
          </cell>
          <cell r="J568">
            <v>45</v>
          </cell>
          <cell r="K568">
            <v>0.3</v>
          </cell>
          <cell r="L568" t="str">
            <v>+0,1-0</v>
          </cell>
          <cell r="M568" t="str">
            <v>Brute</v>
          </cell>
          <cell r="N568" t="str">
            <v>Suivant plan générique</v>
          </cell>
          <cell r="O568">
            <v>43129</v>
          </cell>
          <cell r="P568">
            <v>0</v>
          </cell>
          <cell r="Q568">
            <v>3</v>
          </cell>
          <cell r="R568">
            <v>61.5</v>
          </cell>
          <cell r="S568">
            <v>0.10012941900000001</v>
          </cell>
          <cell r="T568">
            <v>5.1348420000000008</v>
          </cell>
          <cell r="U568">
            <v>20.624863119300006</v>
          </cell>
          <cell r="V568">
            <v>45</v>
          </cell>
          <cell r="W568">
            <v>3</v>
          </cell>
          <cell r="X568">
            <v>0.15</v>
          </cell>
          <cell r="Y568">
            <v>0.45833029154000016</v>
          </cell>
          <cell r="Z568">
            <v>0.15</v>
          </cell>
          <cell r="AA568">
            <v>0</v>
          </cell>
          <cell r="AB568">
            <v>0</v>
          </cell>
          <cell r="AC568">
            <v>0.60833029154000018</v>
          </cell>
          <cell r="AD568">
            <v>0.24657657539997235</v>
          </cell>
          <cell r="AE568">
            <v>0.60833029154000018</v>
          </cell>
          <cell r="AF568">
            <v>0.60833029154000018</v>
          </cell>
        </row>
        <row r="569">
          <cell r="C569" t="str">
            <v>4-7603</v>
          </cell>
          <cell r="D569" t="str">
            <v>12</v>
          </cell>
          <cell r="E569" t="str">
            <v>20</v>
          </cell>
          <cell r="F569" t="str">
            <v>70</v>
          </cell>
          <cell r="G569">
            <v>45</v>
          </cell>
          <cell r="H569">
            <v>0.3</v>
          </cell>
          <cell r="I569" t="str">
            <v>+0,1-0</v>
          </cell>
          <cell r="J569">
            <v>45</v>
          </cell>
          <cell r="K569">
            <v>0.3</v>
          </cell>
          <cell r="L569" t="str">
            <v>+0,1-0</v>
          </cell>
          <cell r="M569" t="str">
            <v>Brute</v>
          </cell>
          <cell r="N569" t="str">
            <v>Suivant plan générique</v>
          </cell>
          <cell r="O569">
            <v>43129</v>
          </cell>
          <cell r="P569">
            <v>0</v>
          </cell>
          <cell r="Q569">
            <v>3</v>
          </cell>
          <cell r="R569">
            <v>73</v>
          </cell>
          <cell r="S569">
            <v>0.11113088</v>
          </cell>
          <cell r="T569">
            <v>4.7627520000000008</v>
          </cell>
          <cell r="U569">
            <v>23.984266521600009</v>
          </cell>
          <cell r="V569">
            <v>38</v>
          </cell>
          <cell r="W569">
            <v>4</v>
          </cell>
          <cell r="X569">
            <v>0.2</v>
          </cell>
          <cell r="Y569">
            <v>0.63116490846315809</v>
          </cell>
          <cell r="Z569">
            <v>0.2</v>
          </cell>
          <cell r="AA569">
            <v>0</v>
          </cell>
          <cell r="AB569">
            <v>0</v>
          </cell>
          <cell r="AC569">
            <v>0.83116490846315805</v>
          </cell>
          <cell r="AD569">
            <v>0.24062613563631349</v>
          </cell>
          <cell r="AE569">
            <v>0.84155321128421079</v>
          </cell>
          <cell r="AF569">
            <v>0.84155321128421079</v>
          </cell>
        </row>
        <row r="570">
          <cell r="C570" t="str">
            <v>4-7608</v>
          </cell>
          <cell r="D570" t="str">
            <v>10</v>
          </cell>
          <cell r="E570" t="str">
            <v>18</v>
          </cell>
          <cell r="F570" t="str">
            <v>60</v>
          </cell>
          <cell r="G570">
            <v>45</v>
          </cell>
          <cell r="H570">
            <v>0.3</v>
          </cell>
          <cell r="I570" t="str">
            <v>+0,1-0</v>
          </cell>
          <cell r="J570">
            <v>45</v>
          </cell>
          <cell r="K570">
            <v>0.3</v>
          </cell>
          <cell r="L570" t="str">
            <v>+0,1-0</v>
          </cell>
          <cell r="M570" t="str">
            <v>Brute</v>
          </cell>
          <cell r="N570" t="str">
            <v>Suivant plan générique</v>
          </cell>
          <cell r="O570">
            <v>43129</v>
          </cell>
          <cell r="P570">
            <v>0</v>
          </cell>
          <cell r="Q570">
            <v>3</v>
          </cell>
          <cell r="R570">
            <v>63</v>
          </cell>
          <cell r="S570">
            <v>8.3348160000000004E-2</v>
          </cell>
          <cell r="T570">
            <v>4.167408</v>
          </cell>
          <cell r="U570">
            <v>28.151441146752003</v>
          </cell>
          <cell r="V570">
            <v>44</v>
          </cell>
          <cell r="W570">
            <v>4</v>
          </cell>
          <cell r="X570">
            <v>0.2</v>
          </cell>
          <cell r="Y570">
            <v>0.63980548060800002</v>
          </cell>
          <cell r="Z570">
            <v>0.2</v>
          </cell>
          <cell r="AA570">
            <v>0</v>
          </cell>
          <cell r="AB570">
            <v>0</v>
          </cell>
          <cell r="AC570">
            <v>0.83980548060799998</v>
          </cell>
          <cell r="AD570">
            <v>0.23815038674813663</v>
          </cell>
          <cell r="AE570">
            <v>0.85307397414399999</v>
          </cell>
          <cell r="AF570">
            <v>0.85307397414399999</v>
          </cell>
        </row>
        <row r="571">
          <cell r="C571" t="str">
            <v>4-7613</v>
          </cell>
          <cell r="D571" t="str">
            <v>14</v>
          </cell>
          <cell r="E571" t="str">
            <v>20</v>
          </cell>
          <cell r="F571" t="str">
            <v>48</v>
          </cell>
          <cell r="G571">
            <v>45</v>
          </cell>
          <cell r="H571">
            <v>0.3</v>
          </cell>
          <cell r="I571" t="str">
            <v>+0,1-0</v>
          </cell>
          <cell r="J571">
            <v>45</v>
          </cell>
          <cell r="K571">
            <v>0.3</v>
          </cell>
          <cell r="L571" t="str">
            <v>+0,1-0</v>
          </cell>
          <cell r="M571" t="str">
            <v>Brute</v>
          </cell>
          <cell r="N571" t="str">
            <v>Suivant plan générique</v>
          </cell>
          <cell r="O571">
            <v>43129</v>
          </cell>
          <cell r="P571">
            <v>0</v>
          </cell>
          <cell r="Q571">
            <v>3</v>
          </cell>
          <cell r="R571">
            <v>51</v>
          </cell>
          <cell r="S571">
            <v>6.0725088000000003E-2</v>
          </cell>
          <cell r="T571">
            <v>3.7953180000000004</v>
          </cell>
          <cell r="U571">
            <v>18.730213136712006</v>
          </cell>
          <cell r="V571">
            <v>55</v>
          </cell>
          <cell r="W571">
            <v>3</v>
          </cell>
          <cell r="X571">
            <v>0.15</v>
          </cell>
          <cell r="Y571">
            <v>0.34054932975840013</v>
          </cell>
          <cell r="Z571">
            <v>0.15</v>
          </cell>
          <cell r="AA571">
            <v>0</v>
          </cell>
          <cell r="AB571">
            <v>0</v>
          </cell>
          <cell r="AC571">
            <v>0.49054932975840015</v>
          </cell>
          <cell r="AD571">
            <v>0.30577964518650214</v>
          </cell>
          <cell r="AE571">
            <v>0.49054932975840015</v>
          </cell>
          <cell r="AF571">
            <v>0.49054932975840015</v>
          </cell>
        </row>
        <row r="572">
          <cell r="C572" t="str">
            <v>4-7615</v>
          </cell>
          <cell r="D572" t="str">
            <v>12,4</v>
          </cell>
          <cell r="E572" t="str">
            <v>20</v>
          </cell>
          <cell r="F572" t="str">
            <v>43,5</v>
          </cell>
          <cell r="G572">
            <v>45</v>
          </cell>
          <cell r="H572">
            <v>0.3</v>
          </cell>
          <cell r="I572" t="str">
            <v>+0,1-0</v>
          </cell>
          <cell r="J572">
            <v>45</v>
          </cell>
          <cell r="K572">
            <v>0.3</v>
          </cell>
          <cell r="L572" t="str">
            <v>+0,1-0</v>
          </cell>
          <cell r="M572" t="str">
            <v>Brute</v>
          </cell>
          <cell r="N572" t="str">
            <v>Suivant plan générique</v>
          </cell>
          <cell r="O572">
            <v>43129</v>
          </cell>
          <cell r="P572">
            <v>0</v>
          </cell>
          <cell r="Q572">
            <v>3</v>
          </cell>
          <cell r="R572">
            <v>46.5</v>
          </cell>
          <cell r="S572">
            <v>6.6426995159999988E-2</v>
          </cell>
          <cell r="T572">
            <v>4.58117208</v>
          </cell>
          <cell r="U572">
            <v>23.069866360464005</v>
          </cell>
          <cell r="V572">
            <v>60</v>
          </cell>
          <cell r="W572">
            <v>4</v>
          </cell>
          <cell r="X572">
            <v>0.2</v>
          </cell>
          <cell r="Y572">
            <v>0.38449777267440005</v>
          </cell>
          <cell r="Z572">
            <v>0.2</v>
          </cell>
          <cell r="AA572">
            <v>0</v>
          </cell>
          <cell r="AB572">
            <v>0</v>
          </cell>
          <cell r="AC572">
            <v>0.58449777267440006</v>
          </cell>
          <cell r="AD572">
            <v>0.34217410116875135</v>
          </cell>
          <cell r="AE572">
            <v>0.58449777267440006</v>
          </cell>
          <cell r="AF572">
            <v>0.58449777267440006</v>
          </cell>
        </row>
        <row r="573">
          <cell r="C573" t="str">
            <v>4-7498</v>
          </cell>
          <cell r="D573" t="str">
            <v>12</v>
          </cell>
          <cell r="E573" t="str">
            <v>14</v>
          </cell>
          <cell r="F573" t="str">
            <v>24</v>
          </cell>
          <cell r="G573">
            <v>45</v>
          </cell>
          <cell r="H573">
            <v>0.3</v>
          </cell>
          <cell r="I573" t="str">
            <v>+0,1-0</v>
          </cell>
          <cell r="J573">
            <v>45</v>
          </cell>
          <cell r="K573">
            <v>0.3</v>
          </cell>
          <cell r="L573" t="str">
            <v>+0,1-0</v>
          </cell>
          <cell r="M573" t="str">
            <v>Brute</v>
          </cell>
          <cell r="N573" t="str">
            <v>Suivant plan générique</v>
          </cell>
          <cell r="O573">
            <v>43129</v>
          </cell>
          <cell r="P573">
            <v>0</v>
          </cell>
          <cell r="Q573">
            <v>3</v>
          </cell>
          <cell r="R573">
            <v>27</v>
          </cell>
          <cell r="S573">
            <v>7.7394720000000007E-3</v>
          </cell>
          <cell r="T573">
            <v>0.96743400000000013</v>
          </cell>
          <cell r="U573">
            <v>4.7326097332800003</v>
          </cell>
          <cell r="V573">
            <v>104</v>
          </cell>
          <cell r="W573">
            <v>1</v>
          </cell>
          <cell r="X573">
            <v>0.15</v>
          </cell>
          <cell r="Y573">
            <v>4.5505862820000006E-2</v>
          </cell>
          <cell r="Z573">
            <v>0.15</v>
          </cell>
          <cell r="AA573">
            <v>0</v>
          </cell>
          <cell r="AB573">
            <v>0</v>
          </cell>
          <cell r="AC573">
            <v>0.19550586281999999</v>
          </cell>
          <cell r="AD573">
            <v>0.76724041845283819</v>
          </cell>
          <cell r="AE573">
            <v>0.19550586281999999</v>
          </cell>
          <cell r="AF573">
            <v>0.19550586281999999</v>
          </cell>
        </row>
        <row r="574">
          <cell r="C574" t="str">
            <v>4-7513</v>
          </cell>
          <cell r="D574" t="str">
            <v>10</v>
          </cell>
          <cell r="E574" t="str">
            <v>18</v>
          </cell>
          <cell r="F574" t="str">
            <v>34</v>
          </cell>
          <cell r="G574">
            <v>45</v>
          </cell>
          <cell r="H574">
            <v>0.3</v>
          </cell>
          <cell r="I574" t="str">
            <v>+0,1-0</v>
          </cell>
          <cell r="J574">
            <v>45</v>
          </cell>
          <cell r="K574">
            <v>0.3</v>
          </cell>
          <cell r="L574" t="str">
            <v>+0,1-0</v>
          </cell>
          <cell r="M574" t="str">
            <v>Brute</v>
          </cell>
          <cell r="N574" t="str">
            <v>Suivant plan générique</v>
          </cell>
          <cell r="O574">
            <v>43129</v>
          </cell>
          <cell r="P574">
            <v>0</v>
          </cell>
          <cell r="Q574">
            <v>3</v>
          </cell>
          <cell r="R574">
            <v>37</v>
          </cell>
          <cell r="S574">
            <v>4.7230624000000006E-2</v>
          </cell>
          <cell r="T574">
            <v>4.167408</v>
          </cell>
          <cell r="U574">
            <v>28.151441146752003</v>
          </cell>
          <cell r="V574">
            <v>76</v>
          </cell>
          <cell r="W574">
            <v>4</v>
          </cell>
          <cell r="X574">
            <v>0.2</v>
          </cell>
          <cell r="Y574">
            <v>0.37041369929936846</v>
          </cell>
          <cell r="Z574">
            <v>0.2</v>
          </cell>
          <cell r="AA574">
            <v>0</v>
          </cell>
          <cell r="AB574">
            <v>0</v>
          </cell>
          <cell r="AC574">
            <v>0.57041369929936847</v>
          </cell>
          <cell r="AD574">
            <v>0.3506227151375525</v>
          </cell>
          <cell r="AE574">
            <v>0.57041369929936847</v>
          </cell>
          <cell r="AF574">
            <v>0.57041369929936847</v>
          </cell>
        </row>
        <row r="575">
          <cell r="C575" t="str">
            <v>4-7526</v>
          </cell>
          <cell r="D575" t="str">
            <v>20</v>
          </cell>
          <cell r="E575" t="str">
            <v>26</v>
          </cell>
          <cell r="F575" t="str">
            <v>40</v>
          </cell>
          <cell r="G575">
            <v>45</v>
          </cell>
          <cell r="H575">
            <v>0.3</v>
          </cell>
          <cell r="I575" t="str">
            <v>+0,1-0</v>
          </cell>
          <cell r="J575">
            <v>45</v>
          </cell>
          <cell r="K575">
            <v>0.3</v>
          </cell>
          <cell r="L575" t="str">
            <v>+0,1-0</v>
          </cell>
          <cell r="M575" t="str">
            <v>Brute</v>
          </cell>
          <cell r="N575" t="str">
            <v>Suivant plan générique</v>
          </cell>
          <cell r="O575">
            <v>43129</v>
          </cell>
          <cell r="P575">
            <v>0</v>
          </cell>
          <cell r="Q575">
            <v>3</v>
          </cell>
          <cell r="R575">
            <v>43</v>
          </cell>
          <cell r="S575">
            <v>6.8464559999999994E-2</v>
          </cell>
          <cell r="T575">
            <v>5.1348420000000008</v>
          </cell>
          <cell r="U575">
            <v>20.624863119300006</v>
          </cell>
          <cell r="V575">
            <v>65</v>
          </cell>
          <cell r="W575">
            <v>3</v>
          </cell>
          <cell r="X575">
            <v>0.15</v>
          </cell>
          <cell r="Y575">
            <v>0.31730558645076934</v>
          </cell>
          <cell r="Z575">
            <v>0.15</v>
          </cell>
          <cell r="AA575">
            <v>0</v>
          </cell>
          <cell r="AB575">
            <v>0</v>
          </cell>
          <cell r="AC575">
            <v>0.46730558645076936</v>
          </cell>
          <cell r="AD575">
            <v>0.32098910081359044</v>
          </cell>
          <cell r="AE575">
            <v>0.46730558645076936</v>
          </cell>
          <cell r="AF575">
            <v>0.46730558645076936</v>
          </cell>
        </row>
        <row r="576">
          <cell r="C576" t="str">
            <v>4-7530</v>
          </cell>
          <cell r="D576" t="str">
            <v>16</v>
          </cell>
          <cell r="E576" t="str">
            <v>22</v>
          </cell>
          <cell r="F576" t="str">
            <v>70</v>
          </cell>
          <cell r="G576">
            <v>45</v>
          </cell>
          <cell r="H576">
            <v>0.3</v>
          </cell>
          <cell r="I576" t="str">
            <v>+0,1-0</v>
          </cell>
          <cell r="J576">
            <v>45</v>
          </cell>
          <cell r="K576">
            <v>0.3</v>
          </cell>
          <cell r="L576" t="str">
            <v>+0,1-0</v>
          </cell>
          <cell r="M576" t="str">
            <v>Brute</v>
          </cell>
          <cell r="N576" t="str">
            <v>Suivant plan générique</v>
          </cell>
          <cell r="O576">
            <v>43129</v>
          </cell>
          <cell r="P576">
            <v>0</v>
          </cell>
          <cell r="Q576">
            <v>3</v>
          </cell>
          <cell r="R576">
            <v>73</v>
          </cell>
          <cell r="S576">
            <v>9.8975939999999998E-2</v>
          </cell>
          <cell r="T576">
            <v>4.2418259999999997</v>
          </cell>
          <cell r="U576">
            <v>20.140359521040001</v>
          </cell>
          <cell r="V576">
            <v>38</v>
          </cell>
          <cell r="W576">
            <v>3</v>
          </cell>
          <cell r="X576">
            <v>0.15</v>
          </cell>
          <cell r="Y576">
            <v>0.53000946108000002</v>
          </cell>
          <cell r="Z576">
            <v>0.159002838324</v>
          </cell>
          <cell r="AA576">
            <v>0</v>
          </cell>
          <cell r="AB576">
            <v>0</v>
          </cell>
          <cell r="AC576">
            <v>0.68901229940399999</v>
          </cell>
          <cell r="AD576">
            <v>0.23076923076923073</v>
          </cell>
          <cell r="AE576">
            <v>0.70667928144000003</v>
          </cell>
          <cell r="AF576">
            <v>0.70667928144000003</v>
          </cell>
        </row>
        <row r="577">
          <cell r="C577" t="str">
            <v>4-7540</v>
          </cell>
          <cell r="D577" t="str">
            <v>13</v>
          </cell>
          <cell r="E577" t="str">
            <v>18</v>
          </cell>
          <cell r="F577" t="str">
            <v>35</v>
          </cell>
          <cell r="G577">
            <v>45</v>
          </cell>
          <cell r="H577">
            <v>0.3</v>
          </cell>
          <cell r="I577" t="str">
            <v>+0,1-0</v>
          </cell>
          <cell r="J577">
            <v>45</v>
          </cell>
          <cell r="K577">
            <v>0.3</v>
          </cell>
          <cell r="L577" t="str">
            <v>+0,1-0</v>
          </cell>
          <cell r="M577" t="str">
            <v>Brute</v>
          </cell>
          <cell r="N577" t="str">
            <v>Suivant plan générique</v>
          </cell>
          <cell r="O577">
            <v>43129</v>
          </cell>
          <cell r="P577">
            <v>0</v>
          </cell>
          <cell r="Q577">
            <v>3</v>
          </cell>
          <cell r="R577">
            <v>38</v>
          </cell>
          <cell r="S577">
            <v>3.3643137500000003E-2</v>
          </cell>
          <cell r="T577">
            <v>2.8836975000000002</v>
          </cell>
          <cell r="U577">
            <v>14.231289393090004</v>
          </cell>
          <cell r="V577">
            <v>74</v>
          </cell>
          <cell r="W577">
            <v>3</v>
          </cell>
          <cell r="X577">
            <v>0.15</v>
          </cell>
          <cell r="Y577">
            <v>0.1923147215282433</v>
          </cell>
          <cell r="Z577">
            <v>0.15</v>
          </cell>
          <cell r="AA577">
            <v>0</v>
          </cell>
          <cell r="AB577">
            <v>0</v>
          </cell>
          <cell r="AC577">
            <v>0.34231472152824327</v>
          </cell>
          <cell r="AD577">
            <v>0.43819324897957668</v>
          </cell>
          <cell r="AE577">
            <v>0.34231472152824327</v>
          </cell>
          <cell r="AF577">
            <v>0.34231472152824327</v>
          </cell>
        </row>
        <row r="578">
          <cell r="C578" t="str">
            <v>4-7547</v>
          </cell>
          <cell r="D578" t="str">
            <v>13</v>
          </cell>
          <cell r="E578" t="str">
            <v>16</v>
          </cell>
          <cell r="F578" t="str">
            <v>35</v>
          </cell>
          <cell r="G578">
            <v>45</v>
          </cell>
          <cell r="H578">
            <v>0.3</v>
          </cell>
          <cell r="I578" t="str">
            <v>+0,1-0</v>
          </cell>
          <cell r="J578">
            <v>45</v>
          </cell>
          <cell r="K578">
            <v>0.3</v>
          </cell>
          <cell r="L578" t="str">
            <v>+0,1-0</v>
          </cell>
          <cell r="M578" t="str">
            <v>Brute</v>
          </cell>
          <cell r="N578" t="str">
            <v>Suivant plan générique</v>
          </cell>
          <cell r="O578">
            <v>43129</v>
          </cell>
          <cell r="P578">
            <v>0</v>
          </cell>
          <cell r="Q578">
            <v>3</v>
          </cell>
          <cell r="R578">
            <v>38</v>
          </cell>
          <cell r="S578">
            <v>1.8883567500000004E-2</v>
          </cell>
          <cell r="T578">
            <v>1.6185915000000002</v>
          </cell>
          <cell r="U578">
            <v>7.2969989439600003</v>
          </cell>
          <cell r="V578">
            <v>74</v>
          </cell>
          <cell r="W578">
            <v>2</v>
          </cell>
          <cell r="X578">
            <v>0.15</v>
          </cell>
          <cell r="Y578">
            <v>9.8608093837297295E-2</v>
          </cell>
          <cell r="Z578">
            <v>0.15</v>
          </cell>
          <cell r="AA578">
            <v>0</v>
          </cell>
          <cell r="AB578">
            <v>0</v>
          </cell>
          <cell r="AC578">
            <v>0.24860809383729729</v>
          </cell>
          <cell r="AD578">
            <v>0.60335927798942934</v>
          </cell>
          <cell r="AE578">
            <v>0.24860809383729729</v>
          </cell>
          <cell r="AF578">
            <v>0.24860809383729729</v>
          </cell>
        </row>
        <row r="579">
          <cell r="C579" t="str">
            <v>4-7485</v>
          </cell>
          <cell r="D579" t="str">
            <v>16</v>
          </cell>
          <cell r="E579" t="str">
            <v>22</v>
          </cell>
          <cell r="F579" t="str">
            <v>30</v>
          </cell>
          <cell r="G579">
            <v>45</v>
          </cell>
          <cell r="H579">
            <v>0.3</v>
          </cell>
          <cell r="I579" t="str">
            <v>+0,1-0</v>
          </cell>
          <cell r="J579">
            <v>45</v>
          </cell>
          <cell r="K579">
            <v>0.3</v>
          </cell>
          <cell r="L579" t="str">
            <v>+0,1-0</v>
          </cell>
          <cell r="M579" t="str">
            <v>Brute</v>
          </cell>
          <cell r="N579" t="str">
            <v>Suivant plan générique</v>
          </cell>
          <cell r="O579">
            <v>43129</v>
          </cell>
          <cell r="P579">
            <v>0</v>
          </cell>
          <cell r="Q579">
            <v>3</v>
          </cell>
          <cell r="R579">
            <v>33</v>
          </cell>
          <cell r="S579">
            <v>4.2418260000000006E-2</v>
          </cell>
          <cell r="T579">
            <v>4.2418259999999997</v>
          </cell>
          <cell r="U579">
            <v>20.140359521040001</v>
          </cell>
          <cell r="V579">
            <v>85</v>
          </cell>
          <cell r="W579">
            <v>3</v>
          </cell>
          <cell r="X579">
            <v>0.15</v>
          </cell>
          <cell r="Y579">
            <v>0.23694540612988235</v>
          </cell>
          <cell r="Z579">
            <v>0.15</v>
          </cell>
          <cell r="AA579">
            <v>0</v>
          </cell>
          <cell r="AB579">
            <v>0</v>
          </cell>
          <cell r="AC579">
            <v>0.38694540612988237</v>
          </cell>
          <cell r="AD579">
            <v>0.38765158501365155</v>
          </cell>
          <cell r="AE579">
            <v>0.38694540612988237</v>
          </cell>
          <cell r="AF579">
            <v>0.38694540612988237</v>
          </cell>
        </row>
        <row r="580">
          <cell r="C580" t="str">
            <v>4-7486</v>
          </cell>
          <cell r="D580" t="str">
            <v>12</v>
          </cell>
          <cell r="E580" t="str">
            <v>18</v>
          </cell>
          <cell r="F580" t="str">
            <v>30</v>
          </cell>
          <cell r="G580">
            <v>45</v>
          </cell>
          <cell r="H580">
            <v>0.3</v>
          </cell>
          <cell r="I580" t="str">
            <v>+0,1-0</v>
          </cell>
          <cell r="J580">
            <v>45</v>
          </cell>
          <cell r="K580">
            <v>0.3</v>
          </cell>
          <cell r="L580" t="str">
            <v>+0,1-0</v>
          </cell>
          <cell r="M580" t="str">
            <v>Brute</v>
          </cell>
          <cell r="N580" t="str">
            <v>Suivant plan générique</v>
          </cell>
          <cell r="O580">
            <v>43129</v>
          </cell>
          <cell r="P580">
            <v>0</v>
          </cell>
          <cell r="Q580">
            <v>3</v>
          </cell>
          <cell r="R580">
            <v>33</v>
          </cell>
          <cell r="S580">
            <v>3.34881E-2</v>
          </cell>
          <cell r="T580">
            <v>3.3488100000000003</v>
          </cell>
          <cell r="U580">
            <v>16.526658650040005</v>
          </cell>
          <cell r="V580">
            <v>85</v>
          </cell>
          <cell r="W580">
            <v>3</v>
          </cell>
          <cell r="X580">
            <v>0.15</v>
          </cell>
          <cell r="Y580">
            <v>0.19443127823576475</v>
          </cell>
          <cell r="Z580">
            <v>0.15</v>
          </cell>
          <cell r="AA580">
            <v>0</v>
          </cell>
          <cell r="AB580">
            <v>0</v>
          </cell>
          <cell r="AC580">
            <v>0.34443127823576475</v>
          </cell>
          <cell r="AD580">
            <v>0.43550051774718418</v>
          </cell>
          <cell r="AE580">
            <v>0.34443127823576475</v>
          </cell>
          <cell r="AF580">
            <v>0.34443127823576475</v>
          </cell>
        </row>
        <row r="581">
          <cell r="C581" t="str">
            <v>4-7494</v>
          </cell>
          <cell r="D581" t="str">
            <v>16</v>
          </cell>
          <cell r="E581" t="str">
            <v>22</v>
          </cell>
          <cell r="F581" t="str">
            <v>38</v>
          </cell>
          <cell r="G581">
            <v>45</v>
          </cell>
          <cell r="H581">
            <v>0.3</v>
          </cell>
          <cell r="I581" t="str">
            <v>+0,1-0</v>
          </cell>
          <cell r="J581">
            <v>45</v>
          </cell>
          <cell r="K581">
            <v>0.3</v>
          </cell>
          <cell r="L581" t="str">
            <v>+0,1-0</v>
          </cell>
          <cell r="M581" t="str">
            <v>Brute</v>
          </cell>
          <cell r="N581" t="str">
            <v>Suivant plan générique</v>
          </cell>
          <cell r="O581">
            <v>43129</v>
          </cell>
          <cell r="P581">
            <v>0</v>
          </cell>
          <cell r="Q581">
            <v>3</v>
          </cell>
          <cell r="R581">
            <v>41</v>
          </cell>
          <cell r="S581">
            <v>5.372979600000001E-2</v>
          </cell>
          <cell r="T581">
            <v>4.2418259999999997</v>
          </cell>
          <cell r="U581">
            <v>20.140359521040001</v>
          </cell>
          <cell r="V581">
            <v>68</v>
          </cell>
          <cell r="W581">
            <v>3</v>
          </cell>
          <cell r="X581">
            <v>0.15</v>
          </cell>
          <cell r="Y581">
            <v>0.29618175766235294</v>
          </cell>
          <cell r="Z581">
            <v>0.15</v>
          </cell>
          <cell r="AA581">
            <v>0</v>
          </cell>
          <cell r="AB581">
            <v>0</v>
          </cell>
          <cell r="AC581">
            <v>0.44618175766235291</v>
          </cell>
          <cell r="AD581">
            <v>0.33618586467067563</v>
          </cell>
          <cell r="AE581">
            <v>0.44618175766235291</v>
          </cell>
          <cell r="AF581">
            <v>0.44618175766235291</v>
          </cell>
        </row>
        <row r="582">
          <cell r="C582" t="str">
            <v>4-7447</v>
          </cell>
          <cell r="D582" t="str">
            <v>12</v>
          </cell>
          <cell r="E582" t="str">
            <v>20</v>
          </cell>
          <cell r="F582" t="str">
            <v>85</v>
          </cell>
          <cell r="G582">
            <v>45</v>
          </cell>
          <cell r="H582">
            <v>0.3</v>
          </cell>
          <cell r="I582" t="str">
            <v>+0,1-0</v>
          </cell>
          <cell r="J582">
            <v>45</v>
          </cell>
          <cell r="K582">
            <v>0.3</v>
          </cell>
          <cell r="L582" t="str">
            <v>+0,1-0</v>
          </cell>
          <cell r="M582" t="str">
            <v>Brute</v>
          </cell>
          <cell r="N582" t="str">
            <v>Suivant plan générique</v>
          </cell>
          <cell r="O582">
            <v>43129</v>
          </cell>
          <cell r="P582">
            <v>0</v>
          </cell>
          <cell r="Q582">
            <v>3</v>
          </cell>
          <cell r="R582">
            <v>88</v>
          </cell>
          <cell r="S582">
            <v>0.13494464</v>
          </cell>
          <cell r="T582">
            <v>4.7627520000000008</v>
          </cell>
          <cell r="U582">
            <v>23.984266521600009</v>
          </cell>
          <cell r="V582">
            <v>32</v>
          </cell>
          <cell r="W582">
            <v>4</v>
          </cell>
          <cell r="X582">
            <v>0.2</v>
          </cell>
          <cell r="Y582">
            <v>0.74950832880000029</v>
          </cell>
          <cell r="Z582">
            <v>0.22485249864000006</v>
          </cell>
          <cell r="AA582">
            <v>0</v>
          </cell>
          <cell r="AB582">
            <v>0</v>
          </cell>
          <cell r="AC582">
            <v>0.97436082744000041</v>
          </cell>
          <cell r="AD582">
            <v>0.23076923076923078</v>
          </cell>
          <cell r="AE582">
            <v>0.99934443840000042</v>
          </cell>
          <cell r="AF582">
            <v>0.99934443840000042</v>
          </cell>
        </row>
        <row r="583">
          <cell r="C583" t="str">
            <v>4-7392</v>
          </cell>
          <cell r="D583" t="str">
            <v>12</v>
          </cell>
          <cell r="E583" t="str">
            <v>20</v>
          </cell>
          <cell r="F583" t="str">
            <v>43,5</v>
          </cell>
          <cell r="G583">
            <v>45</v>
          </cell>
          <cell r="H583">
            <v>0.3</v>
          </cell>
          <cell r="I583" t="str">
            <v>+0,1-0</v>
          </cell>
          <cell r="J583">
            <v>45</v>
          </cell>
          <cell r="K583">
            <v>0.3</v>
          </cell>
          <cell r="L583" t="str">
            <v>+0,1-0</v>
          </cell>
          <cell r="M583" t="str">
            <v>Brute</v>
          </cell>
          <cell r="N583" t="str">
            <v>Suivant plan générique</v>
          </cell>
          <cell r="O583">
            <v>43129</v>
          </cell>
          <cell r="P583">
            <v>0</v>
          </cell>
          <cell r="Q583">
            <v>3</v>
          </cell>
          <cell r="R583">
            <v>46.5</v>
          </cell>
          <cell r="S583">
            <v>6.9059904000000005E-2</v>
          </cell>
          <cell r="T583">
            <v>4.7627520000000008</v>
          </cell>
          <cell r="U583">
            <v>23.984266521600009</v>
          </cell>
          <cell r="V583">
            <v>60</v>
          </cell>
          <cell r="W583">
            <v>4</v>
          </cell>
          <cell r="X583">
            <v>0.2</v>
          </cell>
          <cell r="Y583">
            <v>0.39973777536000016</v>
          </cell>
          <cell r="Z583">
            <v>0.2</v>
          </cell>
          <cell r="AA583">
            <v>0</v>
          </cell>
          <cell r="AB583">
            <v>0</v>
          </cell>
          <cell r="AC583">
            <v>0.59973777536000017</v>
          </cell>
          <cell r="AD583">
            <v>0.33347907738502464</v>
          </cell>
          <cell r="AE583">
            <v>0.59973777536000017</v>
          </cell>
          <cell r="AF583">
            <v>0.59973777536000017</v>
          </cell>
        </row>
        <row r="584">
          <cell r="C584" t="str">
            <v>4-7393</v>
          </cell>
          <cell r="D584" t="str">
            <v>12</v>
          </cell>
          <cell r="E584" t="str">
            <v>18</v>
          </cell>
          <cell r="F584" t="str">
            <v>27</v>
          </cell>
          <cell r="G584">
            <v>45</v>
          </cell>
          <cell r="H584">
            <v>0.3</v>
          </cell>
          <cell r="I584" t="str">
            <v>+0,1-0</v>
          </cell>
          <cell r="J584">
            <v>45</v>
          </cell>
          <cell r="K584">
            <v>0.3</v>
          </cell>
          <cell r="L584" t="str">
            <v>+0,1-0</v>
          </cell>
          <cell r="M584" t="str">
            <v>Brute</v>
          </cell>
          <cell r="N584" t="str">
            <v>Suivant plan générique</v>
          </cell>
          <cell r="O584">
            <v>43129</v>
          </cell>
          <cell r="P584">
            <v>0</v>
          </cell>
          <cell r="Q584">
            <v>3</v>
          </cell>
          <cell r="R584">
            <v>30</v>
          </cell>
          <cell r="S584">
            <v>3.0139290000000006E-2</v>
          </cell>
          <cell r="T584">
            <v>3.3488100000000003</v>
          </cell>
          <cell r="U584">
            <v>16.526658650040005</v>
          </cell>
          <cell r="V584">
            <v>94</v>
          </cell>
          <cell r="W584">
            <v>3</v>
          </cell>
          <cell r="X584">
            <v>0.15</v>
          </cell>
          <cell r="Y584">
            <v>0.17581551755361707</v>
          </cell>
          <cell r="Z584">
            <v>0.15</v>
          </cell>
          <cell r="AA584">
            <v>0</v>
          </cell>
          <cell r="AB584">
            <v>0</v>
          </cell>
          <cell r="AC584">
            <v>0.32581551755361704</v>
          </cell>
          <cell r="AD584">
            <v>0.46038322890902694</v>
          </cell>
          <cell r="AE584">
            <v>0.32581551755361704</v>
          </cell>
          <cell r="AF584">
            <v>0.32581551755361704</v>
          </cell>
        </row>
        <row r="585">
          <cell r="C585" t="str">
            <v>4-7410</v>
          </cell>
          <cell r="D585" t="str">
            <v>20</v>
          </cell>
          <cell r="E585" t="str">
            <v>26</v>
          </cell>
          <cell r="F585" t="str">
            <v>30</v>
          </cell>
          <cell r="G585">
            <v>45</v>
          </cell>
          <cell r="H585">
            <v>0.3</v>
          </cell>
          <cell r="I585" t="str">
            <v>+0,1-0</v>
          </cell>
          <cell r="J585">
            <v>45</v>
          </cell>
          <cell r="K585">
            <v>0.3</v>
          </cell>
          <cell r="L585" t="str">
            <v>+0,1-0</v>
          </cell>
          <cell r="M585" t="str">
            <v>Brute</v>
          </cell>
          <cell r="N585" t="str">
            <v>Suivant plan générique</v>
          </cell>
          <cell r="O585">
            <v>43129</v>
          </cell>
          <cell r="P585">
            <v>0</v>
          </cell>
          <cell r="Q585">
            <v>3</v>
          </cell>
          <cell r="R585">
            <v>33</v>
          </cell>
          <cell r="S585">
            <v>5.1348420000000006E-2</v>
          </cell>
          <cell r="T585">
            <v>5.1348420000000008</v>
          </cell>
          <cell r="U585">
            <v>20.624863119300006</v>
          </cell>
          <cell r="V585">
            <v>85</v>
          </cell>
          <cell r="W585">
            <v>3</v>
          </cell>
          <cell r="X585">
            <v>0.15</v>
          </cell>
          <cell r="Y585">
            <v>0.242645448462353</v>
          </cell>
          <cell r="Z585">
            <v>0.15</v>
          </cell>
          <cell r="AA585">
            <v>0</v>
          </cell>
          <cell r="AB585">
            <v>0</v>
          </cell>
          <cell r="AC585">
            <v>0.392645448462353</v>
          </cell>
          <cell r="AD585">
            <v>0.38202403870315604</v>
          </cell>
          <cell r="AE585">
            <v>0.392645448462353</v>
          </cell>
          <cell r="AF585">
            <v>0.392645448462353</v>
          </cell>
        </row>
        <row r="586">
          <cell r="C586" t="str">
            <v>4-7411</v>
          </cell>
          <cell r="D586" t="str">
            <v>16</v>
          </cell>
          <cell r="E586" t="str">
            <v>22</v>
          </cell>
          <cell r="F586" t="str">
            <v>37</v>
          </cell>
          <cell r="G586">
            <v>45</v>
          </cell>
          <cell r="H586">
            <v>0.3</v>
          </cell>
          <cell r="I586" t="str">
            <v>+0,1-0</v>
          </cell>
          <cell r="J586">
            <v>45</v>
          </cell>
          <cell r="K586">
            <v>0.3</v>
          </cell>
          <cell r="L586" t="str">
            <v>+0,1-0</v>
          </cell>
          <cell r="M586" t="str">
            <v>Brute</v>
          </cell>
          <cell r="N586" t="str">
            <v>Suivant plan générique</v>
          </cell>
          <cell r="O586">
            <v>43129</v>
          </cell>
          <cell r="P586">
            <v>0</v>
          </cell>
          <cell r="Q586">
            <v>3</v>
          </cell>
          <cell r="R586">
            <v>40</v>
          </cell>
          <cell r="S586">
            <v>5.2315854000000009E-2</v>
          </cell>
          <cell r="T586">
            <v>4.2418259999999997</v>
          </cell>
          <cell r="U586">
            <v>20.140359521040001</v>
          </cell>
          <cell r="V586">
            <v>70</v>
          </cell>
          <cell r="W586">
            <v>3</v>
          </cell>
          <cell r="X586">
            <v>0.15</v>
          </cell>
          <cell r="Y586">
            <v>0.28771942172914289</v>
          </cell>
          <cell r="Z586">
            <v>0.15</v>
          </cell>
          <cell r="AA586">
            <v>0</v>
          </cell>
          <cell r="AB586">
            <v>0</v>
          </cell>
          <cell r="AC586">
            <v>0.43771942172914291</v>
          </cell>
          <cell r="AD586">
            <v>0.34268527406768523</v>
          </cell>
          <cell r="AE586">
            <v>0.43771942172914291</v>
          </cell>
          <cell r="AF586">
            <v>0.43771942172914291</v>
          </cell>
        </row>
        <row r="587">
          <cell r="C587" t="str">
            <v>4-7418</v>
          </cell>
          <cell r="D587">
            <v>16</v>
          </cell>
          <cell r="E587" t="str">
            <v>28</v>
          </cell>
          <cell r="F587" t="str">
            <v>58</v>
          </cell>
          <cell r="G587">
            <v>45</v>
          </cell>
          <cell r="H587">
            <v>0.3</v>
          </cell>
          <cell r="I587" t="str">
            <v>+0,1-0</v>
          </cell>
          <cell r="J587">
            <v>45</v>
          </cell>
          <cell r="K587">
            <v>0.3</v>
          </cell>
          <cell r="L587" t="str">
            <v>+0,1-0</v>
          </cell>
          <cell r="M587" t="str">
            <v>Brute</v>
          </cell>
          <cell r="N587" t="str">
            <v>Suivant plan générique</v>
          </cell>
          <cell r="O587">
            <v>43129</v>
          </cell>
          <cell r="P587">
            <v>0</v>
          </cell>
          <cell r="Q587">
            <v>3</v>
          </cell>
          <cell r="R587">
            <v>61</v>
          </cell>
          <cell r="S587">
            <v>0.189914736</v>
          </cell>
          <cell r="T587">
            <v>9.8231760000000019</v>
          </cell>
          <cell r="U587">
            <v>49.229828841600018</v>
          </cell>
          <cell r="V587">
            <v>46</v>
          </cell>
          <cell r="W587">
            <v>6</v>
          </cell>
          <cell r="X587">
            <v>0.25</v>
          </cell>
          <cell r="Y587">
            <v>1.0702136704695655</v>
          </cell>
          <cell r="Z587">
            <v>0.32106410114086964</v>
          </cell>
          <cell r="AA587">
            <v>0</v>
          </cell>
          <cell r="AB587">
            <v>0</v>
          </cell>
          <cell r="AC587">
            <v>1.3912777716104352</v>
          </cell>
          <cell r="AD587">
            <v>0.23076923076923078</v>
          </cell>
          <cell r="AE587">
            <v>1.4269515606260874</v>
          </cell>
          <cell r="AF587">
            <v>1.4269515606260874</v>
          </cell>
        </row>
        <row r="588">
          <cell r="C588" t="str">
            <v>4-7423</v>
          </cell>
          <cell r="D588" t="str">
            <v>10</v>
          </cell>
          <cell r="E588" t="str">
            <v>18</v>
          </cell>
          <cell r="F588" t="str">
            <v>32</v>
          </cell>
          <cell r="G588">
            <v>45</v>
          </cell>
          <cell r="H588">
            <v>0.3</v>
          </cell>
          <cell r="I588" t="str">
            <v>+0,1-0</v>
          </cell>
          <cell r="J588">
            <v>45</v>
          </cell>
          <cell r="K588">
            <v>0.3</v>
          </cell>
          <cell r="L588" t="str">
            <v>+0,1-0</v>
          </cell>
          <cell r="M588" t="str">
            <v>Brute</v>
          </cell>
          <cell r="N588" t="str">
            <v>Suivant plan générique</v>
          </cell>
          <cell r="O588">
            <v>43129</v>
          </cell>
          <cell r="P588">
            <v>0</v>
          </cell>
          <cell r="Q588">
            <v>3</v>
          </cell>
          <cell r="R588">
            <v>35</v>
          </cell>
          <cell r="S588">
            <v>4.4452352000000007E-2</v>
          </cell>
          <cell r="T588">
            <v>4.167408</v>
          </cell>
          <cell r="U588">
            <v>28.151441146752003</v>
          </cell>
          <cell r="V588">
            <v>80</v>
          </cell>
          <cell r="W588">
            <v>4</v>
          </cell>
          <cell r="X588">
            <v>0.2</v>
          </cell>
          <cell r="Y588">
            <v>0.35189301433440001</v>
          </cell>
          <cell r="Z588">
            <v>0.2</v>
          </cell>
          <cell r="AA588">
            <v>0</v>
          </cell>
          <cell r="AB588">
            <v>0</v>
          </cell>
          <cell r="AC588">
            <v>0.55189301433440008</v>
          </cell>
          <cell r="AD588">
            <v>0.36238907687789129</v>
          </cell>
          <cell r="AE588">
            <v>0.55189301433440008</v>
          </cell>
          <cell r="AF588">
            <v>0.55189301433440008</v>
          </cell>
        </row>
        <row r="589">
          <cell r="C589" t="str">
            <v>4-7432</v>
          </cell>
          <cell r="D589" t="str">
            <v>12</v>
          </cell>
          <cell r="E589" t="str">
            <v>16</v>
          </cell>
          <cell r="F589" t="str">
            <v>22</v>
          </cell>
          <cell r="G589">
            <v>45</v>
          </cell>
          <cell r="H589">
            <v>0.3</v>
          </cell>
          <cell r="I589" t="str">
            <v>+0,1-0</v>
          </cell>
          <cell r="J589">
            <v>45</v>
          </cell>
          <cell r="K589">
            <v>0.3</v>
          </cell>
          <cell r="L589" t="str">
            <v>+0,1-0</v>
          </cell>
          <cell r="M589" t="str">
            <v>Brute</v>
          </cell>
          <cell r="N589" t="str">
            <v>Suivant plan générique</v>
          </cell>
          <cell r="O589">
            <v>43129</v>
          </cell>
          <cell r="P589">
            <v>0</v>
          </cell>
          <cell r="Q589">
            <v>3</v>
          </cell>
          <cell r="R589">
            <v>25</v>
          </cell>
          <cell r="S589">
            <v>1.5280496000000001E-2</v>
          </cell>
          <cell r="T589">
            <v>2.083704</v>
          </cell>
          <cell r="U589">
            <v>9.3938377209599988</v>
          </cell>
          <cell r="V589">
            <v>112</v>
          </cell>
          <cell r="W589">
            <v>2</v>
          </cell>
          <cell r="X589">
            <v>0.15</v>
          </cell>
          <cell r="Y589">
            <v>8.3873551079999983E-2</v>
          </cell>
          <cell r="Z589">
            <v>0.15</v>
          </cell>
          <cell r="AA589">
            <v>0</v>
          </cell>
          <cell r="AB589">
            <v>0</v>
          </cell>
          <cell r="AC589">
            <v>0.23387355107999996</v>
          </cell>
          <cell r="AD589">
            <v>0.64137222574899122</v>
          </cell>
          <cell r="AE589">
            <v>0.23387355107999996</v>
          </cell>
          <cell r="AF589">
            <v>0.23387355107999996</v>
          </cell>
        </row>
        <row r="590">
          <cell r="C590" t="str">
            <v>4-7438</v>
          </cell>
          <cell r="D590" t="str">
            <v>10,5</v>
          </cell>
          <cell r="E590" t="str">
            <v>18</v>
          </cell>
          <cell r="F590" t="str">
            <v>32</v>
          </cell>
          <cell r="G590">
            <v>45</v>
          </cell>
          <cell r="H590">
            <v>0.3</v>
          </cell>
          <cell r="I590" t="str">
            <v>+0,1-0</v>
          </cell>
          <cell r="J590">
            <v>45</v>
          </cell>
          <cell r="K590">
            <v>0.3</v>
          </cell>
          <cell r="L590" t="str">
            <v>+0,1-0</v>
          </cell>
          <cell r="M590" t="str">
            <v>Brute</v>
          </cell>
          <cell r="N590" t="str">
            <v>Suivant plan générique</v>
          </cell>
          <cell r="O590">
            <v>43129</v>
          </cell>
          <cell r="P590">
            <v>0</v>
          </cell>
          <cell r="Q590">
            <v>3</v>
          </cell>
          <cell r="R590">
            <v>35</v>
          </cell>
          <cell r="S590">
            <v>4.2418260000000006E-2</v>
          </cell>
          <cell r="T590">
            <v>3.9767118750000003</v>
          </cell>
          <cell r="U590">
            <v>26.863261362135002</v>
          </cell>
          <cell r="V590">
            <v>80</v>
          </cell>
          <cell r="W590">
            <v>4</v>
          </cell>
          <cell r="X590">
            <v>0.2</v>
          </cell>
          <cell r="Y590">
            <v>0.33579076702668753</v>
          </cell>
          <cell r="Z590">
            <v>0.2</v>
          </cell>
          <cell r="AA590">
            <v>0</v>
          </cell>
          <cell r="AB590">
            <v>0</v>
          </cell>
          <cell r="AC590">
            <v>0.53579076702668749</v>
          </cell>
          <cell r="AD590">
            <v>0.37328004196466125</v>
          </cell>
          <cell r="AE590">
            <v>0.53579076702668749</v>
          </cell>
          <cell r="AF590">
            <v>0.53579076702668749</v>
          </cell>
        </row>
        <row r="591">
          <cell r="C591" t="str">
            <v>4-7391</v>
          </cell>
          <cell r="D591" t="str">
            <v>10</v>
          </cell>
          <cell r="E591" t="str">
            <v>18</v>
          </cell>
          <cell r="F591" t="str">
            <v>78,5</v>
          </cell>
          <cell r="G591">
            <v>45</v>
          </cell>
          <cell r="H591">
            <v>0.3</v>
          </cell>
          <cell r="I591" t="str">
            <v>+0,1-0</v>
          </cell>
          <cell r="J591">
            <v>45</v>
          </cell>
          <cell r="K591">
            <v>0.3</v>
          </cell>
          <cell r="L591" t="str">
            <v>+0,1-0</v>
          </cell>
          <cell r="M591" t="str">
            <v>Brute</v>
          </cell>
          <cell r="N591" t="str">
            <v>Suivant plan générique</v>
          </cell>
          <cell r="O591">
            <v>43129</v>
          </cell>
          <cell r="P591">
            <v>0</v>
          </cell>
          <cell r="Q591">
            <v>3</v>
          </cell>
          <cell r="R591">
            <v>81.5</v>
          </cell>
          <cell r="S591">
            <v>0.10904717600000001</v>
          </cell>
          <cell r="T591">
            <v>4.167408</v>
          </cell>
          <cell r="U591">
            <v>28.151441146752003</v>
          </cell>
          <cell r="V591">
            <v>34</v>
          </cell>
          <cell r="W591">
            <v>4</v>
          </cell>
          <cell r="X591">
            <v>0.2</v>
          </cell>
          <cell r="Y591">
            <v>0.82798356313976473</v>
          </cell>
          <cell r="Z591">
            <v>0.24839506894192942</v>
          </cell>
          <cell r="AA591">
            <v>0</v>
          </cell>
          <cell r="AB591">
            <v>0</v>
          </cell>
          <cell r="AC591">
            <v>1.0763786320816942</v>
          </cell>
          <cell r="AD591">
            <v>0.23076923076923078</v>
          </cell>
          <cell r="AE591">
            <v>1.1039780841863529</v>
          </cell>
          <cell r="AF591">
            <v>1.1039780841863529</v>
          </cell>
        </row>
        <row r="592">
          <cell r="C592" t="str">
            <v>0-6280</v>
          </cell>
          <cell r="D592" t="str">
            <v>16</v>
          </cell>
          <cell r="E592" t="str">
            <v>22</v>
          </cell>
          <cell r="F592" t="str">
            <v>32</v>
          </cell>
          <cell r="G592">
            <v>45</v>
          </cell>
          <cell r="H592">
            <v>0.3</v>
          </cell>
          <cell r="I592" t="str">
            <v>+0,1-0</v>
          </cell>
          <cell r="J592">
            <v>45</v>
          </cell>
          <cell r="K592">
            <v>0.3</v>
          </cell>
          <cell r="L592" t="str">
            <v>+0,1-0</v>
          </cell>
          <cell r="M592" t="str">
            <v>Brute</v>
          </cell>
          <cell r="N592" t="str">
            <v>Suivant plan générique</v>
          </cell>
          <cell r="O592">
            <v>43129</v>
          </cell>
          <cell r="P592">
            <v>0</v>
          </cell>
          <cell r="Q592">
            <v>3</v>
          </cell>
          <cell r="R592">
            <v>35</v>
          </cell>
          <cell r="S592">
            <v>4.5246144000000009E-2</v>
          </cell>
          <cell r="T592">
            <v>4.2418259999999997</v>
          </cell>
          <cell r="U592">
            <v>20.140359521040001</v>
          </cell>
          <cell r="V592">
            <v>80</v>
          </cell>
          <cell r="W592">
            <v>3</v>
          </cell>
          <cell r="X592">
            <v>0.15</v>
          </cell>
          <cell r="Y592">
            <v>0.25175449401299999</v>
          </cell>
          <cell r="Z592">
            <v>0.15</v>
          </cell>
          <cell r="AA592">
            <v>0</v>
          </cell>
          <cell r="AB592">
            <v>0</v>
          </cell>
          <cell r="AC592">
            <v>0.40175449401300001</v>
          </cell>
          <cell r="AD592">
            <v>0.37336234500253357</v>
          </cell>
          <cell r="AE592">
            <v>0.40175449401300001</v>
          </cell>
          <cell r="AF592">
            <v>0.40175449401300001</v>
          </cell>
        </row>
        <row r="593">
          <cell r="C593" t="str">
            <v>0-6281</v>
          </cell>
          <cell r="D593" t="str">
            <v>12</v>
          </cell>
          <cell r="E593" t="str">
            <v>20</v>
          </cell>
          <cell r="F593" t="str">
            <v>38</v>
          </cell>
          <cell r="G593">
            <v>45</v>
          </cell>
          <cell r="H593">
            <v>0.3</v>
          </cell>
          <cell r="I593" t="str">
            <v>+0,1-0</v>
          </cell>
          <cell r="J593">
            <v>45</v>
          </cell>
          <cell r="K593">
            <v>0.3</v>
          </cell>
          <cell r="L593" t="str">
            <v>+0,1-0</v>
          </cell>
          <cell r="M593" t="str">
            <v>Brute</v>
          </cell>
          <cell r="N593" t="str">
            <v>Suivant plan générique</v>
          </cell>
          <cell r="O593">
            <v>43129</v>
          </cell>
          <cell r="P593">
            <v>0</v>
          </cell>
          <cell r="Q593">
            <v>3</v>
          </cell>
          <cell r="R593">
            <v>41</v>
          </cell>
          <cell r="S593">
            <v>6.032819200000001E-2</v>
          </cell>
          <cell r="T593">
            <v>4.7627520000000008</v>
          </cell>
          <cell r="U593">
            <v>23.984266521600009</v>
          </cell>
          <cell r="V593">
            <v>68</v>
          </cell>
          <cell r="W593">
            <v>4</v>
          </cell>
          <cell r="X593">
            <v>0.2</v>
          </cell>
          <cell r="Y593">
            <v>0.35270980178823541</v>
          </cell>
          <cell r="Z593">
            <v>0.2</v>
          </cell>
          <cell r="AA593">
            <v>0</v>
          </cell>
          <cell r="AB593">
            <v>0</v>
          </cell>
          <cell r="AC593">
            <v>0.55270980178823548</v>
          </cell>
          <cell r="AD593">
            <v>0.36185354294952021</v>
          </cell>
          <cell r="AE593">
            <v>0.55270980178823548</v>
          </cell>
          <cell r="AF593">
            <v>0.55270980178823548</v>
          </cell>
        </row>
        <row r="594">
          <cell r="C594" t="str">
            <v>4-7364</v>
          </cell>
          <cell r="D594" t="str">
            <v>12</v>
          </cell>
          <cell r="E594" t="str">
            <v>16</v>
          </cell>
          <cell r="F594" t="str">
            <v>63</v>
          </cell>
          <cell r="G594">
            <v>45</v>
          </cell>
          <cell r="H594">
            <v>0.3</v>
          </cell>
          <cell r="I594" t="str">
            <v>+0,1-0</v>
          </cell>
          <cell r="J594">
            <v>45</v>
          </cell>
          <cell r="K594">
            <v>0.3</v>
          </cell>
          <cell r="L594" t="str">
            <v>+0,1-0</v>
          </cell>
          <cell r="M594" t="str">
            <v>Brute</v>
          </cell>
          <cell r="N594" t="str">
            <v>Suivant plan générique</v>
          </cell>
          <cell r="O594">
            <v>43129</v>
          </cell>
          <cell r="P594">
            <v>0</v>
          </cell>
          <cell r="Q594">
            <v>3</v>
          </cell>
          <cell r="R594">
            <v>66</v>
          </cell>
          <cell r="S594">
            <v>4.3757784000000001E-2</v>
          </cell>
          <cell r="T594">
            <v>2.083704</v>
          </cell>
          <cell r="U594">
            <v>9.3938377209599988</v>
          </cell>
          <cell r="V594">
            <v>42</v>
          </cell>
          <cell r="W594">
            <v>2</v>
          </cell>
          <cell r="X594">
            <v>0.15</v>
          </cell>
          <cell r="Y594">
            <v>0.22366280287999998</v>
          </cell>
          <cell r="Z594">
            <v>0.15</v>
          </cell>
          <cell r="AA594">
            <v>0</v>
          </cell>
          <cell r="AB594">
            <v>0</v>
          </cell>
          <cell r="AC594">
            <v>0.37366280287999998</v>
          </cell>
          <cell r="AD594">
            <v>0.40143144793615376</v>
          </cell>
          <cell r="AE594">
            <v>0.37366280287999998</v>
          </cell>
          <cell r="AF594">
            <v>0.37366280287999998</v>
          </cell>
        </row>
        <row r="595">
          <cell r="C595" t="str">
            <v>4-7365</v>
          </cell>
          <cell r="D595" t="str">
            <v>12</v>
          </cell>
          <cell r="E595" t="str">
            <v>16</v>
          </cell>
          <cell r="F595" t="str">
            <v>73</v>
          </cell>
          <cell r="G595">
            <v>45</v>
          </cell>
          <cell r="H595">
            <v>0.3</v>
          </cell>
          <cell r="I595" t="str">
            <v>+0,1-0</v>
          </cell>
          <cell r="J595">
            <v>45</v>
          </cell>
          <cell r="K595">
            <v>0.3</v>
          </cell>
          <cell r="L595" t="str">
            <v>+0,1-0</v>
          </cell>
          <cell r="M595" t="str">
            <v>Brute</v>
          </cell>
          <cell r="N595" t="str">
            <v>Suivant plan générique</v>
          </cell>
          <cell r="O595">
            <v>43129</v>
          </cell>
          <cell r="P595">
            <v>0</v>
          </cell>
          <cell r="Q595">
            <v>3</v>
          </cell>
          <cell r="R595">
            <v>76</v>
          </cell>
          <cell r="S595">
            <v>5.0703463999999997E-2</v>
          </cell>
          <cell r="T595">
            <v>2.083704</v>
          </cell>
          <cell r="U595">
            <v>9.3938377209599988</v>
          </cell>
          <cell r="V595">
            <v>37</v>
          </cell>
          <cell r="W595">
            <v>2</v>
          </cell>
          <cell r="X595">
            <v>0.15</v>
          </cell>
          <cell r="Y595">
            <v>0.25388750597189186</v>
          </cell>
          <cell r="Z595">
            <v>0.15</v>
          </cell>
          <cell r="AA595">
            <v>0</v>
          </cell>
          <cell r="AB595">
            <v>0</v>
          </cell>
          <cell r="AC595">
            <v>0.40388750597189182</v>
          </cell>
          <cell r="AD595">
            <v>0.3713905426191596</v>
          </cell>
          <cell r="AE595">
            <v>0.40388750597189182</v>
          </cell>
          <cell r="AF595">
            <v>0.40388750597189182</v>
          </cell>
        </row>
        <row r="596">
          <cell r="C596" t="str">
            <v>4-7341</v>
          </cell>
          <cell r="D596" t="str">
            <v>14</v>
          </cell>
          <cell r="E596" t="str">
            <v>20</v>
          </cell>
          <cell r="F596" t="str">
            <v>80</v>
          </cell>
          <cell r="G596">
            <v>45</v>
          </cell>
          <cell r="H596">
            <v>0.3</v>
          </cell>
          <cell r="I596" t="str">
            <v>+0,1-0</v>
          </cell>
          <cell r="J596">
            <v>45</v>
          </cell>
          <cell r="K596">
            <v>0.3</v>
          </cell>
          <cell r="L596" t="str">
            <v>+0,1-0</v>
          </cell>
          <cell r="M596" t="str">
            <v>Brute</v>
          </cell>
          <cell r="N596" t="str">
            <v>Suivant plan générique</v>
          </cell>
          <cell r="O596">
            <v>43129</v>
          </cell>
          <cell r="P596">
            <v>0</v>
          </cell>
          <cell r="Q596">
            <v>3</v>
          </cell>
          <cell r="R596">
            <v>83</v>
          </cell>
          <cell r="S596">
            <v>0.10120848000000002</v>
          </cell>
          <cell r="T596">
            <v>3.7953180000000004</v>
          </cell>
          <cell r="U596">
            <v>18.730213136712006</v>
          </cell>
          <cell r="V596">
            <v>33</v>
          </cell>
          <cell r="W596">
            <v>3</v>
          </cell>
          <cell r="X596">
            <v>0.15</v>
          </cell>
          <cell r="Y596">
            <v>0.56758221626400018</v>
          </cell>
          <cell r="Z596">
            <v>0.17027466487920004</v>
          </cell>
          <cell r="AA596">
            <v>0</v>
          </cell>
          <cell r="AB596">
            <v>0</v>
          </cell>
          <cell r="AC596">
            <v>0.73785688114320025</v>
          </cell>
          <cell r="AD596">
            <v>0.23076923076923078</v>
          </cell>
          <cell r="AE596">
            <v>0.75677628835200028</v>
          </cell>
          <cell r="AF596">
            <v>0.75677628835200028</v>
          </cell>
        </row>
        <row r="597">
          <cell r="C597" t="str">
            <v>4-7342</v>
          </cell>
          <cell r="D597" t="str">
            <v>20</v>
          </cell>
          <cell r="E597" t="str">
            <v>26</v>
          </cell>
          <cell r="F597" t="str">
            <v>80</v>
          </cell>
          <cell r="G597">
            <v>45</v>
          </cell>
          <cell r="H597">
            <v>0.3</v>
          </cell>
          <cell r="I597" t="str">
            <v>+0,1-0</v>
          </cell>
          <cell r="J597">
            <v>45</v>
          </cell>
          <cell r="K597">
            <v>0.3</v>
          </cell>
          <cell r="L597" t="str">
            <v>+0,1-0</v>
          </cell>
          <cell r="M597" t="str">
            <v>Brute</v>
          </cell>
          <cell r="N597" t="str">
            <v>Suivant plan générique</v>
          </cell>
          <cell r="O597">
            <v>43129</v>
          </cell>
          <cell r="P597">
            <v>0</v>
          </cell>
          <cell r="Q597">
            <v>3</v>
          </cell>
          <cell r="R597">
            <v>83</v>
          </cell>
          <cell r="S597">
            <v>0.13692911999999999</v>
          </cell>
          <cell r="T597">
            <v>5.1348420000000008</v>
          </cell>
          <cell r="U597">
            <v>20.624863119300006</v>
          </cell>
          <cell r="V597">
            <v>33</v>
          </cell>
          <cell r="W597">
            <v>3</v>
          </cell>
          <cell r="X597">
            <v>0.15</v>
          </cell>
          <cell r="Y597">
            <v>0.62499585210000019</v>
          </cell>
          <cell r="Z597">
            <v>0.18749875563000004</v>
          </cell>
          <cell r="AA597">
            <v>0</v>
          </cell>
          <cell r="AB597">
            <v>0</v>
          </cell>
          <cell r="AC597">
            <v>0.81249460773000026</v>
          </cell>
          <cell r="AD597">
            <v>0.23076923076923078</v>
          </cell>
          <cell r="AE597">
            <v>0.83332780280000029</v>
          </cell>
          <cell r="AF597">
            <v>0.83332780280000029</v>
          </cell>
        </row>
        <row r="598">
          <cell r="C598" t="str">
            <v>4-7348</v>
          </cell>
          <cell r="D598" t="str">
            <v>16</v>
          </cell>
          <cell r="E598" t="str">
            <v>22</v>
          </cell>
          <cell r="F598" t="str">
            <v>44</v>
          </cell>
          <cell r="G598">
            <v>45</v>
          </cell>
          <cell r="H598">
            <v>0.3</v>
          </cell>
          <cell r="I598" t="str">
            <v>+0,1-0</v>
          </cell>
          <cell r="J598">
            <v>45</v>
          </cell>
          <cell r="K598">
            <v>0.3</v>
          </cell>
          <cell r="L598" t="str">
            <v>+0,1-0</v>
          </cell>
          <cell r="M598" t="str">
            <v>Brute</v>
          </cell>
          <cell r="N598" t="str">
            <v>Suivant plan générique</v>
          </cell>
          <cell r="O598">
            <v>43129</v>
          </cell>
          <cell r="P598">
            <v>0</v>
          </cell>
          <cell r="Q598">
            <v>3</v>
          </cell>
          <cell r="R598">
            <v>47</v>
          </cell>
          <cell r="S598">
            <v>6.2213448000000005E-2</v>
          </cell>
          <cell r="T598">
            <v>4.2418259999999997</v>
          </cell>
          <cell r="U598">
            <v>20.140359521040001</v>
          </cell>
          <cell r="V598">
            <v>60</v>
          </cell>
          <cell r="W598">
            <v>3</v>
          </cell>
          <cell r="X598">
            <v>0.15</v>
          </cell>
          <cell r="Y598">
            <v>0.33567265868400004</v>
          </cell>
          <cell r="Z598">
            <v>0.15</v>
          </cell>
          <cell r="AA598">
            <v>0</v>
          </cell>
          <cell r="AB598">
            <v>0</v>
          </cell>
          <cell r="AC598">
            <v>0.485672658684</v>
          </cell>
          <cell r="AD598">
            <v>0.30884999869345447</v>
          </cell>
          <cell r="AE598">
            <v>0.485672658684</v>
          </cell>
          <cell r="AF598">
            <v>0.485672658684</v>
          </cell>
        </row>
        <row r="599">
          <cell r="C599" t="str">
            <v>4-7350</v>
          </cell>
          <cell r="D599" t="str">
            <v>12</v>
          </cell>
          <cell r="E599" t="str">
            <v>18</v>
          </cell>
          <cell r="F599" t="str">
            <v>60</v>
          </cell>
          <cell r="G599">
            <v>45</v>
          </cell>
          <cell r="H599">
            <v>0.3</v>
          </cell>
          <cell r="I599" t="str">
            <v>+0,1-0</v>
          </cell>
          <cell r="J599">
            <v>45</v>
          </cell>
          <cell r="K599">
            <v>0.3</v>
          </cell>
          <cell r="L599" t="str">
            <v>+0,1-0</v>
          </cell>
          <cell r="M599" t="str">
            <v>Brute</v>
          </cell>
          <cell r="N599" t="str">
            <v>Suivant plan générique</v>
          </cell>
          <cell r="O599">
            <v>43129</v>
          </cell>
          <cell r="P599">
            <v>0</v>
          </cell>
          <cell r="Q599">
            <v>3</v>
          </cell>
          <cell r="R599">
            <v>63</v>
          </cell>
          <cell r="S599">
            <v>6.69762E-2</v>
          </cell>
          <cell r="T599">
            <v>3.3488100000000003</v>
          </cell>
          <cell r="U599">
            <v>16.526658650040005</v>
          </cell>
          <cell r="V599">
            <v>44</v>
          </cell>
          <cell r="W599">
            <v>3</v>
          </cell>
          <cell r="X599">
            <v>0.15</v>
          </cell>
          <cell r="Y599">
            <v>0.37560587841000009</v>
          </cell>
          <cell r="Z599">
            <v>0.15</v>
          </cell>
          <cell r="AA599">
            <v>0</v>
          </cell>
          <cell r="AB599">
            <v>0</v>
          </cell>
          <cell r="AC599">
            <v>0.52560587841000006</v>
          </cell>
          <cell r="AD599">
            <v>0.28538493605467657</v>
          </cell>
          <cell r="AE599">
            <v>0.53657982630000012</v>
          </cell>
          <cell r="AF599">
            <v>0.53657982630000012</v>
          </cell>
        </row>
        <row r="600">
          <cell r="C600" t="str">
            <v>4-7351</v>
          </cell>
          <cell r="D600" t="str">
            <v>20</v>
          </cell>
          <cell r="E600" t="str">
            <v>26</v>
          </cell>
          <cell r="F600" t="str">
            <v>35</v>
          </cell>
          <cell r="G600">
            <v>45</v>
          </cell>
          <cell r="H600">
            <v>0.3</v>
          </cell>
          <cell r="I600" t="str">
            <v>+0,1-0</v>
          </cell>
          <cell r="J600">
            <v>45</v>
          </cell>
          <cell r="K600">
            <v>0.3</v>
          </cell>
          <cell r="L600" t="str">
            <v>+0,1-0</v>
          </cell>
          <cell r="M600" t="str">
            <v>Brute</v>
          </cell>
          <cell r="N600" t="str">
            <v>Suivant plan générique</v>
          </cell>
          <cell r="O600">
            <v>43129</v>
          </cell>
          <cell r="P600">
            <v>0</v>
          </cell>
          <cell r="Q600">
            <v>3</v>
          </cell>
          <cell r="R600">
            <v>38</v>
          </cell>
          <cell r="S600">
            <v>5.9906490000000007E-2</v>
          </cell>
          <cell r="T600">
            <v>5.1348420000000008</v>
          </cell>
          <cell r="U600">
            <v>20.624863119300006</v>
          </cell>
          <cell r="V600">
            <v>74</v>
          </cell>
          <cell r="W600">
            <v>3</v>
          </cell>
          <cell r="X600">
            <v>0.15</v>
          </cell>
          <cell r="Y600">
            <v>0.27871436647702713</v>
          </cell>
          <cell r="Z600">
            <v>0.15</v>
          </cell>
          <cell r="AA600">
            <v>0</v>
          </cell>
          <cell r="AB600">
            <v>0</v>
          </cell>
          <cell r="AC600">
            <v>0.4287143664770271</v>
          </cell>
          <cell r="AD600">
            <v>0.349883306296986</v>
          </cell>
          <cell r="AE600">
            <v>0.4287143664770271</v>
          </cell>
          <cell r="AF600">
            <v>0.4287143664770271</v>
          </cell>
        </row>
        <row r="601">
          <cell r="C601" t="str">
            <v>4-7352</v>
          </cell>
          <cell r="D601" t="str">
            <v>20</v>
          </cell>
          <cell r="E601" t="str">
            <v>26</v>
          </cell>
          <cell r="F601" t="str">
            <v>25,5</v>
          </cell>
          <cell r="G601">
            <v>45</v>
          </cell>
          <cell r="H601">
            <v>0.3</v>
          </cell>
          <cell r="I601" t="str">
            <v>+0,1-0</v>
          </cell>
          <cell r="J601">
            <v>45</v>
          </cell>
          <cell r="K601">
            <v>0.3</v>
          </cell>
          <cell r="L601" t="str">
            <v>+0,1-0</v>
          </cell>
          <cell r="M601" t="str">
            <v>Brute</v>
          </cell>
          <cell r="N601" t="str">
            <v>Suivant plan générique</v>
          </cell>
          <cell r="O601">
            <v>43129</v>
          </cell>
          <cell r="P601">
            <v>0</v>
          </cell>
          <cell r="Q601">
            <v>3</v>
          </cell>
          <cell r="R601">
            <v>28.5</v>
          </cell>
          <cell r="S601">
            <v>4.3646156999999998E-2</v>
          </cell>
          <cell r="T601">
            <v>5.1348420000000008</v>
          </cell>
          <cell r="U601">
            <v>20.624863119300006</v>
          </cell>
          <cell r="V601">
            <v>98</v>
          </cell>
          <cell r="W601">
            <v>3</v>
          </cell>
          <cell r="X601">
            <v>0.15</v>
          </cell>
          <cell r="Y601">
            <v>0.21045778693163272</v>
          </cell>
          <cell r="Z601">
            <v>0.15</v>
          </cell>
          <cell r="AA601">
            <v>0</v>
          </cell>
          <cell r="AB601">
            <v>0</v>
          </cell>
          <cell r="AC601">
            <v>0.36045778693163272</v>
          </cell>
          <cell r="AD601">
            <v>0.41613749359352914</v>
          </cell>
          <cell r="AE601">
            <v>0.36045778693163272</v>
          </cell>
          <cell r="AF601">
            <v>0.36045778693163272</v>
          </cell>
        </row>
        <row r="602">
          <cell r="C602" t="str">
            <v>4-7288</v>
          </cell>
          <cell r="D602" t="str">
            <v>14</v>
          </cell>
          <cell r="E602" t="str">
            <v>20</v>
          </cell>
          <cell r="F602" t="str">
            <v>59</v>
          </cell>
          <cell r="G602">
            <v>45</v>
          </cell>
          <cell r="H602">
            <v>0.3</v>
          </cell>
          <cell r="I602" t="str">
            <v>+0,1-0</v>
          </cell>
          <cell r="J602">
            <v>45</v>
          </cell>
          <cell r="K602">
            <v>0.3</v>
          </cell>
          <cell r="L602" t="str">
            <v>+0,1-0</v>
          </cell>
          <cell r="M602" t="str">
            <v>Brute</v>
          </cell>
          <cell r="N602" t="str">
            <v>Suivant plan générique</v>
          </cell>
          <cell r="O602">
            <v>43129</v>
          </cell>
          <cell r="P602">
            <v>0</v>
          </cell>
          <cell r="Q602">
            <v>3</v>
          </cell>
          <cell r="R602">
            <v>62</v>
          </cell>
          <cell r="S602">
            <v>7.4641254000000004E-2</v>
          </cell>
          <cell r="T602">
            <v>3.7953180000000004</v>
          </cell>
          <cell r="U602">
            <v>18.730213136712006</v>
          </cell>
          <cell r="V602">
            <v>45</v>
          </cell>
          <cell r="W602">
            <v>3</v>
          </cell>
          <cell r="X602">
            <v>0.15</v>
          </cell>
          <cell r="Y602">
            <v>0.41622695859360015</v>
          </cell>
          <cell r="Z602">
            <v>0.15</v>
          </cell>
          <cell r="AA602">
            <v>0</v>
          </cell>
          <cell r="AB602">
            <v>0</v>
          </cell>
          <cell r="AC602">
            <v>0.56622695859360017</v>
          </cell>
          <cell r="AD602">
            <v>0.26491144182285392</v>
          </cell>
          <cell r="AE602">
            <v>0.59460994084800023</v>
          </cell>
          <cell r="AF602">
            <v>0.59460994084800023</v>
          </cell>
        </row>
        <row r="603">
          <cell r="C603" t="str">
            <v>4-7289</v>
          </cell>
          <cell r="D603" t="str">
            <v>12</v>
          </cell>
          <cell r="E603" t="str">
            <v>20</v>
          </cell>
          <cell r="F603" t="str">
            <v>47,5</v>
          </cell>
          <cell r="G603">
            <v>45</v>
          </cell>
          <cell r="H603">
            <v>0.3</v>
          </cell>
          <cell r="I603" t="str">
            <v>+0,1-0</v>
          </cell>
          <cell r="J603">
            <v>45</v>
          </cell>
          <cell r="K603">
            <v>0.3</v>
          </cell>
          <cell r="L603" t="str">
            <v>+0,1-0</v>
          </cell>
          <cell r="M603" t="str">
            <v>Brute</v>
          </cell>
          <cell r="N603" t="str">
            <v>Suivant plan générique</v>
          </cell>
          <cell r="O603">
            <v>43129</v>
          </cell>
          <cell r="P603">
            <v>0</v>
          </cell>
          <cell r="Q603">
            <v>3</v>
          </cell>
          <cell r="R603">
            <v>50.5</v>
          </cell>
          <cell r="S603">
            <v>7.5410240000000003E-2</v>
          </cell>
          <cell r="T603">
            <v>4.7627520000000008</v>
          </cell>
          <cell r="U603">
            <v>23.984266521600009</v>
          </cell>
          <cell r="V603">
            <v>55</v>
          </cell>
          <cell r="W603">
            <v>4</v>
          </cell>
          <cell r="X603">
            <v>0.2</v>
          </cell>
          <cell r="Y603">
            <v>0.43607757312000017</v>
          </cell>
          <cell r="Z603">
            <v>0.2</v>
          </cell>
          <cell r="AA603">
            <v>0</v>
          </cell>
          <cell r="AB603">
            <v>0</v>
          </cell>
          <cell r="AC603">
            <v>0.63607757312000013</v>
          </cell>
          <cell r="AD603">
            <v>0.31442705803788601</v>
          </cell>
          <cell r="AE603">
            <v>0.63607757312000013</v>
          </cell>
          <cell r="AF603">
            <v>0.63607757312000013</v>
          </cell>
        </row>
        <row r="604">
          <cell r="C604" t="str">
            <v>4-7291</v>
          </cell>
          <cell r="D604" t="str">
            <v>12</v>
          </cell>
          <cell r="E604" t="str">
            <v>20</v>
          </cell>
          <cell r="F604" t="str">
            <v>47</v>
          </cell>
          <cell r="G604">
            <v>45</v>
          </cell>
          <cell r="H604">
            <v>0.3</v>
          </cell>
          <cell r="I604" t="str">
            <v>+0,1-0</v>
          </cell>
          <cell r="J604">
            <v>45</v>
          </cell>
          <cell r="K604">
            <v>0.3</v>
          </cell>
          <cell r="L604" t="str">
            <v>+0,1-0</v>
          </cell>
          <cell r="M604" t="str">
            <v>Brute</v>
          </cell>
          <cell r="N604" t="str">
            <v>Suivant plan générique</v>
          </cell>
          <cell r="O604">
            <v>43129</v>
          </cell>
          <cell r="P604">
            <v>0</v>
          </cell>
          <cell r="Q604">
            <v>3</v>
          </cell>
          <cell r="R604">
            <v>50</v>
          </cell>
          <cell r="S604">
            <v>7.4616448000000002E-2</v>
          </cell>
          <cell r="T604">
            <v>4.7627520000000008</v>
          </cell>
          <cell r="U604">
            <v>23.984266521600009</v>
          </cell>
          <cell r="V604">
            <v>56</v>
          </cell>
          <cell r="W604">
            <v>4</v>
          </cell>
          <cell r="X604">
            <v>0.2</v>
          </cell>
          <cell r="Y604">
            <v>0.42829047360000017</v>
          </cell>
          <cell r="Z604">
            <v>0.2</v>
          </cell>
          <cell r="AA604">
            <v>0</v>
          </cell>
          <cell r="AB604">
            <v>0</v>
          </cell>
          <cell r="AC604">
            <v>0.62829047360000012</v>
          </cell>
          <cell r="AD604">
            <v>0.31832410072053641</v>
          </cell>
          <cell r="AE604">
            <v>0.62829047360000012</v>
          </cell>
          <cell r="AF604">
            <v>0.62829047360000012</v>
          </cell>
        </row>
        <row r="605">
          <cell r="C605" t="str">
            <v>4-7294</v>
          </cell>
          <cell r="D605" t="str">
            <v>14</v>
          </cell>
          <cell r="E605" t="str">
            <v>20</v>
          </cell>
          <cell r="F605" t="str">
            <v>39,5</v>
          </cell>
          <cell r="G605">
            <v>45</v>
          </cell>
          <cell r="H605">
            <v>0.3</v>
          </cell>
          <cell r="I605" t="str">
            <v>+0,1-0</v>
          </cell>
          <cell r="J605">
            <v>45</v>
          </cell>
          <cell r="K605">
            <v>0.3</v>
          </cell>
          <cell r="L605" t="str">
            <v>+0,1-0</v>
          </cell>
          <cell r="M605" t="str">
            <v>Brute</v>
          </cell>
          <cell r="N605" t="str">
            <v>Suivant plan générique</v>
          </cell>
          <cell r="O605">
            <v>43129</v>
          </cell>
          <cell r="P605">
            <v>0</v>
          </cell>
          <cell r="Q605">
            <v>3</v>
          </cell>
          <cell r="R605">
            <v>42.5</v>
          </cell>
          <cell r="S605">
            <v>4.9971687000000008E-2</v>
          </cell>
          <cell r="T605">
            <v>3.7953180000000004</v>
          </cell>
          <cell r="U605">
            <v>18.730213136712006</v>
          </cell>
          <cell r="V605">
            <v>66</v>
          </cell>
          <cell r="W605">
            <v>3</v>
          </cell>
          <cell r="X605">
            <v>0.15</v>
          </cell>
          <cell r="Y605">
            <v>0.28379110813200009</v>
          </cell>
          <cell r="Z605">
            <v>0.15</v>
          </cell>
          <cell r="AA605">
            <v>0</v>
          </cell>
          <cell r="AB605">
            <v>0</v>
          </cell>
          <cell r="AC605">
            <v>0.43379110813200006</v>
          </cell>
          <cell r="AD605">
            <v>0.34578855395614944</v>
          </cell>
          <cell r="AE605">
            <v>0.43379110813200006</v>
          </cell>
          <cell r="AF605">
            <v>0.43379110813200006</v>
          </cell>
        </row>
        <row r="606">
          <cell r="C606" t="str">
            <v>4-7337</v>
          </cell>
          <cell r="D606">
            <v>20</v>
          </cell>
          <cell r="E606">
            <v>26</v>
          </cell>
          <cell r="F606">
            <v>26.5</v>
          </cell>
          <cell r="G606">
            <v>45</v>
          </cell>
          <cell r="H606">
            <v>0.3</v>
          </cell>
          <cell r="I606" t="str">
            <v>+0,1-0</v>
          </cell>
          <cell r="J606">
            <v>45</v>
          </cell>
          <cell r="K606">
            <v>0.3</v>
          </cell>
          <cell r="L606" t="str">
            <v>+0,1-0</v>
          </cell>
          <cell r="M606" t="str">
            <v>Brute</v>
          </cell>
          <cell r="N606" t="str">
            <v>Suivant plan générique</v>
          </cell>
          <cell r="O606">
            <v>43129</v>
          </cell>
          <cell r="P606">
            <v>0</v>
          </cell>
          <cell r="Q606">
            <v>3</v>
          </cell>
          <cell r="R606">
            <v>29.5</v>
          </cell>
          <cell r="S606">
            <v>4.5357770999999998E-2</v>
          </cell>
          <cell r="T606">
            <v>5.1348420000000008</v>
          </cell>
          <cell r="U606">
            <v>20.624863119300006</v>
          </cell>
          <cell r="V606">
            <v>95</v>
          </cell>
          <cell r="W606">
            <v>3</v>
          </cell>
          <cell r="X606">
            <v>0.15</v>
          </cell>
          <cell r="Y606">
            <v>0.21710382230842112</v>
          </cell>
          <cell r="Z606">
            <v>0.15</v>
          </cell>
          <cell r="AA606">
            <v>0</v>
          </cell>
          <cell r="AB606">
            <v>0</v>
          </cell>
          <cell r="AC606">
            <v>0.36710382230842109</v>
          </cell>
          <cell r="AD606">
            <v>0.40860375426431261</v>
          </cell>
          <cell r="AE606">
            <v>0.36710382230842109</v>
          </cell>
          <cell r="AF606">
            <v>0.36710382230842109</v>
          </cell>
        </row>
        <row r="607">
          <cell r="C607" t="str">
            <v>4-7312</v>
          </cell>
          <cell r="D607" t="str">
            <v>20</v>
          </cell>
          <cell r="E607" t="str">
            <v>26</v>
          </cell>
          <cell r="F607" t="str">
            <v>42</v>
          </cell>
          <cell r="G607">
            <v>45</v>
          </cell>
          <cell r="H607">
            <v>0.3</v>
          </cell>
          <cell r="I607" t="str">
            <v>+0,1-0</v>
          </cell>
          <cell r="J607">
            <v>45</v>
          </cell>
          <cell r="K607">
            <v>0.3</v>
          </cell>
          <cell r="L607" t="str">
            <v>+0,1-0</v>
          </cell>
          <cell r="M607" t="str">
            <v>Brute</v>
          </cell>
          <cell r="N607" t="str">
            <v>Suivant plan générique</v>
          </cell>
          <cell r="O607">
            <v>43129</v>
          </cell>
          <cell r="P607">
            <v>0</v>
          </cell>
          <cell r="Q607">
            <v>3</v>
          </cell>
          <cell r="R607">
            <v>45</v>
          </cell>
          <cell r="S607">
            <v>7.1887788000000022E-2</v>
          </cell>
          <cell r="T607">
            <v>5.1348420000000008</v>
          </cell>
          <cell r="U607">
            <v>20.624863119300006</v>
          </cell>
          <cell r="V607">
            <v>62</v>
          </cell>
          <cell r="W607">
            <v>3</v>
          </cell>
          <cell r="X607">
            <v>0.15</v>
          </cell>
          <cell r="Y607">
            <v>0.33265908256935495</v>
          </cell>
          <cell r="Z607">
            <v>0.15</v>
          </cell>
          <cell r="AA607">
            <v>0</v>
          </cell>
          <cell r="AB607">
            <v>0</v>
          </cell>
          <cell r="AC607">
            <v>0.48265908256935497</v>
          </cell>
          <cell r="AD607">
            <v>0.3107783638950708</v>
          </cell>
          <cell r="AE607">
            <v>0.48265908256935497</v>
          </cell>
          <cell r="AF607">
            <v>0.48265908256935497</v>
          </cell>
        </row>
        <row r="608">
          <cell r="C608" t="str">
            <v>4-7215</v>
          </cell>
          <cell r="D608" t="str">
            <v>20</v>
          </cell>
          <cell r="E608" t="str">
            <v>26</v>
          </cell>
          <cell r="F608" t="str">
            <v>33</v>
          </cell>
          <cell r="G608">
            <v>45</v>
          </cell>
          <cell r="H608">
            <v>0.3</v>
          </cell>
          <cell r="I608" t="str">
            <v>+0,1-0</v>
          </cell>
          <cell r="J608">
            <v>45</v>
          </cell>
          <cell r="K608">
            <v>0.3</v>
          </cell>
          <cell r="L608" t="str">
            <v>+0,1-0</v>
          </cell>
          <cell r="M608" t="str">
            <v>Brute</v>
          </cell>
          <cell r="N608" t="str">
            <v>Suivant plan générique</v>
          </cell>
          <cell r="O608">
            <v>43129</v>
          </cell>
          <cell r="P608">
            <v>0</v>
          </cell>
          <cell r="Q608">
            <v>3</v>
          </cell>
          <cell r="R608">
            <v>36</v>
          </cell>
          <cell r="S608">
            <v>5.6483262000000006E-2</v>
          </cell>
          <cell r="T608">
            <v>5.1348420000000008</v>
          </cell>
          <cell r="U608">
            <v>20.624863119300006</v>
          </cell>
          <cell r="V608">
            <v>78</v>
          </cell>
          <cell r="W608">
            <v>3</v>
          </cell>
          <cell r="X608">
            <v>0.15</v>
          </cell>
          <cell r="Y608">
            <v>0.26442132204230778</v>
          </cell>
          <cell r="Z608">
            <v>0.15</v>
          </cell>
          <cell r="AA608">
            <v>0</v>
          </cell>
          <cell r="AB608">
            <v>0</v>
          </cell>
          <cell r="AC608">
            <v>0.41442132204230775</v>
          </cell>
          <cell r="AD608">
            <v>0.36195048860127582</v>
          </cell>
          <cell r="AE608">
            <v>0.41442132204230775</v>
          </cell>
          <cell r="AF608">
            <v>0.41442132204230775</v>
          </cell>
        </row>
        <row r="609">
          <cell r="C609" t="str">
            <v>4-7223</v>
          </cell>
          <cell r="D609" t="str">
            <v>12</v>
          </cell>
          <cell r="E609" t="str">
            <v>20</v>
          </cell>
          <cell r="F609" t="str">
            <v>60</v>
          </cell>
          <cell r="G609">
            <v>45</v>
          </cell>
          <cell r="H609">
            <v>0.3</v>
          </cell>
          <cell r="I609" t="str">
            <v>+0,1-0</v>
          </cell>
          <cell r="J609">
            <v>45</v>
          </cell>
          <cell r="K609">
            <v>0.3</v>
          </cell>
          <cell r="L609" t="str">
            <v>+0,1-0</v>
          </cell>
          <cell r="M609" t="str">
            <v>Brute</v>
          </cell>
          <cell r="N609" t="str">
            <v>Suivant plan générique</v>
          </cell>
          <cell r="O609">
            <v>43129</v>
          </cell>
          <cell r="P609">
            <v>0</v>
          </cell>
          <cell r="Q609">
            <v>3</v>
          </cell>
          <cell r="R609">
            <v>63</v>
          </cell>
          <cell r="S609">
            <v>9.5255040000000013E-2</v>
          </cell>
          <cell r="T609">
            <v>4.7627520000000008</v>
          </cell>
          <cell r="U609">
            <v>23.984266521600009</v>
          </cell>
          <cell r="V609">
            <v>44</v>
          </cell>
          <cell r="W609">
            <v>4</v>
          </cell>
          <cell r="X609">
            <v>0.2</v>
          </cell>
          <cell r="Y609">
            <v>0.54509696640000016</v>
          </cell>
          <cell r="Z609">
            <v>0.2</v>
          </cell>
          <cell r="AA609">
            <v>0</v>
          </cell>
          <cell r="AB609">
            <v>0</v>
          </cell>
          <cell r="AC609">
            <v>0.74509696640000023</v>
          </cell>
          <cell r="AD609">
            <v>0.26842143911324345</v>
          </cell>
          <cell r="AE609">
            <v>0.77870995200000026</v>
          </cell>
          <cell r="AF609">
            <v>0.77870995200000026</v>
          </cell>
        </row>
        <row r="610">
          <cell r="C610" t="str">
            <v>4-7224</v>
          </cell>
          <cell r="D610" t="str">
            <v>12</v>
          </cell>
          <cell r="E610" t="str">
            <v>18</v>
          </cell>
          <cell r="F610" t="str">
            <v>41</v>
          </cell>
          <cell r="G610">
            <v>45</v>
          </cell>
          <cell r="H610">
            <v>0.3</v>
          </cell>
          <cell r="I610" t="str">
            <v>+0,1-0</v>
          </cell>
          <cell r="J610">
            <v>45</v>
          </cell>
          <cell r="K610">
            <v>0.3</v>
          </cell>
          <cell r="L610" t="str">
            <v>+0,1-0</v>
          </cell>
          <cell r="M610" t="str">
            <v>Brute</v>
          </cell>
          <cell r="N610" t="str">
            <v>Suivant plan générique</v>
          </cell>
          <cell r="O610">
            <v>43129</v>
          </cell>
          <cell r="P610">
            <v>0</v>
          </cell>
          <cell r="Q610">
            <v>3</v>
          </cell>
          <cell r="R610">
            <v>44</v>
          </cell>
          <cell r="S610">
            <v>4.5767070000000007E-2</v>
          </cell>
          <cell r="T610">
            <v>3.3488100000000003</v>
          </cell>
          <cell r="U610">
            <v>16.526658650040005</v>
          </cell>
          <cell r="V610">
            <v>64</v>
          </cell>
          <cell r="W610">
            <v>3</v>
          </cell>
          <cell r="X610">
            <v>0.15</v>
          </cell>
          <cell r="Y610">
            <v>0.25822904140687508</v>
          </cell>
          <cell r="Z610">
            <v>0.15</v>
          </cell>
          <cell r="AA610">
            <v>0</v>
          </cell>
          <cell r="AB610">
            <v>0</v>
          </cell>
          <cell r="AC610">
            <v>0.4082290414068751</v>
          </cell>
          <cell r="AD610">
            <v>0.36744078638564454</v>
          </cell>
          <cell r="AE610">
            <v>0.4082290414068751</v>
          </cell>
          <cell r="AF610">
            <v>0.4082290414068751</v>
          </cell>
        </row>
        <row r="611">
          <cell r="C611" t="str">
            <v>4-7227</v>
          </cell>
          <cell r="D611" t="str">
            <v>16</v>
          </cell>
          <cell r="E611" t="str">
            <v>20</v>
          </cell>
          <cell r="F611" t="str">
            <v>41</v>
          </cell>
          <cell r="G611">
            <v>45</v>
          </cell>
          <cell r="H611">
            <v>0.3</v>
          </cell>
          <cell r="I611" t="str">
            <v>+0,1-0</v>
          </cell>
          <cell r="J611">
            <v>45</v>
          </cell>
          <cell r="K611">
            <v>0.3</v>
          </cell>
          <cell r="L611" t="str">
            <v>+0,1-0</v>
          </cell>
          <cell r="M611" t="str">
            <v>Brute</v>
          </cell>
          <cell r="N611" t="str">
            <v>Suivant plan générique</v>
          </cell>
          <cell r="O611">
            <v>43129</v>
          </cell>
          <cell r="P611">
            <v>0</v>
          </cell>
          <cell r="Q611">
            <v>3</v>
          </cell>
          <cell r="R611">
            <v>44</v>
          </cell>
          <cell r="S611">
            <v>3.6613656000000001E-2</v>
          </cell>
          <cell r="T611">
            <v>2.6790480000000003</v>
          </cell>
          <cell r="U611">
            <v>12.174156712080002</v>
          </cell>
          <cell r="V611">
            <v>64</v>
          </cell>
          <cell r="W611">
            <v>2</v>
          </cell>
          <cell r="X611">
            <v>0.15</v>
          </cell>
          <cell r="Y611">
            <v>0.19022119862625003</v>
          </cell>
          <cell r="Z611">
            <v>0.15</v>
          </cell>
          <cell r="AA611">
            <v>0</v>
          </cell>
          <cell r="AB611">
            <v>0</v>
          </cell>
          <cell r="AC611">
            <v>0.34022119862625</v>
          </cell>
          <cell r="AD611">
            <v>0.44088963476018572</v>
          </cell>
          <cell r="AE611">
            <v>0.34022119862625</v>
          </cell>
          <cell r="AF611">
            <v>0.34022119862625</v>
          </cell>
        </row>
        <row r="612">
          <cell r="C612" t="str">
            <v>4-7230</v>
          </cell>
          <cell r="D612" t="str">
            <v>10</v>
          </cell>
          <cell r="E612" t="str">
            <v>16</v>
          </cell>
          <cell r="F612" t="str">
            <v>24,5</v>
          </cell>
          <cell r="G612">
            <v>45</v>
          </cell>
          <cell r="H612">
            <v>0.3</v>
          </cell>
          <cell r="I612" t="str">
            <v>+0,1-0</v>
          </cell>
          <cell r="J612">
            <v>45</v>
          </cell>
          <cell r="K612">
            <v>0.3</v>
          </cell>
          <cell r="L612" t="str">
            <v>+0,1-0</v>
          </cell>
          <cell r="M612" t="str">
            <v>Brute</v>
          </cell>
          <cell r="N612" t="str">
            <v>Suivant plan générique</v>
          </cell>
          <cell r="O612">
            <v>43129</v>
          </cell>
          <cell r="P612">
            <v>0</v>
          </cell>
          <cell r="Q612">
            <v>3</v>
          </cell>
          <cell r="R612">
            <v>27.5</v>
          </cell>
          <cell r="S612">
            <v>2.3702133E-2</v>
          </cell>
          <cell r="T612">
            <v>2.9023020000000002</v>
          </cell>
          <cell r="U612">
            <v>14.197829199840001</v>
          </cell>
          <cell r="V612">
            <v>102</v>
          </cell>
          <cell r="W612">
            <v>3</v>
          </cell>
          <cell r="X612">
            <v>0.15</v>
          </cell>
          <cell r="Y612">
            <v>0.13919440392000001</v>
          </cell>
          <cell r="Z612">
            <v>0.15</v>
          </cell>
          <cell r="AA612">
            <v>0</v>
          </cell>
          <cell r="AB612">
            <v>0</v>
          </cell>
          <cell r="AC612">
            <v>0.28919440392000001</v>
          </cell>
          <cell r="AD612">
            <v>0.51868223577899719</v>
          </cell>
          <cell r="AE612">
            <v>0.28919440392000001</v>
          </cell>
          <cell r="AF612">
            <v>0.28919440392000001</v>
          </cell>
        </row>
        <row r="613">
          <cell r="C613" t="str">
            <v>4-7242</v>
          </cell>
          <cell r="D613" t="str">
            <v>16</v>
          </cell>
          <cell r="E613" t="str">
            <v>22</v>
          </cell>
          <cell r="F613" t="str">
            <v>45</v>
          </cell>
          <cell r="G613">
            <v>45</v>
          </cell>
          <cell r="H613">
            <v>0.3</v>
          </cell>
          <cell r="I613" t="str">
            <v>+0,1-0</v>
          </cell>
          <cell r="J613">
            <v>45</v>
          </cell>
          <cell r="K613">
            <v>0.3</v>
          </cell>
          <cell r="L613" t="str">
            <v>+0,1-0</v>
          </cell>
          <cell r="M613" t="str">
            <v>Brute</v>
          </cell>
          <cell r="N613" t="str">
            <v>Suivant plan générique</v>
          </cell>
          <cell r="O613">
            <v>43129</v>
          </cell>
          <cell r="P613">
            <v>0</v>
          </cell>
          <cell r="Q613">
            <v>3</v>
          </cell>
          <cell r="R613">
            <v>48</v>
          </cell>
          <cell r="S613">
            <v>6.3627390000000006E-2</v>
          </cell>
          <cell r="T613">
            <v>4.2418259999999997</v>
          </cell>
          <cell r="U613">
            <v>20.140359521040001</v>
          </cell>
          <cell r="V613">
            <v>58</v>
          </cell>
          <cell r="W613">
            <v>3</v>
          </cell>
          <cell r="X613">
            <v>0.15</v>
          </cell>
          <cell r="Y613">
            <v>0.34724757794896555</v>
          </cell>
          <cell r="Z613">
            <v>0.15</v>
          </cell>
          <cell r="AA613">
            <v>0</v>
          </cell>
          <cell r="AB613">
            <v>0</v>
          </cell>
          <cell r="AC613">
            <v>0.49724757794896557</v>
          </cell>
          <cell r="AD613">
            <v>0.30166059454470606</v>
          </cell>
          <cell r="AE613">
            <v>0.49724757794896557</v>
          </cell>
          <cell r="AF613">
            <v>0.49724757794896557</v>
          </cell>
        </row>
        <row r="614">
          <cell r="C614" t="str">
            <v>4-7248</v>
          </cell>
          <cell r="D614" t="str">
            <v>14</v>
          </cell>
          <cell r="E614" t="str">
            <v>18</v>
          </cell>
          <cell r="F614" t="str">
            <v>32</v>
          </cell>
          <cell r="G614">
            <v>45</v>
          </cell>
          <cell r="H614">
            <v>0.3</v>
          </cell>
          <cell r="I614" t="str">
            <v>+0,1-0</v>
          </cell>
          <cell r="J614">
            <v>45</v>
          </cell>
          <cell r="K614">
            <v>0.3</v>
          </cell>
          <cell r="L614" t="str">
            <v>+0,1-0</v>
          </cell>
          <cell r="M614" t="str">
            <v>Brute</v>
          </cell>
          <cell r="N614" t="str">
            <v>Suivant plan générique</v>
          </cell>
          <cell r="O614">
            <v>43129</v>
          </cell>
          <cell r="P614">
            <v>0</v>
          </cell>
          <cell r="Q614">
            <v>3</v>
          </cell>
          <cell r="R614">
            <v>35</v>
          </cell>
          <cell r="S614">
            <v>2.5401343999999999E-2</v>
          </cell>
          <cell r="T614">
            <v>2.3813760000000004</v>
          </cell>
          <cell r="U614">
            <v>10.821472632960003</v>
          </cell>
          <cell r="V614">
            <v>80</v>
          </cell>
          <cell r="W614">
            <v>2</v>
          </cell>
          <cell r="X614">
            <v>0.15</v>
          </cell>
          <cell r="Y614">
            <v>0.13526840791200004</v>
          </cell>
          <cell r="Z614">
            <v>0.15</v>
          </cell>
          <cell r="AA614">
            <v>0</v>
          </cell>
          <cell r="AB614">
            <v>0</v>
          </cell>
          <cell r="AC614">
            <v>0.28526840791200003</v>
          </cell>
          <cell r="AD614">
            <v>0.52582058103774387</v>
          </cell>
          <cell r="AE614">
            <v>0.28526840791200003</v>
          </cell>
          <cell r="AF614">
            <v>0.28526840791200003</v>
          </cell>
        </row>
        <row r="615">
          <cell r="C615" t="str">
            <v>4-7259</v>
          </cell>
          <cell r="D615" t="str">
            <v>12</v>
          </cell>
          <cell r="E615" t="str">
            <v>16</v>
          </cell>
          <cell r="F615" t="str">
            <v>50</v>
          </cell>
          <cell r="G615">
            <v>45</v>
          </cell>
          <cell r="H615">
            <v>0.3</v>
          </cell>
          <cell r="I615" t="str">
            <v>+0,1-0</v>
          </cell>
          <cell r="J615">
            <v>45</v>
          </cell>
          <cell r="K615">
            <v>0.3</v>
          </cell>
          <cell r="L615" t="str">
            <v>+0,1-0</v>
          </cell>
          <cell r="M615" t="str">
            <v>Brute</v>
          </cell>
          <cell r="N615" t="str">
            <v>Suivant plan générique</v>
          </cell>
          <cell r="O615">
            <v>43129</v>
          </cell>
          <cell r="P615">
            <v>0</v>
          </cell>
          <cell r="Q615">
            <v>3</v>
          </cell>
          <cell r="R615">
            <v>53</v>
          </cell>
          <cell r="S615">
            <v>3.47284E-2</v>
          </cell>
          <cell r="T615">
            <v>2.083704</v>
          </cell>
          <cell r="U615">
            <v>9.3938377209599988</v>
          </cell>
          <cell r="V615">
            <v>53</v>
          </cell>
          <cell r="W615">
            <v>2</v>
          </cell>
          <cell r="X615">
            <v>0.15</v>
          </cell>
          <cell r="Y615">
            <v>0.17724222115018864</v>
          </cell>
          <cell r="Z615">
            <v>0.15</v>
          </cell>
          <cell r="AA615">
            <v>0</v>
          </cell>
          <cell r="AB615">
            <v>0</v>
          </cell>
          <cell r="AC615">
            <v>0.32724222115018864</v>
          </cell>
          <cell r="AD615">
            <v>0.45837606001078057</v>
          </cell>
          <cell r="AE615">
            <v>0.32724222115018864</v>
          </cell>
          <cell r="AF615">
            <v>0.32724222115018864</v>
          </cell>
        </row>
        <row r="616">
          <cell r="C616" t="str">
            <v>4-7264</v>
          </cell>
          <cell r="D616" t="str">
            <v>12</v>
          </cell>
          <cell r="E616" t="str">
            <v>20</v>
          </cell>
          <cell r="F616" t="str">
            <v>72</v>
          </cell>
          <cell r="G616">
            <v>45</v>
          </cell>
          <cell r="H616">
            <v>0.3</v>
          </cell>
          <cell r="I616" t="str">
            <v>+0,1-0</v>
          </cell>
          <cell r="J616">
            <v>45</v>
          </cell>
          <cell r="K616">
            <v>0.3</v>
          </cell>
          <cell r="L616" t="str">
            <v>+0,1-0</v>
          </cell>
          <cell r="M616" t="str">
            <v>Brute</v>
          </cell>
          <cell r="N616" t="str">
            <v>Suivant plan générique</v>
          </cell>
          <cell r="O616">
            <v>43129</v>
          </cell>
          <cell r="P616">
            <v>0</v>
          </cell>
          <cell r="Q616">
            <v>3</v>
          </cell>
          <cell r="R616">
            <v>75</v>
          </cell>
          <cell r="S616">
            <v>0.11430604800000001</v>
          </cell>
          <cell r="T616">
            <v>4.7627520000000008</v>
          </cell>
          <cell r="U616">
            <v>23.984266521600009</v>
          </cell>
          <cell r="V616">
            <v>37</v>
          </cell>
          <cell r="W616">
            <v>4</v>
          </cell>
          <cell r="X616">
            <v>0.2</v>
          </cell>
          <cell r="Y616">
            <v>0.6482234195027029</v>
          </cell>
          <cell r="Z616">
            <v>0.2</v>
          </cell>
          <cell r="AA616">
            <v>0</v>
          </cell>
          <cell r="AB616">
            <v>0</v>
          </cell>
          <cell r="AC616">
            <v>0.84822341950270297</v>
          </cell>
          <cell r="AD616">
            <v>0.23578693467017947</v>
          </cell>
          <cell r="AE616">
            <v>0.86429789267027057</v>
          </cell>
          <cell r="AF616">
            <v>0.86429789267027057</v>
          </cell>
        </row>
        <row r="617">
          <cell r="C617" t="str">
            <v>4-7274</v>
          </cell>
          <cell r="D617" t="str">
            <v>10</v>
          </cell>
          <cell r="E617" t="str">
            <v>14</v>
          </cell>
          <cell r="F617" t="str">
            <v>22</v>
          </cell>
          <cell r="G617">
            <v>45</v>
          </cell>
          <cell r="H617">
            <v>0.3</v>
          </cell>
          <cell r="I617" t="str">
            <v>+0,1-0</v>
          </cell>
          <cell r="J617">
            <v>45</v>
          </cell>
          <cell r="K617">
            <v>0.3</v>
          </cell>
          <cell r="L617" t="str">
            <v>+0,1-0</v>
          </cell>
          <cell r="M617" t="str">
            <v>Brute</v>
          </cell>
          <cell r="N617" t="str">
            <v>Suivant plan générique</v>
          </cell>
          <cell r="O617">
            <v>43129</v>
          </cell>
          <cell r="P617">
            <v>0</v>
          </cell>
          <cell r="Q617">
            <v>3</v>
          </cell>
          <cell r="R617">
            <v>25</v>
          </cell>
          <cell r="S617">
            <v>1.3097568E-2</v>
          </cell>
          <cell r="T617">
            <v>1.7860320000000001</v>
          </cell>
          <cell r="U617">
            <v>8.116104474720002</v>
          </cell>
          <cell r="V617">
            <v>112</v>
          </cell>
          <cell r="W617">
            <v>2</v>
          </cell>
          <cell r="X617">
            <v>0.15</v>
          </cell>
          <cell r="Y617">
            <v>7.2465218524285738E-2</v>
          </cell>
          <cell r="Z617">
            <v>0.15</v>
          </cell>
          <cell r="AA617">
            <v>0</v>
          </cell>
          <cell r="AB617">
            <v>0</v>
          </cell>
          <cell r="AC617">
            <v>0.22246521852428575</v>
          </cell>
          <cell r="AD617">
            <v>0.67426270495234764</v>
          </cell>
          <cell r="AE617">
            <v>0.22246521852428575</v>
          </cell>
          <cell r="AF617">
            <v>0.22246521852428575</v>
          </cell>
        </row>
        <row r="618">
          <cell r="C618" t="str">
            <v>4-7186</v>
          </cell>
          <cell r="D618" t="str">
            <v>10</v>
          </cell>
          <cell r="E618" t="str">
            <v>18</v>
          </cell>
          <cell r="F618" t="str">
            <v>38</v>
          </cell>
          <cell r="G618">
            <v>45</v>
          </cell>
          <cell r="H618">
            <v>0.3</v>
          </cell>
          <cell r="I618" t="str">
            <v>+0,1-0</v>
          </cell>
          <cell r="J618">
            <v>45</v>
          </cell>
          <cell r="K618">
            <v>0.3</v>
          </cell>
          <cell r="L618" t="str">
            <v>+0,1-0</v>
          </cell>
          <cell r="M618" t="str">
            <v>Brute</v>
          </cell>
          <cell r="N618" t="str">
            <v>Suivant plan générique</v>
          </cell>
          <cell r="O618">
            <v>43129</v>
          </cell>
          <cell r="P618">
            <v>0</v>
          </cell>
          <cell r="Q618">
            <v>3</v>
          </cell>
          <cell r="R618">
            <v>41</v>
          </cell>
          <cell r="S618">
            <v>5.2787168000000002E-2</v>
          </cell>
          <cell r="T618">
            <v>4.167408</v>
          </cell>
          <cell r="U618">
            <v>28.151441146752003</v>
          </cell>
          <cell r="V618">
            <v>68</v>
          </cell>
          <cell r="W618">
            <v>4</v>
          </cell>
          <cell r="X618">
            <v>0.2</v>
          </cell>
          <cell r="Y618">
            <v>0.41399178156988237</v>
          </cell>
          <cell r="Z618">
            <v>0.2</v>
          </cell>
          <cell r="AA618">
            <v>0</v>
          </cell>
          <cell r="AB618">
            <v>0</v>
          </cell>
          <cell r="AC618">
            <v>0.61399178156988232</v>
          </cell>
          <cell r="AD618">
            <v>0.32573725903729656</v>
          </cell>
          <cell r="AE618">
            <v>0.61399178156988232</v>
          </cell>
          <cell r="AF618">
            <v>0.61399178156988232</v>
          </cell>
        </row>
        <row r="619">
          <cell r="C619" t="str">
            <v>4-7196</v>
          </cell>
          <cell r="D619" t="str">
            <v>14</v>
          </cell>
          <cell r="E619" t="str">
            <v>18</v>
          </cell>
          <cell r="F619" t="str">
            <v>33</v>
          </cell>
          <cell r="G619">
            <v>45</v>
          </cell>
          <cell r="H619">
            <v>0.3</v>
          </cell>
          <cell r="I619" t="str">
            <v>+0,1-0</v>
          </cell>
          <cell r="J619">
            <v>45</v>
          </cell>
          <cell r="K619">
            <v>0.3</v>
          </cell>
          <cell r="L619" t="str">
            <v>+0,1-0</v>
          </cell>
          <cell r="M619" t="str">
            <v>Brute</v>
          </cell>
          <cell r="N619" t="str">
            <v>Suivant plan générique</v>
          </cell>
          <cell r="O619">
            <v>43129</v>
          </cell>
          <cell r="P619">
            <v>0</v>
          </cell>
          <cell r="Q619">
            <v>3</v>
          </cell>
          <cell r="R619">
            <v>36</v>
          </cell>
          <cell r="S619">
            <v>2.6195136000000001E-2</v>
          </cell>
          <cell r="T619">
            <v>2.3813760000000004</v>
          </cell>
          <cell r="U619">
            <v>10.821472632960003</v>
          </cell>
          <cell r="V619">
            <v>78</v>
          </cell>
          <cell r="W619">
            <v>2</v>
          </cell>
          <cell r="X619">
            <v>0.15</v>
          </cell>
          <cell r="Y619">
            <v>0.13873682862769235</v>
          </cell>
          <cell r="Z619">
            <v>0.15</v>
          </cell>
          <cell r="AA619">
            <v>0</v>
          </cell>
          <cell r="AB619">
            <v>0</v>
          </cell>
          <cell r="AC619">
            <v>0.28873682862769234</v>
          </cell>
          <cell r="AD619">
            <v>0.51950421673923486</v>
          </cell>
          <cell r="AE619">
            <v>0.28873682862769234</v>
          </cell>
          <cell r="AF619">
            <v>0.28873682862769234</v>
          </cell>
        </row>
        <row r="620">
          <cell r="C620" t="str">
            <v>4-7199</v>
          </cell>
          <cell r="D620" t="str">
            <v>10</v>
          </cell>
          <cell r="E620" t="str">
            <v>14</v>
          </cell>
          <cell r="F620" t="str">
            <v>45</v>
          </cell>
          <cell r="G620">
            <v>45</v>
          </cell>
          <cell r="H620">
            <v>0.3</v>
          </cell>
          <cell r="I620" t="str">
            <v>+0,1-0</v>
          </cell>
          <cell r="J620">
            <v>45</v>
          </cell>
          <cell r="K620">
            <v>0.3</v>
          </cell>
          <cell r="L620" t="str">
            <v>+0,1-0</v>
          </cell>
          <cell r="M620" t="str">
            <v>Brute</v>
          </cell>
          <cell r="N620" t="str">
            <v>Suivant plan générique</v>
          </cell>
          <cell r="O620">
            <v>43129</v>
          </cell>
          <cell r="P620">
            <v>0</v>
          </cell>
          <cell r="Q620">
            <v>3</v>
          </cell>
          <cell r="R620">
            <v>48</v>
          </cell>
          <cell r="S620">
            <v>2.6790480000000002E-2</v>
          </cell>
          <cell r="T620">
            <v>1.7860320000000001</v>
          </cell>
          <cell r="U620">
            <v>8.116104474720002</v>
          </cell>
          <cell r="V620">
            <v>58</v>
          </cell>
          <cell r="W620">
            <v>2</v>
          </cell>
          <cell r="X620">
            <v>0.15</v>
          </cell>
          <cell r="Y620">
            <v>0.13993283577103452</v>
          </cell>
          <cell r="Z620">
            <v>0.15</v>
          </cell>
          <cell r="AA620">
            <v>0</v>
          </cell>
          <cell r="AB620">
            <v>0</v>
          </cell>
          <cell r="AC620">
            <v>0.28993283577103451</v>
          </cell>
          <cell r="AD620">
            <v>0.51736120057287283</v>
          </cell>
          <cell r="AE620">
            <v>0.28993283577103451</v>
          </cell>
          <cell r="AF620">
            <v>0.28993283577103451</v>
          </cell>
        </row>
        <row r="621">
          <cell r="C621" t="str">
            <v>0-6456</v>
          </cell>
          <cell r="D621" t="str">
            <v>12</v>
          </cell>
          <cell r="E621" t="str">
            <v>20</v>
          </cell>
          <cell r="F621" t="str">
            <v>69</v>
          </cell>
          <cell r="G621">
            <v>45</v>
          </cell>
          <cell r="H621">
            <v>0.3</v>
          </cell>
          <cell r="I621" t="str">
            <v>+0,1-0</v>
          </cell>
          <cell r="J621">
            <v>45</v>
          </cell>
          <cell r="K621">
            <v>0.3</v>
          </cell>
          <cell r="L621" t="str">
            <v>+0,1-0</v>
          </cell>
          <cell r="M621" t="str">
            <v>Brute</v>
          </cell>
          <cell r="N621" t="str">
            <v>Suivant plan générique</v>
          </cell>
          <cell r="O621">
            <v>43129</v>
          </cell>
          <cell r="P621">
            <v>0</v>
          </cell>
          <cell r="Q621">
            <v>3</v>
          </cell>
          <cell r="R621">
            <v>72</v>
          </cell>
          <cell r="S621">
            <v>0.109543296</v>
          </cell>
          <cell r="T621">
            <v>4.7627520000000008</v>
          </cell>
          <cell r="U621">
            <v>23.984266521600009</v>
          </cell>
          <cell r="V621">
            <v>39</v>
          </cell>
          <cell r="W621">
            <v>4</v>
          </cell>
          <cell r="X621">
            <v>0.2</v>
          </cell>
          <cell r="Y621">
            <v>0.61498119286153874</v>
          </cell>
          <cell r="Z621">
            <v>0.2</v>
          </cell>
          <cell r="AA621">
            <v>0</v>
          </cell>
          <cell r="AB621">
            <v>0</v>
          </cell>
          <cell r="AC621">
            <v>0.81498119286153869</v>
          </cell>
          <cell r="AD621">
            <v>0.24540443601865911</v>
          </cell>
          <cell r="AE621">
            <v>0.81498119286153869</v>
          </cell>
          <cell r="AF621">
            <v>0.81498119286153869</v>
          </cell>
        </row>
        <row r="622">
          <cell r="C622" t="str">
            <v>0-6558</v>
          </cell>
          <cell r="D622" t="str">
            <v>12</v>
          </cell>
          <cell r="E622" t="str">
            <v>22</v>
          </cell>
          <cell r="F622" t="str">
            <v>62</v>
          </cell>
          <cell r="G622">
            <v>45</v>
          </cell>
          <cell r="H622">
            <v>0.3</v>
          </cell>
          <cell r="I622" t="str">
            <v>+0,1-0</v>
          </cell>
          <cell r="J622">
            <v>45</v>
          </cell>
          <cell r="K622">
            <v>0.3</v>
          </cell>
          <cell r="L622" t="str">
            <v>+0,1-0</v>
          </cell>
          <cell r="M622" t="str">
            <v>Brute</v>
          </cell>
          <cell r="N622" t="str">
            <v>Suivant plan générique</v>
          </cell>
          <cell r="O622">
            <v>43129</v>
          </cell>
          <cell r="P622">
            <v>0</v>
          </cell>
          <cell r="Q622">
            <v>3</v>
          </cell>
          <cell r="R622">
            <v>65</v>
          </cell>
          <cell r="S622">
            <v>0.13072761999999999</v>
          </cell>
          <cell r="T622">
            <v>6.3255300000000005</v>
          </cell>
          <cell r="U622">
            <v>32.229840456000005</v>
          </cell>
          <cell r="V622">
            <v>43</v>
          </cell>
          <cell r="W622">
            <v>5</v>
          </cell>
          <cell r="X622">
            <v>0.25</v>
          </cell>
          <cell r="Y622">
            <v>0.74953117339534892</v>
          </cell>
          <cell r="Z622">
            <v>0.25</v>
          </cell>
          <cell r="AA622">
            <v>0</v>
          </cell>
          <cell r="AB622">
            <v>0</v>
          </cell>
          <cell r="AC622">
            <v>0.99953117339534892</v>
          </cell>
          <cell r="AD622">
            <v>0.25011726162653297</v>
          </cell>
          <cell r="AE622">
            <v>0.99953117339534892</v>
          </cell>
          <cell r="AF622">
            <v>0.99953117339534892</v>
          </cell>
        </row>
        <row r="623">
          <cell r="C623" t="str">
            <v>4-7137</v>
          </cell>
          <cell r="D623" t="str">
            <v>12</v>
          </cell>
          <cell r="E623" t="str">
            <v>22</v>
          </cell>
          <cell r="F623" t="str">
            <v>60,5</v>
          </cell>
          <cell r="G623">
            <v>45</v>
          </cell>
          <cell r="H623">
            <v>0.3</v>
          </cell>
          <cell r="I623" t="str">
            <v>+0,1-0</v>
          </cell>
          <cell r="J623">
            <v>45</v>
          </cell>
          <cell r="K623">
            <v>0.3</v>
          </cell>
          <cell r="L623" t="str">
            <v>+0,1-0</v>
          </cell>
          <cell r="M623" t="str">
            <v>Brute</v>
          </cell>
          <cell r="N623" t="str">
            <v>Suivant plan générique</v>
          </cell>
          <cell r="O623">
            <v>43129</v>
          </cell>
          <cell r="P623">
            <v>0</v>
          </cell>
          <cell r="Q623">
            <v>3</v>
          </cell>
          <cell r="R623">
            <v>63.5</v>
          </cell>
          <cell r="S623">
            <v>0.127564855</v>
          </cell>
          <cell r="T623">
            <v>6.3255300000000005</v>
          </cell>
          <cell r="U623">
            <v>32.229840456000005</v>
          </cell>
          <cell r="V623">
            <v>44</v>
          </cell>
          <cell r="W623">
            <v>5</v>
          </cell>
          <cell r="X623">
            <v>0.25</v>
          </cell>
          <cell r="Y623">
            <v>0.73249637400000012</v>
          </cell>
          <cell r="Z623">
            <v>0.25</v>
          </cell>
          <cell r="AA623">
            <v>0</v>
          </cell>
          <cell r="AB623">
            <v>0</v>
          </cell>
          <cell r="AC623">
            <v>0.98249637400000012</v>
          </cell>
          <cell r="AD623">
            <v>0.25445386529233133</v>
          </cell>
          <cell r="AE623">
            <v>0.98249637400000012</v>
          </cell>
          <cell r="AF623">
            <v>0.98249637400000012</v>
          </cell>
        </row>
        <row r="624">
          <cell r="C624" t="str">
            <v>4-7153</v>
          </cell>
          <cell r="D624" t="str">
            <v>12</v>
          </cell>
          <cell r="E624" t="str">
            <v>22</v>
          </cell>
          <cell r="F624" t="str">
            <v>40</v>
          </cell>
          <cell r="G624">
            <v>45</v>
          </cell>
          <cell r="H624">
            <v>0.3</v>
          </cell>
          <cell r="I624" t="str">
            <v>+0,1-0</v>
          </cell>
          <cell r="J624">
            <v>45</v>
          </cell>
          <cell r="K624">
            <v>0.3</v>
          </cell>
          <cell r="L624" t="str">
            <v>+0,1-0</v>
          </cell>
          <cell r="M624" t="str">
            <v>Brute</v>
          </cell>
          <cell r="N624" t="str">
            <v>Suivant plan générique</v>
          </cell>
          <cell r="O624">
            <v>43129</v>
          </cell>
          <cell r="P624">
            <v>0</v>
          </cell>
          <cell r="Q624">
            <v>3</v>
          </cell>
          <cell r="R624">
            <v>43</v>
          </cell>
          <cell r="S624">
            <v>8.434040000000001E-2</v>
          </cell>
          <cell r="T624">
            <v>6.3255300000000005</v>
          </cell>
          <cell r="U624">
            <v>32.229840456000005</v>
          </cell>
          <cell r="V624">
            <v>65</v>
          </cell>
          <cell r="W624">
            <v>5</v>
          </cell>
          <cell r="X624">
            <v>0.25</v>
          </cell>
          <cell r="Y624">
            <v>0.49584369932307698</v>
          </cell>
          <cell r="Z624">
            <v>0.25</v>
          </cell>
          <cell r="AA624">
            <v>0</v>
          </cell>
          <cell r="AB624">
            <v>0</v>
          </cell>
          <cell r="AC624">
            <v>0.74584369932307704</v>
          </cell>
          <cell r="AD624">
            <v>0.33519087206461412</v>
          </cell>
          <cell r="AE624">
            <v>0.74584369932307704</v>
          </cell>
          <cell r="AF624">
            <v>0.74584369932307704</v>
          </cell>
        </row>
        <row r="625">
          <cell r="C625" t="str">
            <v>4-7160</v>
          </cell>
          <cell r="D625" t="str">
            <v>12</v>
          </cell>
          <cell r="E625" t="str">
            <v>16</v>
          </cell>
          <cell r="F625" t="str">
            <v>47</v>
          </cell>
          <cell r="G625">
            <v>45</v>
          </cell>
          <cell r="H625">
            <v>0.3</v>
          </cell>
          <cell r="I625" t="str">
            <v>+0,1-0</v>
          </cell>
          <cell r="J625">
            <v>45</v>
          </cell>
          <cell r="K625">
            <v>0.3</v>
          </cell>
          <cell r="L625" t="str">
            <v>+0,1-0</v>
          </cell>
          <cell r="M625" t="str">
            <v>Brute</v>
          </cell>
          <cell r="N625" t="str">
            <v>Suivant plan générique</v>
          </cell>
          <cell r="O625">
            <v>43129</v>
          </cell>
          <cell r="P625">
            <v>0</v>
          </cell>
          <cell r="Q625">
            <v>3</v>
          </cell>
          <cell r="R625">
            <v>50</v>
          </cell>
          <cell r="S625">
            <v>3.2644696000000001E-2</v>
          </cell>
          <cell r="T625">
            <v>2.083704</v>
          </cell>
          <cell r="U625">
            <v>9.3938377209599988</v>
          </cell>
          <cell r="V625">
            <v>56</v>
          </cell>
          <cell r="W625">
            <v>2</v>
          </cell>
          <cell r="X625">
            <v>0.15</v>
          </cell>
          <cell r="Y625">
            <v>0.16774710215999997</v>
          </cell>
          <cell r="Z625">
            <v>0.15</v>
          </cell>
          <cell r="AA625">
            <v>0</v>
          </cell>
          <cell r="AB625">
            <v>0</v>
          </cell>
          <cell r="AC625">
            <v>0.31774710215999996</v>
          </cell>
          <cell r="AD625">
            <v>0.47207354207267715</v>
          </cell>
          <cell r="AE625">
            <v>0.31774710215999996</v>
          </cell>
          <cell r="AF625">
            <v>0.31774710215999996</v>
          </cell>
        </row>
        <row r="626">
          <cell r="C626" t="str">
            <v>4-7176</v>
          </cell>
          <cell r="D626" t="str">
            <v>12</v>
          </cell>
          <cell r="E626" t="str">
            <v>18</v>
          </cell>
          <cell r="F626" t="str">
            <v>44</v>
          </cell>
          <cell r="G626">
            <v>45</v>
          </cell>
          <cell r="H626">
            <v>0.3</v>
          </cell>
          <cell r="I626" t="str">
            <v>+0,1-0</v>
          </cell>
          <cell r="J626">
            <v>45</v>
          </cell>
          <cell r="K626">
            <v>0.3</v>
          </cell>
          <cell r="L626" t="str">
            <v>+0,1-0</v>
          </cell>
          <cell r="M626" t="str">
            <v>Brute</v>
          </cell>
          <cell r="N626" t="str">
            <v>Suivant plan générique</v>
          </cell>
          <cell r="O626">
            <v>43129</v>
          </cell>
          <cell r="P626">
            <v>0</v>
          </cell>
          <cell r="Q626">
            <v>3</v>
          </cell>
          <cell r="R626">
            <v>47</v>
          </cell>
          <cell r="S626">
            <v>4.9115880000000001E-2</v>
          </cell>
          <cell r="T626">
            <v>3.3488100000000003</v>
          </cell>
          <cell r="U626">
            <v>16.526658650040005</v>
          </cell>
          <cell r="V626">
            <v>60</v>
          </cell>
          <cell r="W626">
            <v>3</v>
          </cell>
          <cell r="X626">
            <v>0.15</v>
          </cell>
          <cell r="Y626">
            <v>0.27544431083400006</v>
          </cell>
          <cell r="Z626">
            <v>0.15</v>
          </cell>
          <cell r="AA626">
            <v>0</v>
          </cell>
          <cell r="AB626">
            <v>0</v>
          </cell>
          <cell r="AC626">
            <v>0.42544431083400003</v>
          </cell>
          <cell r="AD626">
            <v>0.35257258395571073</v>
          </cell>
          <cell r="AE626">
            <v>0.42544431083400003</v>
          </cell>
          <cell r="AF626">
            <v>0.42544431083400003</v>
          </cell>
        </row>
        <row r="627">
          <cell r="C627" t="str">
            <v>4-7177</v>
          </cell>
          <cell r="D627" t="str">
            <v>10</v>
          </cell>
          <cell r="E627" t="str">
            <v>18</v>
          </cell>
          <cell r="F627" t="str">
            <v>35</v>
          </cell>
          <cell r="G627">
            <v>45</v>
          </cell>
          <cell r="H627">
            <v>0.3</v>
          </cell>
          <cell r="I627" t="str">
            <v>+0,1-0</v>
          </cell>
          <cell r="J627">
            <v>45</v>
          </cell>
          <cell r="K627">
            <v>0.3</v>
          </cell>
          <cell r="L627" t="str">
            <v>+0,1-0</v>
          </cell>
          <cell r="M627" t="str">
            <v>Brute</v>
          </cell>
          <cell r="N627" t="str">
            <v>Suivant plan générique</v>
          </cell>
          <cell r="O627">
            <v>43129</v>
          </cell>
          <cell r="P627">
            <v>0</v>
          </cell>
          <cell r="Q627">
            <v>3</v>
          </cell>
          <cell r="R627">
            <v>38</v>
          </cell>
          <cell r="S627">
            <v>4.8619760000000012E-2</v>
          </cell>
          <cell r="T627">
            <v>4.167408</v>
          </cell>
          <cell r="U627">
            <v>28.151441146752003</v>
          </cell>
          <cell r="V627">
            <v>74</v>
          </cell>
          <cell r="W627">
            <v>4</v>
          </cell>
          <cell r="X627">
            <v>0.2</v>
          </cell>
          <cell r="Y627">
            <v>0.38042488036151356</v>
          </cell>
          <cell r="Z627">
            <v>0.2</v>
          </cell>
          <cell r="AA627">
            <v>0</v>
          </cell>
          <cell r="AB627">
            <v>0</v>
          </cell>
          <cell r="AC627">
            <v>0.58042488036151352</v>
          </cell>
          <cell r="AD627">
            <v>0.34457516685954498</v>
          </cell>
          <cell r="AE627">
            <v>0.58042488036151352</v>
          </cell>
          <cell r="AF627">
            <v>0.58042488036151352</v>
          </cell>
        </row>
        <row r="628">
          <cell r="C628" t="str">
            <v>4-7184</v>
          </cell>
          <cell r="D628" t="str">
            <v>9</v>
          </cell>
          <cell r="E628" t="str">
            <v>12</v>
          </cell>
          <cell r="F628" t="str">
            <v>32</v>
          </cell>
          <cell r="G628">
            <v>45</v>
          </cell>
          <cell r="H628">
            <v>0.3</v>
          </cell>
          <cell r="I628" t="str">
            <v>+0,1-0</v>
          </cell>
          <cell r="J628">
            <v>45</v>
          </cell>
          <cell r="K628">
            <v>0.3</v>
          </cell>
          <cell r="L628" t="str">
            <v>+0,1-0</v>
          </cell>
          <cell r="M628" t="str">
            <v>Brute</v>
          </cell>
          <cell r="N628" t="str">
            <v>Suivant plan générique</v>
          </cell>
          <cell r="O628">
            <v>43129</v>
          </cell>
          <cell r="P628">
            <v>0</v>
          </cell>
          <cell r="Q628">
            <v>3</v>
          </cell>
          <cell r="R628">
            <v>35</v>
          </cell>
          <cell r="S628">
            <v>1.2502224000000003E-2</v>
          </cell>
          <cell r="T628">
            <v>1.1720835000000003</v>
          </cell>
          <cell r="U628">
            <v>5.9726444951250022</v>
          </cell>
          <cell r="V628">
            <v>80</v>
          </cell>
          <cell r="W628">
            <v>2</v>
          </cell>
          <cell r="X628">
            <v>0.15</v>
          </cell>
          <cell r="Y628">
            <v>7.465805618906253E-2</v>
          </cell>
          <cell r="Z628">
            <v>0.15</v>
          </cell>
          <cell r="AA628">
            <v>0</v>
          </cell>
          <cell r="AB628">
            <v>0</v>
          </cell>
          <cell r="AC628">
            <v>0.22465805618906254</v>
          </cell>
          <cell r="AD628">
            <v>0.6676813756180926</v>
          </cell>
          <cell r="AE628">
            <v>0.22465805618906254</v>
          </cell>
          <cell r="AF628">
            <v>0.22465805618906254</v>
          </cell>
        </row>
        <row r="629">
          <cell r="C629" t="str">
            <v>4-7070</v>
          </cell>
          <cell r="D629" t="str">
            <v>12</v>
          </cell>
          <cell r="E629" t="str">
            <v>22</v>
          </cell>
          <cell r="F629" t="str">
            <v>65</v>
          </cell>
          <cell r="G629">
            <v>45</v>
          </cell>
          <cell r="H629">
            <v>0.3</v>
          </cell>
          <cell r="I629" t="str">
            <v>+0,1-0</v>
          </cell>
          <cell r="J629">
            <v>45</v>
          </cell>
          <cell r="K629">
            <v>0.3</v>
          </cell>
          <cell r="L629" t="str">
            <v>+0,1-0</v>
          </cell>
          <cell r="M629" t="str">
            <v>Brute</v>
          </cell>
          <cell r="N629" t="str">
            <v>Suivant plan générique</v>
          </cell>
          <cell r="O629">
            <v>43129</v>
          </cell>
          <cell r="P629">
            <v>0</v>
          </cell>
          <cell r="Q629">
            <v>3</v>
          </cell>
          <cell r="R629">
            <v>68</v>
          </cell>
          <cell r="S629">
            <v>0.13705314999999998</v>
          </cell>
          <cell r="T629">
            <v>6.3255300000000005</v>
          </cell>
          <cell r="U629">
            <v>32.229840456000005</v>
          </cell>
          <cell r="V629">
            <v>41</v>
          </cell>
          <cell r="W629">
            <v>5</v>
          </cell>
          <cell r="X629">
            <v>0.25</v>
          </cell>
          <cell r="Y629">
            <v>0.78609366965853666</v>
          </cell>
          <cell r="Z629">
            <v>0.25</v>
          </cell>
          <cell r="AA629">
            <v>0</v>
          </cell>
          <cell r="AB629">
            <v>0</v>
          </cell>
          <cell r="AC629">
            <v>1.0360936696585368</v>
          </cell>
          <cell r="AD629">
            <v>0.24129092505930674</v>
          </cell>
          <cell r="AE629">
            <v>1.0481248928780489</v>
          </cell>
          <cell r="AF629">
            <v>1.0481248928780489</v>
          </cell>
        </row>
        <row r="630">
          <cell r="C630" t="str">
            <v>4-7084</v>
          </cell>
          <cell r="D630" t="str">
            <v>12</v>
          </cell>
          <cell r="E630" t="str">
            <v>14</v>
          </cell>
          <cell r="F630" t="str">
            <v>47</v>
          </cell>
          <cell r="G630">
            <v>45</v>
          </cell>
          <cell r="H630">
            <v>0.3</v>
          </cell>
          <cell r="I630" t="str">
            <v>+0,1-0</v>
          </cell>
          <cell r="J630">
            <v>45</v>
          </cell>
          <cell r="K630">
            <v>0.3</v>
          </cell>
          <cell r="L630" t="str">
            <v>+0,1-0</v>
          </cell>
          <cell r="M630" t="str">
            <v>Brute</v>
          </cell>
          <cell r="N630" t="str">
            <v>Suivant plan générique</v>
          </cell>
          <cell r="O630">
            <v>43129</v>
          </cell>
          <cell r="P630">
            <v>0</v>
          </cell>
          <cell r="Q630">
            <v>3</v>
          </cell>
          <cell r="R630">
            <v>50</v>
          </cell>
          <cell r="S630">
            <v>1.5156466E-2</v>
          </cell>
          <cell r="T630">
            <v>0.96743400000000013</v>
          </cell>
          <cell r="U630">
            <v>4.7326097332800003</v>
          </cell>
          <cell r="V630">
            <v>56</v>
          </cell>
          <cell r="W630">
            <v>1</v>
          </cell>
          <cell r="X630">
            <v>0.15</v>
          </cell>
          <cell r="Y630">
            <v>8.4510888094285724E-2</v>
          </cell>
          <cell r="Z630">
            <v>0.15</v>
          </cell>
          <cell r="AA630">
            <v>0</v>
          </cell>
          <cell r="AB630">
            <v>0</v>
          </cell>
          <cell r="AC630">
            <v>0.23451088809428572</v>
          </cell>
          <cell r="AD630">
            <v>0.63962914992540598</v>
          </cell>
          <cell r="AE630">
            <v>0.23451088809428572</v>
          </cell>
          <cell r="AF630">
            <v>0.23451088809428572</v>
          </cell>
        </row>
        <row r="631">
          <cell r="C631" t="str">
            <v>4-7089</v>
          </cell>
          <cell r="D631" t="str">
            <v>13</v>
          </cell>
          <cell r="E631" t="str">
            <v>16</v>
          </cell>
          <cell r="F631" t="str">
            <v>30</v>
          </cell>
          <cell r="G631">
            <v>45</v>
          </cell>
          <cell r="H631">
            <v>0.3</v>
          </cell>
          <cell r="I631" t="str">
            <v>+0,1-0</v>
          </cell>
          <cell r="J631">
            <v>45</v>
          </cell>
          <cell r="K631">
            <v>0.3</v>
          </cell>
          <cell r="L631" t="str">
            <v>+0,1-0</v>
          </cell>
          <cell r="M631" t="str">
            <v>Brute</v>
          </cell>
          <cell r="N631" t="str">
            <v>Suivant plan générique</v>
          </cell>
          <cell r="O631">
            <v>43129</v>
          </cell>
          <cell r="P631">
            <v>0</v>
          </cell>
          <cell r="Q631">
            <v>3</v>
          </cell>
          <cell r="R631">
            <v>33</v>
          </cell>
          <cell r="S631">
            <v>1.6185915000000002E-2</v>
          </cell>
          <cell r="T631">
            <v>1.6185915000000002</v>
          </cell>
          <cell r="U631">
            <v>7.2969989439600003</v>
          </cell>
          <cell r="V631">
            <v>85</v>
          </cell>
          <cell r="W631">
            <v>2</v>
          </cell>
          <cell r="X631">
            <v>0.15</v>
          </cell>
          <cell r="Y631">
            <v>8.584704639952942E-2</v>
          </cell>
          <cell r="Z631">
            <v>0.15</v>
          </cell>
          <cell r="AA631">
            <v>0</v>
          </cell>
          <cell r="AB631">
            <v>0</v>
          </cell>
          <cell r="AC631">
            <v>0.23584704639952941</v>
          </cell>
          <cell r="AD631">
            <v>0.6360054208433763</v>
          </cell>
          <cell r="AE631">
            <v>0.23584704639952941</v>
          </cell>
          <cell r="AF631">
            <v>0.23584704639952941</v>
          </cell>
        </row>
        <row r="632">
          <cell r="C632" t="str">
            <v>4-7100</v>
          </cell>
          <cell r="D632" t="str">
            <v>16</v>
          </cell>
          <cell r="E632" t="str">
            <v>20</v>
          </cell>
          <cell r="F632" t="str">
            <v>34</v>
          </cell>
          <cell r="G632">
            <v>45</v>
          </cell>
          <cell r="H632">
            <v>0.3</v>
          </cell>
          <cell r="I632" t="str">
            <v>+0,1-0</v>
          </cell>
          <cell r="J632">
            <v>45</v>
          </cell>
          <cell r="K632">
            <v>0.3</v>
          </cell>
          <cell r="L632" t="str">
            <v>+0,1-0</v>
          </cell>
          <cell r="M632" t="str">
            <v>Brute</v>
          </cell>
          <cell r="N632" t="str">
            <v>Suivant plan générique</v>
          </cell>
          <cell r="O632">
            <v>43129</v>
          </cell>
          <cell r="P632">
            <v>0</v>
          </cell>
          <cell r="Q632">
            <v>3</v>
          </cell>
          <cell r="R632">
            <v>37</v>
          </cell>
          <cell r="S632">
            <v>3.0362544000000002E-2</v>
          </cell>
          <cell r="T632">
            <v>2.6790480000000003</v>
          </cell>
          <cell r="U632">
            <v>12.174156712080002</v>
          </cell>
          <cell r="V632">
            <v>76</v>
          </cell>
          <cell r="W632">
            <v>2</v>
          </cell>
          <cell r="X632">
            <v>0.15</v>
          </cell>
          <cell r="Y632">
            <v>0.16018627252736845</v>
          </cell>
          <cell r="Z632">
            <v>0.15</v>
          </cell>
          <cell r="AA632">
            <v>0</v>
          </cell>
          <cell r="AB632">
            <v>0</v>
          </cell>
          <cell r="AC632">
            <v>0.31018627252736841</v>
          </cell>
          <cell r="AD632">
            <v>0.48358039437984845</v>
          </cell>
          <cell r="AE632">
            <v>0.31018627252736841</v>
          </cell>
          <cell r="AF632">
            <v>0.31018627252736841</v>
          </cell>
        </row>
        <row r="633">
          <cell r="C633" t="str">
            <v>4-7122</v>
          </cell>
          <cell r="D633" t="str">
            <v>12</v>
          </cell>
          <cell r="E633" t="str">
            <v>18</v>
          </cell>
          <cell r="F633" t="str">
            <v>43</v>
          </cell>
          <cell r="G633">
            <v>45</v>
          </cell>
          <cell r="H633">
            <v>0.3</v>
          </cell>
          <cell r="I633" t="str">
            <v>+0,1-0</v>
          </cell>
          <cell r="J633">
            <v>45</v>
          </cell>
          <cell r="K633">
            <v>0.3</v>
          </cell>
          <cell r="L633" t="str">
            <v>+0,1-0</v>
          </cell>
          <cell r="M633" t="str">
            <v>Brute</v>
          </cell>
          <cell r="N633" t="str">
            <v>Suivant plan générique</v>
          </cell>
          <cell r="O633">
            <v>43129</v>
          </cell>
          <cell r="P633">
            <v>0</v>
          </cell>
          <cell r="Q633">
            <v>3</v>
          </cell>
          <cell r="R633">
            <v>46</v>
          </cell>
          <cell r="S633">
            <v>4.7999610000000005E-2</v>
          </cell>
          <cell r="T633">
            <v>3.3488100000000003</v>
          </cell>
          <cell r="U633">
            <v>16.526658650040005</v>
          </cell>
          <cell r="V633">
            <v>61</v>
          </cell>
          <cell r="W633">
            <v>3</v>
          </cell>
          <cell r="X633">
            <v>0.15</v>
          </cell>
          <cell r="Y633">
            <v>0.27092883032852466</v>
          </cell>
          <cell r="Z633">
            <v>0.15</v>
          </cell>
          <cell r="AA633">
            <v>0</v>
          </cell>
          <cell r="AB633">
            <v>0</v>
          </cell>
          <cell r="AC633">
            <v>0.42092883032852468</v>
          </cell>
          <cell r="AD633">
            <v>0.35635477827196743</v>
          </cell>
          <cell r="AE633">
            <v>0.42092883032852468</v>
          </cell>
          <cell r="AF633">
            <v>0.42092883032852468</v>
          </cell>
        </row>
        <row r="634">
          <cell r="C634" t="str">
            <v>4-7129</v>
          </cell>
          <cell r="D634" t="str">
            <v>10</v>
          </cell>
          <cell r="E634" t="str">
            <v>14</v>
          </cell>
          <cell r="F634" t="str">
            <v>50</v>
          </cell>
          <cell r="G634">
            <v>45</v>
          </cell>
          <cell r="H634">
            <v>0.3</v>
          </cell>
          <cell r="I634" t="str">
            <v>+0,1-0</v>
          </cell>
          <cell r="J634">
            <v>45</v>
          </cell>
          <cell r="K634">
            <v>0.3</v>
          </cell>
          <cell r="L634" t="str">
            <v>+0,1-0</v>
          </cell>
          <cell r="M634" t="str">
            <v>Brute</v>
          </cell>
          <cell r="N634" t="str">
            <v>Suivant plan générique</v>
          </cell>
          <cell r="O634">
            <v>43129</v>
          </cell>
          <cell r="P634">
            <v>0</v>
          </cell>
          <cell r="Q634">
            <v>3</v>
          </cell>
          <cell r="R634">
            <v>53</v>
          </cell>
          <cell r="S634">
            <v>2.9767200000000001E-2</v>
          </cell>
          <cell r="T634">
            <v>1.7860320000000001</v>
          </cell>
          <cell r="U634">
            <v>8.116104474720002</v>
          </cell>
          <cell r="V634">
            <v>53</v>
          </cell>
          <cell r="W634">
            <v>2</v>
          </cell>
          <cell r="X634">
            <v>0.15</v>
          </cell>
          <cell r="Y634">
            <v>0.15313404669283023</v>
          </cell>
          <cell r="Z634">
            <v>0.15</v>
          </cell>
          <cell r="AA634">
            <v>0</v>
          </cell>
          <cell r="AB634">
            <v>0</v>
          </cell>
          <cell r="AC634">
            <v>0.30313404669283023</v>
          </cell>
          <cell r="AD634">
            <v>0.49483059272453483</v>
          </cell>
          <cell r="AE634">
            <v>0.30313404669283023</v>
          </cell>
          <cell r="AF634">
            <v>0.30313404669283023</v>
          </cell>
        </row>
        <row r="635">
          <cell r="C635" t="str">
            <v>4-7007</v>
          </cell>
          <cell r="D635" t="str">
            <v>16</v>
          </cell>
          <cell r="E635" t="str">
            <v>20</v>
          </cell>
          <cell r="F635" t="str">
            <v>56</v>
          </cell>
          <cell r="G635">
            <v>45</v>
          </cell>
          <cell r="H635">
            <v>0.3</v>
          </cell>
          <cell r="I635" t="str">
            <v>+0,1-0</v>
          </cell>
          <cell r="J635">
            <v>45</v>
          </cell>
          <cell r="K635">
            <v>0.3</v>
          </cell>
          <cell r="L635" t="str">
            <v>+0,1-0</v>
          </cell>
          <cell r="M635" t="str">
            <v>Brute</v>
          </cell>
          <cell r="N635" t="str">
            <v>Suivant plan générique</v>
          </cell>
          <cell r="O635">
            <v>43129</v>
          </cell>
          <cell r="P635">
            <v>0</v>
          </cell>
          <cell r="Q635">
            <v>3</v>
          </cell>
          <cell r="R635">
            <v>59</v>
          </cell>
          <cell r="S635">
            <v>5.0008896000000011E-2</v>
          </cell>
          <cell r="T635">
            <v>2.6790480000000003</v>
          </cell>
          <cell r="U635">
            <v>12.174156712080002</v>
          </cell>
          <cell r="V635">
            <v>47</v>
          </cell>
          <cell r="W635">
            <v>2</v>
          </cell>
          <cell r="X635">
            <v>0.15</v>
          </cell>
          <cell r="Y635">
            <v>0.2590246108953192</v>
          </cell>
          <cell r="Z635">
            <v>0.15</v>
          </cell>
          <cell r="AA635">
            <v>0</v>
          </cell>
          <cell r="AB635">
            <v>0</v>
          </cell>
          <cell r="AC635">
            <v>0.40902461089531916</v>
          </cell>
          <cell r="AD635">
            <v>0.36672609912558335</v>
          </cell>
          <cell r="AE635">
            <v>0.40902461089531916</v>
          </cell>
          <cell r="AF635">
            <v>0.40902461089531916</v>
          </cell>
        </row>
        <row r="636">
          <cell r="C636" t="str">
            <v>4-7017</v>
          </cell>
          <cell r="D636" t="str">
            <v>14</v>
          </cell>
          <cell r="E636" t="str">
            <v>18</v>
          </cell>
          <cell r="F636" t="str">
            <v>34</v>
          </cell>
          <cell r="G636">
            <v>45</v>
          </cell>
          <cell r="H636">
            <v>0.3</v>
          </cell>
          <cell r="I636" t="str">
            <v>+0,1-0</v>
          </cell>
          <cell r="J636">
            <v>45</v>
          </cell>
          <cell r="K636">
            <v>0.3</v>
          </cell>
          <cell r="L636" t="str">
            <v>+0,1-0</v>
          </cell>
          <cell r="M636" t="str">
            <v>Brute</v>
          </cell>
          <cell r="N636" t="str">
            <v>Suivant plan générique</v>
          </cell>
          <cell r="O636">
            <v>43129</v>
          </cell>
          <cell r="P636">
            <v>0</v>
          </cell>
          <cell r="Q636">
            <v>3</v>
          </cell>
          <cell r="R636">
            <v>37</v>
          </cell>
          <cell r="S636">
            <v>2.6988928000000002E-2</v>
          </cell>
          <cell r="T636">
            <v>2.3813760000000004</v>
          </cell>
          <cell r="U636">
            <v>10.821472632960003</v>
          </cell>
          <cell r="V636">
            <v>76</v>
          </cell>
          <cell r="W636">
            <v>2</v>
          </cell>
          <cell r="X636">
            <v>0.15</v>
          </cell>
          <cell r="Y636">
            <v>0.14238779780210531</v>
          </cell>
          <cell r="Z636">
            <v>0.15</v>
          </cell>
          <cell r="AA636">
            <v>0</v>
          </cell>
          <cell r="AB636">
            <v>0</v>
          </cell>
          <cell r="AC636">
            <v>0.29238779780210533</v>
          </cell>
          <cell r="AD636">
            <v>0.51301730485183727</v>
          </cell>
          <cell r="AE636">
            <v>0.29238779780210533</v>
          </cell>
          <cell r="AF636">
            <v>0.29238779780210533</v>
          </cell>
        </row>
        <row r="637">
          <cell r="C637" t="str">
            <v>4-7029</v>
          </cell>
          <cell r="D637" t="str">
            <v>12</v>
          </cell>
          <cell r="E637" t="str">
            <v>18</v>
          </cell>
          <cell r="F637" t="str">
            <v>32</v>
          </cell>
          <cell r="G637">
            <v>45</v>
          </cell>
          <cell r="H637">
            <v>0.3</v>
          </cell>
          <cell r="I637" t="str">
            <v>+0,1-0</v>
          </cell>
          <cell r="J637">
            <v>45</v>
          </cell>
          <cell r="K637">
            <v>0.3</v>
          </cell>
          <cell r="L637" t="str">
            <v>+0,1-0</v>
          </cell>
          <cell r="M637" t="str">
            <v>Brute</v>
          </cell>
          <cell r="N637" t="str">
            <v>Suivant plan générique</v>
          </cell>
          <cell r="O637">
            <v>43129</v>
          </cell>
          <cell r="P637">
            <v>0</v>
          </cell>
          <cell r="Q637">
            <v>3</v>
          </cell>
          <cell r="R637">
            <v>35</v>
          </cell>
          <cell r="S637">
            <v>3.5720640000000005E-2</v>
          </cell>
          <cell r="T637">
            <v>3.3488100000000003</v>
          </cell>
          <cell r="U637">
            <v>16.526658650040005</v>
          </cell>
          <cell r="V637">
            <v>80</v>
          </cell>
          <cell r="W637">
            <v>3</v>
          </cell>
          <cell r="X637">
            <v>0.15</v>
          </cell>
          <cell r="Y637">
            <v>0.20658323312550006</v>
          </cell>
          <cell r="Z637">
            <v>0.15</v>
          </cell>
          <cell r="AA637">
            <v>0</v>
          </cell>
          <cell r="AB637">
            <v>0</v>
          </cell>
          <cell r="AC637">
            <v>0.35658323312550005</v>
          </cell>
          <cell r="AD637">
            <v>0.42065915069878579</v>
          </cell>
          <cell r="AE637">
            <v>0.35658323312550005</v>
          </cell>
          <cell r="AF637">
            <v>0.35658323312550005</v>
          </cell>
        </row>
        <row r="638">
          <cell r="C638" t="str">
            <v>0-6210</v>
          </cell>
          <cell r="D638" t="str">
            <v>12</v>
          </cell>
          <cell r="E638" t="str">
            <v>22</v>
          </cell>
          <cell r="F638" t="str">
            <v>43</v>
          </cell>
          <cell r="G638">
            <v>45</v>
          </cell>
          <cell r="H638">
            <v>0.3</v>
          </cell>
          <cell r="I638" t="str">
            <v>+0,1-0</v>
          </cell>
          <cell r="J638">
            <v>45</v>
          </cell>
          <cell r="K638">
            <v>0.3</v>
          </cell>
          <cell r="L638" t="str">
            <v>+0,1-0</v>
          </cell>
          <cell r="M638" t="str">
            <v>Brute</v>
          </cell>
          <cell r="N638" t="str">
            <v>Suivant plan générique</v>
          </cell>
          <cell r="O638">
            <v>43129</v>
          </cell>
          <cell r="P638">
            <v>0</v>
          </cell>
          <cell r="Q638">
            <v>3</v>
          </cell>
          <cell r="R638">
            <v>46</v>
          </cell>
          <cell r="S638">
            <v>9.0665930000000006E-2</v>
          </cell>
          <cell r="T638">
            <v>6.3255300000000005</v>
          </cell>
          <cell r="U638">
            <v>32.229840456000005</v>
          </cell>
          <cell r="V638">
            <v>61</v>
          </cell>
          <cell r="W638">
            <v>5</v>
          </cell>
          <cell r="X638">
            <v>0.25</v>
          </cell>
          <cell r="Y638">
            <v>0.52835804026229516</v>
          </cell>
          <cell r="Z638">
            <v>0.25</v>
          </cell>
          <cell r="AA638">
            <v>0</v>
          </cell>
          <cell r="AB638">
            <v>0</v>
          </cell>
          <cell r="AC638">
            <v>0.77835804026229516</v>
          </cell>
          <cell r="AD638">
            <v>0.32118894784687224</v>
          </cell>
          <cell r="AE638">
            <v>0.77835804026229516</v>
          </cell>
          <cell r="AF638">
            <v>0.77835804026229516</v>
          </cell>
        </row>
        <row r="639">
          <cell r="C639" t="str">
            <v>0-6127</v>
          </cell>
          <cell r="D639" t="str">
            <v>12</v>
          </cell>
          <cell r="E639" t="str">
            <v>18</v>
          </cell>
          <cell r="F639" t="str">
            <v>51</v>
          </cell>
          <cell r="G639">
            <v>45</v>
          </cell>
          <cell r="H639">
            <v>0.3</v>
          </cell>
          <cell r="I639" t="str">
            <v>+0,1-0</v>
          </cell>
          <cell r="J639">
            <v>45</v>
          </cell>
          <cell r="K639">
            <v>0.3</v>
          </cell>
          <cell r="L639" t="str">
            <v>+0,1-0</v>
          </cell>
          <cell r="M639" t="str">
            <v>Brute</v>
          </cell>
          <cell r="N639" t="str">
            <v>Suivant plan générique</v>
          </cell>
          <cell r="O639">
            <v>43129</v>
          </cell>
          <cell r="P639">
            <v>0</v>
          </cell>
          <cell r="Q639">
            <v>3</v>
          </cell>
          <cell r="R639">
            <v>54</v>
          </cell>
          <cell r="S639">
            <v>5.6929770000000005E-2</v>
          </cell>
          <cell r="T639">
            <v>3.3488100000000003</v>
          </cell>
          <cell r="U639">
            <v>16.526658650040005</v>
          </cell>
          <cell r="V639">
            <v>52</v>
          </cell>
          <cell r="W639">
            <v>3</v>
          </cell>
          <cell r="X639">
            <v>0.15</v>
          </cell>
          <cell r="Y639">
            <v>0.3178203586546155</v>
          </cell>
          <cell r="Z639">
            <v>0.15</v>
          </cell>
          <cell r="AA639">
            <v>0</v>
          </cell>
          <cell r="AB639">
            <v>0</v>
          </cell>
          <cell r="AC639">
            <v>0.46782035865461546</v>
          </cell>
          <cell r="AD639">
            <v>0.32063589629014555</v>
          </cell>
          <cell r="AE639">
            <v>0.46782035865461546</v>
          </cell>
          <cell r="AF639">
            <v>0.46782035865461546</v>
          </cell>
        </row>
        <row r="640">
          <cell r="C640" t="str">
            <v>0-6151</v>
          </cell>
          <cell r="D640" t="str">
            <v>12</v>
          </cell>
          <cell r="E640" t="str">
            <v>20</v>
          </cell>
          <cell r="F640" t="str">
            <v>48</v>
          </cell>
          <cell r="G640">
            <v>45</v>
          </cell>
          <cell r="H640">
            <v>0.3</v>
          </cell>
          <cell r="I640" t="str">
            <v>+0,1-0</v>
          </cell>
          <cell r="J640">
            <v>45</v>
          </cell>
          <cell r="K640">
            <v>0.3</v>
          </cell>
          <cell r="L640" t="str">
            <v>+0,1-0</v>
          </cell>
          <cell r="M640" t="str">
            <v>Brute</v>
          </cell>
          <cell r="N640" t="str">
            <v>Suivant plan générique</v>
          </cell>
          <cell r="O640">
            <v>43129</v>
          </cell>
          <cell r="P640">
            <v>0</v>
          </cell>
          <cell r="Q640">
            <v>3</v>
          </cell>
          <cell r="R640">
            <v>51</v>
          </cell>
          <cell r="S640">
            <v>7.6204032000000005E-2</v>
          </cell>
          <cell r="T640">
            <v>4.7627520000000008</v>
          </cell>
          <cell r="U640">
            <v>23.984266521600009</v>
          </cell>
          <cell r="V640">
            <v>55</v>
          </cell>
          <cell r="W640">
            <v>4</v>
          </cell>
          <cell r="X640">
            <v>0.2</v>
          </cell>
          <cell r="Y640">
            <v>0.43607757312000017</v>
          </cell>
          <cell r="Z640">
            <v>0.2</v>
          </cell>
          <cell r="AA640">
            <v>0</v>
          </cell>
          <cell r="AB640">
            <v>0</v>
          </cell>
          <cell r="AC640">
            <v>0.63607757312000013</v>
          </cell>
          <cell r="AD640">
            <v>0.31442705803788601</v>
          </cell>
          <cell r="AE640">
            <v>0.63607757312000013</v>
          </cell>
          <cell r="AF640">
            <v>0.63607757312000013</v>
          </cell>
        </row>
        <row r="641">
          <cell r="C641" t="str">
            <v>0-5825</v>
          </cell>
          <cell r="D641" t="str">
            <v>12</v>
          </cell>
          <cell r="E641" t="str">
            <v>18</v>
          </cell>
          <cell r="F641" t="str">
            <v>59</v>
          </cell>
          <cell r="G641">
            <v>45</v>
          </cell>
          <cell r="H641">
            <v>0.3</v>
          </cell>
          <cell r="I641" t="str">
            <v>+0,1-0</v>
          </cell>
          <cell r="J641">
            <v>45</v>
          </cell>
          <cell r="K641">
            <v>0.3</v>
          </cell>
          <cell r="L641" t="str">
            <v>+0,1-0</v>
          </cell>
          <cell r="M641" t="str">
            <v>Brute</v>
          </cell>
          <cell r="N641" t="str">
            <v>Suivant plan générique</v>
          </cell>
          <cell r="O641">
            <v>43129</v>
          </cell>
          <cell r="P641">
            <v>0</v>
          </cell>
          <cell r="Q641">
            <v>3</v>
          </cell>
          <cell r="R641">
            <v>62</v>
          </cell>
          <cell r="S641">
            <v>6.5859930000000011E-2</v>
          </cell>
          <cell r="T641">
            <v>3.3488100000000003</v>
          </cell>
          <cell r="U641">
            <v>16.526658650040005</v>
          </cell>
          <cell r="V641">
            <v>45</v>
          </cell>
          <cell r="W641">
            <v>3</v>
          </cell>
          <cell r="X641">
            <v>0.15</v>
          </cell>
          <cell r="Y641">
            <v>0.36725908111200012</v>
          </cell>
          <cell r="Z641">
            <v>0.15</v>
          </cell>
          <cell r="AA641">
            <v>0</v>
          </cell>
          <cell r="AB641">
            <v>0</v>
          </cell>
          <cell r="AC641">
            <v>0.51725908111200014</v>
          </cell>
          <cell r="AD641">
            <v>0.28999007552952194</v>
          </cell>
          <cell r="AE641">
            <v>0.52465583016000017</v>
          </cell>
          <cell r="AF641">
            <v>0.52465583016000017</v>
          </cell>
        </row>
        <row r="642">
          <cell r="C642" t="str">
            <v>0-5827</v>
          </cell>
          <cell r="D642" t="str">
            <v>14</v>
          </cell>
          <cell r="E642" t="str">
            <v>18</v>
          </cell>
          <cell r="F642" t="str">
            <v>34</v>
          </cell>
          <cell r="G642">
            <v>45</v>
          </cell>
          <cell r="H642">
            <v>0.3</v>
          </cell>
          <cell r="I642" t="str">
            <v>+0,1-0</v>
          </cell>
          <cell r="J642">
            <v>45</v>
          </cell>
          <cell r="K642">
            <v>0.3</v>
          </cell>
          <cell r="L642" t="str">
            <v>+0,1-0</v>
          </cell>
          <cell r="M642" t="str">
            <v>Brute</v>
          </cell>
          <cell r="N642" t="str">
            <v>Suivant plan générique</v>
          </cell>
          <cell r="O642">
            <v>43129</v>
          </cell>
          <cell r="P642">
            <v>0</v>
          </cell>
          <cell r="Q642">
            <v>3</v>
          </cell>
          <cell r="R642">
            <v>37</v>
          </cell>
          <cell r="S642">
            <v>2.6988928000000002E-2</v>
          </cell>
          <cell r="T642">
            <v>2.3813760000000004</v>
          </cell>
          <cell r="U642">
            <v>10.821472632960003</v>
          </cell>
          <cell r="V642">
            <v>76</v>
          </cell>
          <cell r="W642">
            <v>2</v>
          </cell>
          <cell r="X642">
            <v>0.15</v>
          </cell>
          <cell r="Y642">
            <v>0.14238779780210531</v>
          </cell>
          <cell r="Z642">
            <v>0.15</v>
          </cell>
          <cell r="AA642">
            <v>0</v>
          </cell>
          <cell r="AB642">
            <v>0</v>
          </cell>
          <cell r="AC642">
            <v>0.29238779780210533</v>
          </cell>
          <cell r="AD642">
            <v>0.51301730485183727</v>
          </cell>
          <cell r="AE642">
            <v>0.29238779780210533</v>
          </cell>
          <cell r="AF642">
            <v>0.29238779780210533</v>
          </cell>
        </row>
        <row r="643">
          <cell r="C643" t="str">
            <v>0-5899</v>
          </cell>
          <cell r="D643" t="str">
            <v>16</v>
          </cell>
          <cell r="E643" t="str">
            <v>22</v>
          </cell>
          <cell r="F643" t="str">
            <v>41</v>
          </cell>
          <cell r="G643">
            <v>45</v>
          </cell>
          <cell r="H643">
            <v>0.3</v>
          </cell>
          <cell r="I643" t="str">
            <v>+0,1-0</v>
          </cell>
          <cell r="J643">
            <v>45</v>
          </cell>
          <cell r="K643">
            <v>0.3</v>
          </cell>
          <cell r="L643" t="str">
            <v>+0,1-0</v>
          </cell>
          <cell r="M643" t="str">
            <v>Brute</v>
          </cell>
          <cell r="N643" t="str">
            <v>Suivant plan générique</v>
          </cell>
          <cell r="O643">
            <v>43129</v>
          </cell>
          <cell r="P643">
            <v>0</v>
          </cell>
          <cell r="Q643">
            <v>3</v>
          </cell>
          <cell r="R643">
            <v>44</v>
          </cell>
          <cell r="S643">
            <v>5.7971622E-2</v>
          </cell>
          <cell r="T643">
            <v>4.2418259999999997</v>
          </cell>
          <cell r="U643">
            <v>20.140359521040001</v>
          </cell>
          <cell r="V643">
            <v>64</v>
          </cell>
          <cell r="W643">
            <v>3</v>
          </cell>
          <cell r="X643">
            <v>0.15</v>
          </cell>
          <cell r="Y643">
            <v>0.31469311751625001</v>
          </cell>
          <cell r="Z643">
            <v>0.15</v>
          </cell>
          <cell r="AA643">
            <v>0</v>
          </cell>
          <cell r="AB643">
            <v>0</v>
          </cell>
          <cell r="AC643">
            <v>0.46469311751624998</v>
          </cell>
          <cell r="AD643">
            <v>0.32279367682856758</v>
          </cell>
          <cell r="AE643">
            <v>0.46469311751624998</v>
          </cell>
          <cell r="AF643">
            <v>0.46469311751624998</v>
          </cell>
        </row>
        <row r="644">
          <cell r="C644" t="str">
            <v>0-6051</v>
          </cell>
          <cell r="D644" t="str">
            <v>14</v>
          </cell>
          <cell r="E644" t="str">
            <v>20</v>
          </cell>
          <cell r="F644" t="str">
            <v>55</v>
          </cell>
          <cell r="G644">
            <v>45</v>
          </cell>
          <cell r="H644">
            <v>0.3</v>
          </cell>
          <cell r="I644" t="str">
            <v>+0,1-0</v>
          </cell>
          <cell r="J644">
            <v>45</v>
          </cell>
          <cell r="K644">
            <v>0.3</v>
          </cell>
          <cell r="L644" t="str">
            <v>+0,1-0</v>
          </cell>
          <cell r="M644" t="str">
            <v>Brute</v>
          </cell>
          <cell r="N644" t="str">
            <v>Suivant plan générique</v>
          </cell>
          <cell r="O644">
            <v>43129</v>
          </cell>
          <cell r="P644">
            <v>0</v>
          </cell>
          <cell r="Q644">
            <v>3</v>
          </cell>
          <cell r="R644">
            <v>58</v>
          </cell>
          <cell r="S644">
            <v>6.9580829999999996E-2</v>
          </cell>
          <cell r="T644">
            <v>3.7953180000000004</v>
          </cell>
          <cell r="U644">
            <v>18.730213136712006</v>
          </cell>
          <cell r="V644">
            <v>48</v>
          </cell>
          <cell r="W644">
            <v>3</v>
          </cell>
          <cell r="X644">
            <v>0.15</v>
          </cell>
          <cell r="Y644">
            <v>0.39021277368150015</v>
          </cell>
          <cell r="Z644">
            <v>0.15</v>
          </cell>
          <cell r="AA644">
            <v>0</v>
          </cell>
          <cell r="AB644">
            <v>0</v>
          </cell>
          <cell r="AC644">
            <v>0.54021277368150011</v>
          </cell>
          <cell r="AD644">
            <v>0.27766836940519535</v>
          </cell>
          <cell r="AE644">
            <v>0.55744681954500019</v>
          </cell>
          <cell r="AF644">
            <v>0.55744681954500019</v>
          </cell>
        </row>
        <row r="645">
          <cell r="C645" t="str">
            <v>0-6070</v>
          </cell>
          <cell r="D645" t="str">
            <v>16</v>
          </cell>
          <cell r="E645" t="str">
            <v>22</v>
          </cell>
          <cell r="F645" t="str">
            <v>58</v>
          </cell>
          <cell r="G645">
            <v>45</v>
          </cell>
          <cell r="H645">
            <v>0.3</v>
          </cell>
          <cell r="I645" t="str">
            <v>+0,1-0</v>
          </cell>
          <cell r="J645">
            <v>45</v>
          </cell>
          <cell r="K645">
            <v>0.3</v>
          </cell>
          <cell r="L645" t="str">
            <v>+0,1-0</v>
          </cell>
          <cell r="M645" t="str">
            <v>Brute</v>
          </cell>
          <cell r="N645" t="str">
            <v>Suivant plan générique</v>
          </cell>
          <cell r="O645">
            <v>43129</v>
          </cell>
          <cell r="P645">
            <v>0</v>
          </cell>
          <cell r="Q645">
            <v>3</v>
          </cell>
          <cell r="R645">
            <v>61</v>
          </cell>
          <cell r="S645">
            <v>8.2008635999999996E-2</v>
          </cell>
          <cell r="T645">
            <v>4.2418259999999997</v>
          </cell>
          <cell r="U645">
            <v>20.140359521040001</v>
          </cell>
          <cell r="V645">
            <v>46</v>
          </cell>
          <cell r="W645">
            <v>3</v>
          </cell>
          <cell r="X645">
            <v>0.15</v>
          </cell>
          <cell r="Y645">
            <v>0.43783390263130434</v>
          </cell>
          <cell r="Z645">
            <v>0.15</v>
          </cell>
          <cell r="AA645">
            <v>0</v>
          </cell>
          <cell r="AB645">
            <v>0</v>
          </cell>
          <cell r="AC645">
            <v>0.58783390263130431</v>
          </cell>
          <cell r="AD645">
            <v>0.25517412202419631</v>
          </cell>
          <cell r="AE645">
            <v>0.62547700375900628</v>
          </cell>
          <cell r="AF645">
            <v>0.62547700375900628</v>
          </cell>
        </row>
        <row r="646">
          <cell r="C646" t="str">
            <v>0-6115</v>
          </cell>
          <cell r="D646" t="str">
            <v>12</v>
          </cell>
          <cell r="E646" t="str">
            <v>18</v>
          </cell>
          <cell r="F646" t="str">
            <v>70</v>
          </cell>
          <cell r="G646">
            <v>45</v>
          </cell>
          <cell r="H646">
            <v>0.3</v>
          </cell>
          <cell r="I646" t="str">
            <v>+0,1-0</v>
          </cell>
          <cell r="J646">
            <v>45</v>
          </cell>
          <cell r="K646">
            <v>0.3</v>
          </cell>
          <cell r="L646" t="str">
            <v>+0,1-0</v>
          </cell>
          <cell r="M646" t="str">
            <v>Brute</v>
          </cell>
          <cell r="N646" t="str">
            <v>Suivant plan générique</v>
          </cell>
          <cell r="O646">
            <v>43129</v>
          </cell>
          <cell r="P646">
            <v>0</v>
          </cell>
          <cell r="Q646">
            <v>3</v>
          </cell>
          <cell r="R646">
            <v>73</v>
          </cell>
          <cell r="S646">
            <v>7.8138900000000011E-2</v>
          </cell>
          <cell r="T646">
            <v>3.3488100000000003</v>
          </cell>
          <cell r="U646">
            <v>16.526658650040005</v>
          </cell>
          <cell r="V646">
            <v>38</v>
          </cell>
          <cell r="W646">
            <v>3</v>
          </cell>
          <cell r="X646">
            <v>0.15</v>
          </cell>
          <cell r="Y646">
            <v>0.43491206973789487</v>
          </cell>
          <cell r="Z646">
            <v>0.15</v>
          </cell>
          <cell r="AA646">
            <v>0</v>
          </cell>
          <cell r="AB646">
            <v>0</v>
          </cell>
          <cell r="AC646">
            <v>0.58491206973789489</v>
          </cell>
          <cell r="AD646">
            <v>0.25644880275289339</v>
          </cell>
          <cell r="AE646">
            <v>0.62130295676842129</v>
          </cell>
          <cell r="AF646">
            <v>0.62130295676842129</v>
          </cell>
        </row>
        <row r="647">
          <cell r="C647" t="str">
            <v>0-5468</v>
          </cell>
          <cell r="D647" t="str">
            <v>10</v>
          </cell>
          <cell r="E647" t="str">
            <v>16</v>
          </cell>
          <cell r="F647" t="str">
            <v>49</v>
          </cell>
          <cell r="G647">
            <v>45</v>
          </cell>
          <cell r="H647">
            <v>0.3</v>
          </cell>
          <cell r="I647" t="str">
            <v>+0,1-0</v>
          </cell>
          <cell r="J647">
            <v>45</v>
          </cell>
          <cell r="K647">
            <v>0.3</v>
          </cell>
          <cell r="L647" t="str">
            <v>+0,1-0</v>
          </cell>
          <cell r="M647" t="str">
            <v>Brute</v>
          </cell>
          <cell r="N647" t="str">
            <v>Suivant plan générique</v>
          </cell>
          <cell r="O647">
            <v>43129</v>
          </cell>
          <cell r="P647">
            <v>0</v>
          </cell>
          <cell r="Q647">
            <v>3</v>
          </cell>
          <cell r="R647">
            <v>52</v>
          </cell>
          <cell r="S647">
            <v>4.7404266E-2</v>
          </cell>
          <cell r="T647">
            <v>2.9023020000000002</v>
          </cell>
          <cell r="U647">
            <v>14.197829199840001</v>
          </cell>
          <cell r="V647">
            <v>54</v>
          </cell>
          <cell r="W647">
            <v>3</v>
          </cell>
          <cell r="X647">
            <v>0.15</v>
          </cell>
          <cell r="Y647">
            <v>0.26292276296</v>
          </cell>
          <cell r="Z647">
            <v>0.15</v>
          </cell>
          <cell r="AA647">
            <v>0</v>
          </cell>
          <cell r="AB647">
            <v>0</v>
          </cell>
          <cell r="AC647">
            <v>0.41292276295999997</v>
          </cell>
          <cell r="AD647">
            <v>0.36326406160013647</v>
          </cell>
          <cell r="AE647">
            <v>0.41292276295999997</v>
          </cell>
          <cell r="AF647">
            <v>0.41292276295999997</v>
          </cell>
        </row>
        <row r="648">
          <cell r="C648" t="str">
            <v>0-5488</v>
          </cell>
          <cell r="D648" t="str">
            <v>16</v>
          </cell>
          <cell r="E648" t="str">
            <v>22</v>
          </cell>
          <cell r="F648" t="str">
            <v>69</v>
          </cell>
          <cell r="G648">
            <v>45</v>
          </cell>
          <cell r="H648">
            <v>0.3</v>
          </cell>
          <cell r="I648" t="str">
            <v>+0,1-0</v>
          </cell>
          <cell r="J648">
            <v>45</v>
          </cell>
          <cell r="K648">
            <v>0.3</v>
          </cell>
          <cell r="L648" t="str">
            <v>+0,1-0</v>
          </cell>
          <cell r="M648" t="str">
            <v>Brute</v>
          </cell>
          <cell r="N648" t="str">
            <v>Suivant plan générique</v>
          </cell>
          <cell r="O648">
            <v>43129</v>
          </cell>
          <cell r="P648">
            <v>0</v>
          </cell>
          <cell r="Q648">
            <v>3</v>
          </cell>
          <cell r="R648">
            <v>72</v>
          </cell>
          <cell r="S648">
            <v>9.7561998000000011E-2</v>
          </cell>
          <cell r="T648">
            <v>4.2418259999999997</v>
          </cell>
          <cell r="U648">
            <v>20.140359521040001</v>
          </cell>
          <cell r="V648">
            <v>39</v>
          </cell>
          <cell r="W648">
            <v>3</v>
          </cell>
          <cell r="X648">
            <v>0.15</v>
          </cell>
          <cell r="Y648">
            <v>0.51641947489846152</v>
          </cell>
          <cell r="Z648">
            <v>0.15492584246953844</v>
          </cell>
          <cell r="AA648">
            <v>0</v>
          </cell>
          <cell r="AB648">
            <v>0</v>
          </cell>
          <cell r="AC648">
            <v>0.67134531736799996</v>
          </cell>
          <cell r="AD648">
            <v>0.23076923076923075</v>
          </cell>
          <cell r="AE648">
            <v>0.68855929986461539</v>
          </cell>
          <cell r="AF648">
            <v>0.68855929986461539</v>
          </cell>
        </row>
        <row r="649">
          <cell r="C649" t="str">
            <v>0-5524</v>
          </cell>
          <cell r="D649" t="str">
            <v>14</v>
          </cell>
          <cell r="E649" t="str">
            <v>20</v>
          </cell>
          <cell r="F649" t="str">
            <v>38</v>
          </cell>
          <cell r="G649">
            <v>45</v>
          </cell>
          <cell r="H649">
            <v>0.3</v>
          </cell>
          <cell r="I649" t="str">
            <v>+0,1-0</v>
          </cell>
          <cell r="J649">
            <v>45</v>
          </cell>
          <cell r="K649">
            <v>0.3</v>
          </cell>
          <cell r="L649" t="str">
            <v>+0,1-0</v>
          </cell>
          <cell r="M649" t="str">
            <v>Brute</v>
          </cell>
          <cell r="N649" t="str">
            <v>Suivant plan générique</v>
          </cell>
          <cell r="O649">
            <v>43129</v>
          </cell>
          <cell r="P649">
            <v>0</v>
          </cell>
          <cell r="Q649">
            <v>3</v>
          </cell>
          <cell r="R649">
            <v>41</v>
          </cell>
          <cell r="S649">
            <v>4.8074028000000005E-2</v>
          </cell>
          <cell r="T649">
            <v>3.7953180000000004</v>
          </cell>
          <cell r="U649">
            <v>18.730213136712006</v>
          </cell>
          <cell r="V649">
            <v>68</v>
          </cell>
          <cell r="W649">
            <v>3</v>
          </cell>
          <cell r="X649">
            <v>0.15</v>
          </cell>
          <cell r="Y649">
            <v>0.27544431083400012</v>
          </cell>
          <cell r="Z649">
            <v>0.15</v>
          </cell>
          <cell r="AA649">
            <v>0</v>
          </cell>
          <cell r="AB649">
            <v>0</v>
          </cell>
          <cell r="AC649">
            <v>0.42544431083400014</v>
          </cell>
          <cell r="AD649">
            <v>0.35257258395571078</v>
          </cell>
          <cell r="AE649">
            <v>0.42544431083400014</v>
          </cell>
          <cell r="AF649">
            <v>0.42544431083400014</v>
          </cell>
        </row>
        <row r="650">
          <cell r="C650" t="str">
            <v>0-5594</v>
          </cell>
          <cell r="D650" t="str">
            <v>14</v>
          </cell>
          <cell r="E650" t="str">
            <v>20</v>
          </cell>
          <cell r="F650" t="str">
            <v>36</v>
          </cell>
          <cell r="G650">
            <v>45</v>
          </cell>
          <cell r="H650">
            <v>0.3</v>
          </cell>
          <cell r="I650" t="str">
            <v>+0,1-0</v>
          </cell>
          <cell r="J650">
            <v>45</v>
          </cell>
          <cell r="K650">
            <v>0.3</v>
          </cell>
          <cell r="L650" t="str">
            <v>+0,1-0</v>
          </cell>
          <cell r="M650" t="str">
            <v>Brute</v>
          </cell>
          <cell r="N650" t="str">
            <v>Suivant plan générique</v>
          </cell>
          <cell r="O650">
            <v>43129</v>
          </cell>
          <cell r="P650">
            <v>0</v>
          </cell>
          <cell r="Q650">
            <v>3</v>
          </cell>
          <cell r="R650">
            <v>39</v>
          </cell>
          <cell r="S650">
            <v>4.5543816000000001E-2</v>
          </cell>
          <cell r="T650">
            <v>3.7953180000000004</v>
          </cell>
          <cell r="U650">
            <v>18.730213136712006</v>
          </cell>
          <cell r="V650">
            <v>72</v>
          </cell>
          <cell r="W650">
            <v>3</v>
          </cell>
          <cell r="X650">
            <v>0.15</v>
          </cell>
          <cell r="Y650">
            <v>0.26014184912100008</v>
          </cell>
          <cell r="Z650">
            <v>0.15</v>
          </cell>
          <cell r="AA650">
            <v>0</v>
          </cell>
          <cell r="AB650">
            <v>0</v>
          </cell>
          <cell r="AC650">
            <v>0.41014184912100005</v>
          </cell>
          <cell r="AD650">
            <v>0.36572712665501972</v>
          </cell>
          <cell r="AE650">
            <v>0.41014184912100005</v>
          </cell>
          <cell r="AF650">
            <v>0.41014184912100005</v>
          </cell>
        </row>
        <row r="651">
          <cell r="C651" t="str">
            <v>0-5736</v>
          </cell>
          <cell r="D651" t="str">
            <v>12</v>
          </cell>
          <cell r="E651" t="str">
            <v>18</v>
          </cell>
          <cell r="F651" t="str">
            <v>64</v>
          </cell>
          <cell r="G651">
            <v>45</v>
          </cell>
          <cell r="H651">
            <v>0.3</v>
          </cell>
          <cell r="I651" t="str">
            <v>+0,1-0</v>
          </cell>
          <cell r="J651">
            <v>45</v>
          </cell>
          <cell r="K651">
            <v>0.3</v>
          </cell>
          <cell r="L651" t="str">
            <v>+0,1-0</v>
          </cell>
          <cell r="M651" t="str">
            <v>Brute</v>
          </cell>
          <cell r="N651" t="str">
            <v>Suivant plan générique</v>
          </cell>
          <cell r="O651">
            <v>43129</v>
          </cell>
          <cell r="P651">
            <v>0</v>
          </cell>
          <cell r="Q651">
            <v>3</v>
          </cell>
          <cell r="R651">
            <v>67</v>
          </cell>
          <cell r="S651">
            <v>7.144128000000001E-2</v>
          </cell>
          <cell r="T651">
            <v>3.3488100000000003</v>
          </cell>
          <cell r="U651">
            <v>16.526658650040005</v>
          </cell>
          <cell r="V651">
            <v>42</v>
          </cell>
          <cell r="W651">
            <v>3</v>
          </cell>
          <cell r="X651">
            <v>0.15</v>
          </cell>
          <cell r="Y651">
            <v>0.39349187262000013</v>
          </cell>
          <cell r="Z651">
            <v>0.15</v>
          </cell>
          <cell r="AA651">
            <v>0</v>
          </cell>
          <cell r="AB651">
            <v>0</v>
          </cell>
          <cell r="AC651">
            <v>0.54349187262000009</v>
          </cell>
          <cell r="AD651">
            <v>0.27599308758178492</v>
          </cell>
          <cell r="AE651">
            <v>0.56213124660000025</v>
          </cell>
          <cell r="AF651">
            <v>0.56213124660000025</v>
          </cell>
        </row>
        <row r="652">
          <cell r="C652" t="str">
            <v>0-5778</v>
          </cell>
          <cell r="D652" t="str">
            <v>12</v>
          </cell>
          <cell r="E652" t="str">
            <v>18</v>
          </cell>
          <cell r="F652" t="str">
            <v>37</v>
          </cell>
          <cell r="G652">
            <v>45</v>
          </cell>
          <cell r="H652">
            <v>0.3</v>
          </cell>
          <cell r="I652" t="str">
            <v>+0,1-0</v>
          </cell>
          <cell r="J652">
            <v>45</v>
          </cell>
          <cell r="K652">
            <v>0.3</v>
          </cell>
          <cell r="L652" t="str">
            <v>+0,1-0</v>
          </cell>
          <cell r="M652" t="str">
            <v>Brute</v>
          </cell>
          <cell r="N652" t="str">
            <v>Suivant plan générique</v>
          </cell>
          <cell r="O652">
            <v>43129</v>
          </cell>
          <cell r="P652">
            <v>0</v>
          </cell>
          <cell r="Q652">
            <v>3</v>
          </cell>
          <cell r="R652">
            <v>40</v>
          </cell>
          <cell r="S652">
            <v>4.1301990000000004E-2</v>
          </cell>
          <cell r="T652">
            <v>3.3488100000000003</v>
          </cell>
          <cell r="U652">
            <v>16.526658650040005</v>
          </cell>
          <cell r="V652">
            <v>70</v>
          </cell>
          <cell r="W652">
            <v>3</v>
          </cell>
          <cell r="X652">
            <v>0.15</v>
          </cell>
          <cell r="Y652">
            <v>0.23609512357200008</v>
          </cell>
          <cell r="Z652">
            <v>0.15</v>
          </cell>
          <cell r="AA652">
            <v>0</v>
          </cell>
          <cell r="AB652">
            <v>0</v>
          </cell>
          <cell r="AC652">
            <v>0.38609512357200004</v>
          </cell>
          <cell r="AD652">
            <v>0.38850529530717465</v>
          </cell>
          <cell r="AE652">
            <v>0.38609512357200004</v>
          </cell>
          <cell r="AF652">
            <v>0.38609512357200004</v>
          </cell>
        </row>
        <row r="653">
          <cell r="C653" t="str">
            <v>0-5790</v>
          </cell>
          <cell r="D653" t="str">
            <v>12</v>
          </cell>
          <cell r="E653" t="str">
            <v>18</v>
          </cell>
          <cell r="F653" t="str">
            <v>69,5</v>
          </cell>
          <cell r="G653">
            <v>45</v>
          </cell>
          <cell r="H653">
            <v>0.3</v>
          </cell>
          <cell r="I653" t="str">
            <v>+0,1-0</v>
          </cell>
          <cell r="J653">
            <v>45</v>
          </cell>
          <cell r="K653">
            <v>0.3</v>
          </cell>
          <cell r="L653" t="str">
            <v>+0,1-0</v>
          </cell>
          <cell r="M653" t="str">
            <v>Brute</v>
          </cell>
          <cell r="N653" t="str">
            <v>Suivant plan générique</v>
          </cell>
          <cell r="O653">
            <v>43129</v>
          </cell>
          <cell r="P653">
            <v>0</v>
          </cell>
          <cell r="Q653">
            <v>3</v>
          </cell>
          <cell r="R653">
            <v>72.5</v>
          </cell>
          <cell r="S653">
            <v>7.7580764999999996E-2</v>
          </cell>
          <cell r="T653">
            <v>3.3488100000000003</v>
          </cell>
          <cell r="U653">
            <v>16.526658650040005</v>
          </cell>
          <cell r="V653">
            <v>38</v>
          </cell>
          <cell r="W653">
            <v>3</v>
          </cell>
          <cell r="X653">
            <v>0.15</v>
          </cell>
          <cell r="Y653">
            <v>0.43491206973789487</v>
          </cell>
          <cell r="Z653">
            <v>0.15</v>
          </cell>
          <cell r="AA653">
            <v>0</v>
          </cell>
          <cell r="AB653">
            <v>0</v>
          </cell>
          <cell r="AC653">
            <v>0.58491206973789489</v>
          </cell>
          <cell r="AD653">
            <v>0.25644880275289339</v>
          </cell>
          <cell r="AE653">
            <v>0.62130295676842129</v>
          </cell>
          <cell r="AF653">
            <v>0.62130295676842129</v>
          </cell>
        </row>
        <row r="654">
          <cell r="C654" t="str">
            <v>0-5423</v>
          </cell>
          <cell r="D654" t="str">
            <v>12</v>
          </cell>
          <cell r="E654" t="str">
            <v>18</v>
          </cell>
          <cell r="F654" t="str">
            <v>34</v>
          </cell>
          <cell r="G654">
            <v>45</v>
          </cell>
          <cell r="H654">
            <v>0.3</v>
          </cell>
          <cell r="I654" t="str">
            <v>+0,1-0</v>
          </cell>
          <cell r="J654">
            <v>45</v>
          </cell>
          <cell r="K654">
            <v>0.3</v>
          </cell>
          <cell r="L654" t="str">
            <v>+0,1-0</v>
          </cell>
          <cell r="M654" t="str">
            <v>Brute</v>
          </cell>
          <cell r="N654" t="str">
            <v>Suivant plan générique</v>
          </cell>
          <cell r="O654">
            <v>43129</v>
          </cell>
          <cell r="P654">
            <v>0</v>
          </cell>
          <cell r="Q654">
            <v>3</v>
          </cell>
          <cell r="R654">
            <v>37</v>
          </cell>
          <cell r="S654">
            <v>3.7953180000000003E-2</v>
          </cell>
          <cell r="T654">
            <v>3.3488100000000003</v>
          </cell>
          <cell r="U654">
            <v>16.526658650040005</v>
          </cell>
          <cell r="V654">
            <v>76</v>
          </cell>
          <cell r="W654">
            <v>3</v>
          </cell>
          <cell r="X654">
            <v>0.15</v>
          </cell>
          <cell r="Y654">
            <v>0.21745603486894743</v>
          </cell>
          <cell r="Z654">
            <v>0.15</v>
          </cell>
          <cell r="AA654">
            <v>0</v>
          </cell>
          <cell r="AB654">
            <v>0</v>
          </cell>
          <cell r="AC654">
            <v>0.3674560348689474</v>
          </cell>
          <cell r="AD654">
            <v>0.40821210094834126</v>
          </cell>
          <cell r="AE654">
            <v>0.3674560348689474</v>
          </cell>
          <cell r="AF654">
            <v>0.3674560348689474</v>
          </cell>
        </row>
        <row r="655">
          <cell r="C655" t="str">
            <v>0-5441</v>
          </cell>
          <cell r="D655" t="str">
            <v>12</v>
          </cell>
          <cell r="E655" t="str">
            <v>20</v>
          </cell>
          <cell r="F655" t="str">
            <v>55</v>
          </cell>
          <cell r="G655">
            <v>45</v>
          </cell>
          <cell r="H655">
            <v>0.3</v>
          </cell>
          <cell r="I655" t="str">
            <v>+0,1-0</v>
          </cell>
          <cell r="J655">
            <v>45</v>
          </cell>
          <cell r="K655">
            <v>0.3</v>
          </cell>
          <cell r="L655" t="str">
            <v>+0,1-0</v>
          </cell>
          <cell r="M655" t="str">
            <v>Brute</v>
          </cell>
          <cell r="N655" t="str">
            <v>Suivant plan générique</v>
          </cell>
          <cell r="O655">
            <v>43129</v>
          </cell>
          <cell r="P655">
            <v>0</v>
          </cell>
          <cell r="Q655">
            <v>3</v>
          </cell>
          <cell r="R655">
            <v>58</v>
          </cell>
          <cell r="S655">
            <v>8.7317120000000012E-2</v>
          </cell>
          <cell r="T655">
            <v>4.7627520000000008</v>
          </cell>
          <cell r="U655">
            <v>23.984266521600009</v>
          </cell>
          <cell r="V655">
            <v>48</v>
          </cell>
          <cell r="W655">
            <v>4</v>
          </cell>
          <cell r="X655">
            <v>0.2</v>
          </cell>
          <cell r="Y655">
            <v>0.49967221920000021</v>
          </cell>
          <cell r="Z655">
            <v>0.2</v>
          </cell>
          <cell r="AA655">
            <v>0</v>
          </cell>
          <cell r="AB655">
            <v>0</v>
          </cell>
          <cell r="AC655">
            <v>0.69967221920000022</v>
          </cell>
          <cell r="AD655">
            <v>0.28584813647264495</v>
          </cell>
          <cell r="AE655">
            <v>0.71381745600000035</v>
          </cell>
          <cell r="AF655">
            <v>0.71381745600000035</v>
          </cell>
        </row>
        <row r="656">
          <cell r="C656" t="str">
            <v>0-5442</v>
          </cell>
          <cell r="D656" t="str">
            <v>14</v>
          </cell>
          <cell r="E656" t="str">
            <v>20</v>
          </cell>
          <cell r="F656" t="str">
            <v>42</v>
          </cell>
          <cell r="G656">
            <v>45</v>
          </cell>
          <cell r="H656">
            <v>0.3</v>
          </cell>
          <cell r="I656" t="str">
            <v>+0,1-0</v>
          </cell>
          <cell r="J656">
            <v>45</v>
          </cell>
          <cell r="K656">
            <v>0.3</v>
          </cell>
          <cell r="L656" t="str">
            <v>+0,1-0</v>
          </cell>
          <cell r="M656" t="str">
            <v>Brute</v>
          </cell>
          <cell r="N656" t="str">
            <v>Suivant plan générique</v>
          </cell>
          <cell r="O656">
            <v>43129</v>
          </cell>
          <cell r="P656">
            <v>0</v>
          </cell>
          <cell r="Q656">
            <v>3</v>
          </cell>
          <cell r="R656">
            <v>45</v>
          </cell>
          <cell r="S656">
            <v>5.3134452000000006E-2</v>
          </cell>
          <cell r="T656">
            <v>3.7953180000000004</v>
          </cell>
          <cell r="U656">
            <v>18.730213136712006</v>
          </cell>
          <cell r="V656">
            <v>62</v>
          </cell>
          <cell r="W656">
            <v>3</v>
          </cell>
          <cell r="X656">
            <v>0.15</v>
          </cell>
          <cell r="Y656">
            <v>0.30210021188245173</v>
          </cell>
          <cell r="Z656">
            <v>0.15</v>
          </cell>
          <cell r="AA656">
            <v>0</v>
          </cell>
          <cell r="AB656">
            <v>0</v>
          </cell>
          <cell r="AC656">
            <v>0.45210021188245175</v>
          </cell>
          <cell r="AD656">
            <v>0.3317848478226344</v>
          </cell>
          <cell r="AE656">
            <v>0.45210021188245175</v>
          </cell>
          <cell r="AF656">
            <v>0.45210021188245175</v>
          </cell>
        </row>
        <row r="657">
          <cell r="C657" t="str">
            <v>0-5379</v>
          </cell>
          <cell r="D657" t="str">
            <v>10</v>
          </cell>
          <cell r="E657" t="str">
            <v>18</v>
          </cell>
          <cell r="F657" t="str">
            <v>62</v>
          </cell>
          <cell r="G657">
            <v>45</v>
          </cell>
          <cell r="H657">
            <v>0.3</v>
          </cell>
          <cell r="I657" t="str">
            <v>+0,1-0</v>
          </cell>
          <cell r="J657">
            <v>45</v>
          </cell>
          <cell r="K657">
            <v>0.3</v>
          </cell>
          <cell r="L657" t="str">
            <v>+0,1-0</v>
          </cell>
          <cell r="M657" t="str">
            <v>Brute</v>
          </cell>
          <cell r="N657" t="str">
            <v>Suivant plan générique</v>
          </cell>
          <cell r="O657">
            <v>43129</v>
          </cell>
          <cell r="P657">
            <v>0</v>
          </cell>
          <cell r="Q657">
            <v>3</v>
          </cell>
          <cell r="R657">
            <v>65</v>
          </cell>
          <cell r="S657">
            <v>8.6126432000000003E-2</v>
          </cell>
          <cell r="T657">
            <v>4.167408</v>
          </cell>
          <cell r="U657">
            <v>28.151441146752003</v>
          </cell>
          <cell r="V657">
            <v>43</v>
          </cell>
          <cell r="W657">
            <v>4</v>
          </cell>
          <cell r="X657">
            <v>0.2</v>
          </cell>
          <cell r="Y657">
            <v>0.65468467783144191</v>
          </cell>
          <cell r="Z657">
            <v>0.2</v>
          </cell>
          <cell r="AA657">
            <v>0</v>
          </cell>
          <cell r="AB657">
            <v>0</v>
          </cell>
          <cell r="AC657">
            <v>0.85468467783144186</v>
          </cell>
          <cell r="AD657">
            <v>0.23400442898713494</v>
          </cell>
          <cell r="AE657">
            <v>0.87291290377525588</v>
          </cell>
          <cell r="AF657">
            <v>0.87291290377525588</v>
          </cell>
        </row>
        <row r="658">
          <cell r="C658" t="str">
            <v>0-5329</v>
          </cell>
          <cell r="D658" t="str">
            <v>10</v>
          </cell>
          <cell r="E658" t="str">
            <v>18</v>
          </cell>
          <cell r="F658" t="str">
            <v>40</v>
          </cell>
          <cell r="G658">
            <v>45</v>
          </cell>
          <cell r="H658">
            <v>0.3</v>
          </cell>
          <cell r="I658" t="str">
            <v>+0,1-0</v>
          </cell>
          <cell r="J658">
            <v>45</v>
          </cell>
          <cell r="K658">
            <v>0.3</v>
          </cell>
          <cell r="L658" t="str">
            <v>+0,1-0</v>
          </cell>
          <cell r="M658" t="str">
            <v>Brute</v>
          </cell>
          <cell r="N658" t="str">
            <v>Suivant plan générique</v>
          </cell>
          <cell r="O658">
            <v>43129</v>
          </cell>
          <cell r="P658">
            <v>0</v>
          </cell>
          <cell r="Q658">
            <v>3</v>
          </cell>
          <cell r="R658">
            <v>43</v>
          </cell>
          <cell r="S658">
            <v>5.5565440000000001E-2</v>
          </cell>
          <cell r="T658">
            <v>4.167408</v>
          </cell>
          <cell r="U658">
            <v>28.151441146752003</v>
          </cell>
          <cell r="V658">
            <v>65</v>
          </cell>
          <cell r="W658">
            <v>4</v>
          </cell>
          <cell r="X658">
            <v>0.2</v>
          </cell>
          <cell r="Y658">
            <v>0.4330990945654154</v>
          </cell>
          <cell r="Z658">
            <v>0.2</v>
          </cell>
          <cell r="AA658">
            <v>0</v>
          </cell>
          <cell r="AB658">
            <v>0</v>
          </cell>
          <cell r="AC658">
            <v>0.63309909456541535</v>
          </cell>
          <cell r="AD658">
            <v>0.3159063118504189</v>
          </cell>
          <cell r="AE658">
            <v>0.63309909456541535</v>
          </cell>
          <cell r="AF658">
            <v>0.63309909456541535</v>
          </cell>
        </row>
        <row r="659">
          <cell r="C659" t="str">
            <v>0-5328</v>
          </cell>
          <cell r="D659" t="str">
            <v>10</v>
          </cell>
          <cell r="E659" t="str">
            <v>14</v>
          </cell>
          <cell r="F659" t="str">
            <v>41</v>
          </cell>
          <cell r="G659">
            <v>45</v>
          </cell>
          <cell r="H659">
            <v>0.3</v>
          </cell>
          <cell r="I659" t="str">
            <v>+0,1-0</v>
          </cell>
          <cell r="J659">
            <v>45</v>
          </cell>
          <cell r="K659">
            <v>0.3</v>
          </cell>
          <cell r="L659" t="str">
            <v>+0,1-0</v>
          </cell>
          <cell r="M659" t="str">
            <v>Brute</v>
          </cell>
          <cell r="N659" t="str">
            <v>Suivant plan générique</v>
          </cell>
          <cell r="O659">
            <v>43129</v>
          </cell>
          <cell r="P659">
            <v>0</v>
          </cell>
          <cell r="Q659">
            <v>3</v>
          </cell>
          <cell r="R659">
            <v>44</v>
          </cell>
          <cell r="S659">
            <v>2.4409104000000004E-2</v>
          </cell>
          <cell r="T659">
            <v>1.7860320000000001</v>
          </cell>
          <cell r="U659">
            <v>8.116104474720002</v>
          </cell>
          <cell r="V659">
            <v>64</v>
          </cell>
          <cell r="W659">
            <v>2</v>
          </cell>
          <cell r="X659">
            <v>0.15</v>
          </cell>
          <cell r="Y659">
            <v>0.12681413241750003</v>
          </cell>
          <cell r="Z659">
            <v>0.15</v>
          </cell>
          <cell r="AA659">
            <v>0</v>
          </cell>
          <cell r="AB659">
            <v>0</v>
          </cell>
          <cell r="AC659">
            <v>0.27681413241750003</v>
          </cell>
          <cell r="AD659">
            <v>0.54187984800488853</v>
          </cell>
          <cell r="AE659">
            <v>0.27681413241750003</v>
          </cell>
          <cell r="AF659">
            <v>0.27681413241750003</v>
          </cell>
        </row>
        <row r="660">
          <cell r="C660" t="str">
            <v>0-5240</v>
          </cell>
          <cell r="D660" t="str">
            <v>12</v>
          </cell>
          <cell r="E660" t="str">
            <v>18</v>
          </cell>
          <cell r="F660" t="str">
            <v>56</v>
          </cell>
          <cell r="G660">
            <v>45</v>
          </cell>
          <cell r="H660">
            <v>0.3</v>
          </cell>
          <cell r="I660" t="str">
            <v>+0,1-0</v>
          </cell>
          <cell r="J660">
            <v>45</v>
          </cell>
          <cell r="K660">
            <v>0.3</v>
          </cell>
          <cell r="L660" t="str">
            <v>+0,1-0</v>
          </cell>
          <cell r="M660" t="str">
            <v>Brute</v>
          </cell>
          <cell r="N660" t="str">
            <v>Suivant plan générique</v>
          </cell>
          <cell r="O660">
            <v>43129</v>
          </cell>
          <cell r="P660">
            <v>0</v>
          </cell>
          <cell r="Q660">
            <v>3</v>
          </cell>
          <cell r="R660">
            <v>59</v>
          </cell>
          <cell r="S660">
            <v>6.2511120000000003E-2</v>
          </cell>
          <cell r="T660">
            <v>3.3488100000000003</v>
          </cell>
          <cell r="U660">
            <v>16.526658650040005</v>
          </cell>
          <cell r="V660">
            <v>47</v>
          </cell>
          <cell r="W660">
            <v>3</v>
          </cell>
          <cell r="X660">
            <v>0.15</v>
          </cell>
          <cell r="Y660">
            <v>0.35163103510723415</v>
          </cell>
          <cell r="Z660">
            <v>0.15</v>
          </cell>
          <cell r="AA660">
            <v>0</v>
          </cell>
          <cell r="AB660">
            <v>0</v>
          </cell>
          <cell r="AC660">
            <v>0.50163103510723417</v>
          </cell>
          <cell r="AD660">
            <v>0.29902456088653762</v>
          </cell>
          <cell r="AE660">
            <v>0.50163103510723417</v>
          </cell>
          <cell r="AF660">
            <v>0.50163103510723417</v>
          </cell>
        </row>
        <row r="661">
          <cell r="C661" t="str">
            <v>0-5254</v>
          </cell>
          <cell r="D661" t="str">
            <v>12</v>
          </cell>
          <cell r="E661" t="str">
            <v>20</v>
          </cell>
          <cell r="F661" t="str">
            <v>41</v>
          </cell>
          <cell r="G661">
            <v>45</v>
          </cell>
          <cell r="H661">
            <v>0.3</v>
          </cell>
          <cell r="I661" t="str">
            <v>+0,1-0</v>
          </cell>
          <cell r="J661">
            <v>45</v>
          </cell>
          <cell r="K661">
            <v>0.3</v>
          </cell>
          <cell r="L661" t="str">
            <v>+0,1-0</v>
          </cell>
          <cell r="M661" t="str">
            <v>Brute</v>
          </cell>
          <cell r="N661" t="str">
            <v>Suivant plan générique</v>
          </cell>
          <cell r="O661">
            <v>43129</v>
          </cell>
          <cell r="P661">
            <v>0</v>
          </cell>
          <cell r="Q661">
            <v>3</v>
          </cell>
          <cell r="R661">
            <v>44</v>
          </cell>
          <cell r="S661">
            <v>6.5090944000000012E-2</v>
          </cell>
          <cell r="T661">
            <v>4.7627520000000008</v>
          </cell>
          <cell r="U661">
            <v>23.984266521600009</v>
          </cell>
          <cell r="V661">
            <v>64</v>
          </cell>
          <cell r="W661">
            <v>4</v>
          </cell>
          <cell r="X661">
            <v>0.2</v>
          </cell>
          <cell r="Y661">
            <v>0.37475416440000014</v>
          </cell>
          <cell r="Z661">
            <v>0.2</v>
          </cell>
          <cell r="AA661">
            <v>0</v>
          </cell>
          <cell r="AB661">
            <v>0</v>
          </cell>
          <cell r="AC661">
            <v>0.57475416440000016</v>
          </cell>
          <cell r="AD661">
            <v>0.34797486018876411</v>
          </cell>
          <cell r="AE661">
            <v>0.57475416440000016</v>
          </cell>
          <cell r="AF661">
            <v>0.57475416440000016</v>
          </cell>
        </row>
        <row r="662">
          <cell r="C662" t="str">
            <v>0-5202A</v>
          </cell>
          <cell r="D662" t="str">
            <v>14,5</v>
          </cell>
          <cell r="E662" t="str">
            <v>20</v>
          </cell>
          <cell r="F662" t="str">
            <v>40</v>
          </cell>
          <cell r="G662">
            <v>45</v>
          </cell>
          <cell r="H662">
            <v>0.3</v>
          </cell>
          <cell r="I662" t="str">
            <v>+0,1-0</v>
          </cell>
          <cell r="J662">
            <v>45</v>
          </cell>
          <cell r="K662">
            <v>0.3</v>
          </cell>
          <cell r="L662" t="str">
            <v>+0,1-0</v>
          </cell>
          <cell r="M662" t="str">
            <v>Brute</v>
          </cell>
          <cell r="N662" t="str">
            <v>Suivant plan générique</v>
          </cell>
          <cell r="O662">
            <v>43129</v>
          </cell>
          <cell r="P662">
            <v>0</v>
          </cell>
          <cell r="Q662">
            <v>3</v>
          </cell>
          <cell r="R662">
            <v>43</v>
          </cell>
          <cell r="S662">
            <v>4.7069385000000012E-2</v>
          </cell>
          <cell r="T662">
            <v>3.5302038750000002</v>
          </cell>
          <cell r="U662">
            <v>17.421852660250504</v>
          </cell>
          <cell r="V662">
            <v>65</v>
          </cell>
          <cell r="W662">
            <v>3</v>
          </cell>
          <cell r="X662">
            <v>0.15</v>
          </cell>
          <cell r="Y662">
            <v>0.26802850246539239</v>
          </cell>
          <cell r="Z662">
            <v>0.15</v>
          </cell>
          <cell r="AA662">
            <v>0</v>
          </cell>
          <cell r="AB662">
            <v>0</v>
          </cell>
          <cell r="AC662">
            <v>0.41802850246539236</v>
          </cell>
          <cell r="AD662">
            <v>0.3588272070333724</v>
          </cell>
          <cell r="AE662">
            <v>0.41802850246539236</v>
          </cell>
          <cell r="AF662">
            <v>0.41802850246539236</v>
          </cell>
        </row>
        <row r="663">
          <cell r="C663" t="str">
            <v>0-5216</v>
          </cell>
          <cell r="D663" t="str">
            <v>12</v>
          </cell>
          <cell r="E663" t="str">
            <v>16</v>
          </cell>
          <cell r="F663" t="str">
            <v>55</v>
          </cell>
          <cell r="G663">
            <v>45</v>
          </cell>
          <cell r="H663">
            <v>0.3</v>
          </cell>
          <cell r="I663" t="str">
            <v>+0,1-0</v>
          </cell>
          <cell r="J663">
            <v>45</v>
          </cell>
          <cell r="K663">
            <v>0.3</v>
          </cell>
          <cell r="L663" t="str">
            <v>+0,1-0</v>
          </cell>
          <cell r="M663" t="str">
            <v>Brute</v>
          </cell>
          <cell r="N663" t="str">
            <v>Suivant plan générique</v>
          </cell>
          <cell r="O663">
            <v>43129</v>
          </cell>
          <cell r="P663">
            <v>0</v>
          </cell>
          <cell r="Q663">
            <v>3</v>
          </cell>
          <cell r="R663">
            <v>58</v>
          </cell>
          <cell r="S663">
            <v>3.8201240000000004E-2</v>
          </cell>
          <cell r="T663">
            <v>2.083704</v>
          </cell>
          <cell r="U663">
            <v>9.3938377209599988</v>
          </cell>
          <cell r="V663">
            <v>48</v>
          </cell>
          <cell r="W663">
            <v>2</v>
          </cell>
          <cell r="X663">
            <v>0.15</v>
          </cell>
          <cell r="Y663">
            <v>0.19570495251999998</v>
          </cell>
          <cell r="Z663">
            <v>0.15</v>
          </cell>
          <cell r="AA663">
            <v>0</v>
          </cell>
          <cell r="AB663">
            <v>0</v>
          </cell>
          <cell r="AC663">
            <v>0.34570495252</v>
          </cell>
          <cell r="AD663">
            <v>0.43389601134314704</v>
          </cell>
          <cell r="AE663">
            <v>0.34570495252</v>
          </cell>
          <cell r="AF663">
            <v>0.34570495252</v>
          </cell>
        </row>
        <row r="664">
          <cell r="C664" t="str">
            <v>0-5190</v>
          </cell>
          <cell r="D664" t="str">
            <v>12</v>
          </cell>
          <cell r="E664" t="str">
            <v>18</v>
          </cell>
          <cell r="F664" t="str">
            <v>48</v>
          </cell>
          <cell r="G664">
            <v>45</v>
          </cell>
          <cell r="H664">
            <v>0.3</v>
          </cell>
          <cell r="I664" t="str">
            <v>+0,1-0</v>
          </cell>
          <cell r="J664">
            <v>45</v>
          </cell>
          <cell r="K664">
            <v>0.3</v>
          </cell>
          <cell r="L664" t="str">
            <v>+0,1-0</v>
          </cell>
          <cell r="M664" t="str">
            <v>Brute</v>
          </cell>
          <cell r="N664" t="str">
            <v>Suivant plan générique</v>
          </cell>
          <cell r="O664">
            <v>43129</v>
          </cell>
          <cell r="P664">
            <v>0</v>
          </cell>
          <cell r="Q664">
            <v>3</v>
          </cell>
          <cell r="R664">
            <v>51</v>
          </cell>
          <cell r="S664">
            <v>5.3580960000000004E-2</v>
          </cell>
          <cell r="T664">
            <v>3.3488100000000003</v>
          </cell>
          <cell r="U664">
            <v>16.526658650040005</v>
          </cell>
          <cell r="V664">
            <v>55</v>
          </cell>
          <cell r="W664">
            <v>3</v>
          </cell>
          <cell r="X664">
            <v>0.15</v>
          </cell>
          <cell r="Y664">
            <v>0.3004847027280001</v>
          </cell>
          <cell r="Z664">
            <v>0.15</v>
          </cell>
          <cell r="AA664">
            <v>0</v>
          </cell>
          <cell r="AB664">
            <v>0</v>
          </cell>
          <cell r="AC664">
            <v>0.45048470272800012</v>
          </cell>
          <cell r="AD664">
            <v>0.3329746805865883</v>
          </cell>
          <cell r="AE664">
            <v>0.45048470272800012</v>
          </cell>
          <cell r="AF664">
            <v>0.45048470272800012</v>
          </cell>
        </row>
        <row r="665">
          <cell r="C665" t="str">
            <v>0-5191</v>
          </cell>
          <cell r="D665" t="str">
            <v>12</v>
          </cell>
          <cell r="E665" t="str">
            <v>20</v>
          </cell>
          <cell r="F665" t="str">
            <v>50</v>
          </cell>
          <cell r="G665">
            <v>45</v>
          </cell>
          <cell r="H665">
            <v>0.3</v>
          </cell>
          <cell r="I665" t="str">
            <v>+0,1-0</v>
          </cell>
          <cell r="J665">
            <v>45</v>
          </cell>
          <cell r="K665">
            <v>0.3</v>
          </cell>
          <cell r="L665" t="str">
            <v>+0,1-0</v>
          </cell>
          <cell r="M665" t="str">
            <v>Brute</v>
          </cell>
          <cell r="N665" t="str">
            <v>Suivant plan générique</v>
          </cell>
          <cell r="O665">
            <v>43129</v>
          </cell>
          <cell r="P665">
            <v>0</v>
          </cell>
          <cell r="Q665">
            <v>3</v>
          </cell>
          <cell r="R665">
            <v>53</v>
          </cell>
          <cell r="S665">
            <v>7.9379199999999997E-2</v>
          </cell>
          <cell r="T665">
            <v>4.7627520000000008</v>
          </cell>
          <cell r="U665">
            <v>23.984266521600009</v>
          </cell>
          <cell r="V665">
            <v>53</v>
          </cell>
          <cell r="W665">
            <v>4</v>
          </cell>
          <cell r="X665">
            <v>0.2</v>
          </cell>
          <cell r="Y665">
            <v>0.45253333059622658</v>
          </cell>
          <cell r="Z665">
            <v>0.2</v>
          </cell>
          <cell r="AA665">
            <v>0</v>
          </cell>
          <cell r="AB665">
            <v>0</v>
          </cell>
          <cell r="AC665">
            <v>0.65253333059622665</v>
          </cell>
          <cell r="AD665">
            <v>0.30649775363544718</v>
          </cell>
          <cell r="AE665">
            <v>0.65253333059622665</v>
          </cell>
          <cell r="AF665">
            <v>0.65253333059622665</v>
          </cell>
        </row>
        <row r="666">
          <cell r="C666" t="str">
            <v>0-5181</v>
          </cell>
          <cell r="D666" t="str">
            <v>13</v>
          </cell>
          <cell r="E666" t="str">
            <v>18</v>
          </cell>
          <cell r="F666" t="str">
            <v>38</v>
          </cell>
          <cell r="G666">
            <v>45</v>
          </cell>
          <cell r="H666">
            <v>0.3</v>
          </cell>
          <cell r="I666" t="str">
            <v>+0,1-0</v>
          </cell>
          <cell r="J666">
            <v>45</v>
          </cell>
          <cell r="K666">
            <v>0.3</v>
          </cell>
          <cell r="L666" t="str">
            <v>+0,1-0</v>
          </cell>
          <cell r="M666" t="str">
            <v>Brute</v>
          </cell>
          <cell r="N666" t="str">
            <v>Suivant plan générique</v>
          </cell>
          <cell r="O666">
            <v>43129</v>
          </cell>
          <cell r="P666">
            <v>0</v>
          </cell>
          <cell r="Q666">
            <v>3</v>
          </cell>
          <cell r="R666">
            <v>41</v>
          </cell>
          <cell r="S666">
            <v>3.6526835000000007E-2</v>
          </cell>
          <cell r="T666">
            <v>2.8836975000000002</v>
          </cell>
          <cell r="U666">
            <v>14.231289393090004</v>
          </cell>
          <cell r="V666">
            <v>68</v>
          </cell>
          <cell r="W666">
            <v>3</v>
          </cell>
          <cell r="X666">
            <v>0.15</v>
          </cell>
          <cell r="Y666">
            <v>0.20928366754544123</v>
          </cell>
          <cell r="Z666">
            <v>0.15</v>
          </cell>
          <cell r="AA666">
            <v>0</v>
          </cell>
          <cell r="AB666">
            <v>0</v>
          </cell>
          <cell r="AC666">
            <v>0.35928366754544122</v>
          </cell>
          <cell r="AD666">
            <v>0.41749740817547293</v>
          </cell>
          <cell r="AE666">
            <v>0.35928366754544122</v>
          </cell>
          <cell r="AF666">
            <v>0.35928366754544122</v>
          </cell>
        </row>
        <row r="667">
          <cell r="C667" t="str">
            <v>0-5151</v>
          </cell>
          <cell r="D667" t="str">
            <v>10</v>
          </cell>
          <cell r="E667" t="str">
            <v>16</v>
          </cell>
          <cell r="F667" t="str">
            <v>34</v>
          </cell>
          <cell r="G667">
            <v>45</v>
          </cell>
          <cell r="H667">
            <v>0.3</v>
          </cell>
          <cell r="I667" t="str">
            <v>+0,1-0</v>
          </cell>
          <cell r="J667">
            <v>45</v>
          </cell>
          <cell r="K667">
            <v>0.3</v>
          </cell>
          <cell r="L667" t="str">
            <v>+0,1-0</v>
          </cell>
          <cell r="M667" t="str">
            <v>Brute</v>
          </cell>
          <cell r="N667" t="str">
            <v>Suivant plan générique</v>
          </cell>
          <cell r="O667">
            <v>43129</v>
          </cell>
          <cell r="P667">
            <v>0</v>
          </cell>
          <cell r="Q667">
            <v>3</v>
          </cell>
          <cell r="R667">
            <v>37</v>
          </cell>
          <cell r="S667">
            <v>3.2892756000000002E-2</v>
          </cell>
          <cell r="T667">
            <v>2.9023020000000002</v>
          </cell>
          <cell r="U667">
            <v>14.197829199840001</v>
          </cell>
          <cell r="V667">
            <v>76</v>
          </cell>
          <cell r="W667">
            <v>3</v>
          </cell>
          <cell r="X667">
            <v>0.15</v>
          </cell>
          <cell r="Y667">
            <v>0.1868135421031579</v>
          </cell>
          <cell r="Z667">
            <v>0.15</v>
          </cell>
          <cell r="AA667">
            <v>0</v>
          </cell>
          <cell r="AB667">
            <v>0</v>
          </cell>
          <cell r="AC667">
            <v>0.33681354210315789</v>
          </cell>
          <cell r="AD667">
            <v>0.44535026431347763</v>
          </cell>
          <cell r="AE667">
            <v>0.33681354210315789</v>
          </cell>
          <cell r="AF667">
            <v>0.33681354210315789</v>
          </cell>
        </row>
        <row r="668">
          <cell r="C668" t="str">
            <v>0-5152</v>
          </cell>
          <cell r="D668" t="str">
            <v>12</v>
          </cell>
          <cell r="E668" t="str">
            <v>16</v>
          </cell>
          <cell r="F668" t="str">
            <v>52</v>
          </cell>
          <cell r="G668">
            <v>45</v>
          </cell>
          <cell r="H668">
            <v>0.3</v>
          </cell>
          <cell r="I668" t="str">
            <v>+0,1-0</v>
          </cell>
          <cell r="J668">
            <v>45</v>
          </cell>
          <cell r="K668">
            <v>0.3</v>
          </cell>
          <cell r="L668" t="str">
            <v>+0,1-0</v>
          </cell>
          <cell r="M668" t="str">
            <v>Brute</v>
          </cell>
          <cell r="N668" t="str">
            <v>Suivant plan générique</v>
          </cell>
          <cell r="O668">
            <v>43129</v>
          </cell>
          <cell r="P668">
            <v>0</v>
          </cell>
          <cell r="Q668">
            <v>3</v>
          </cell>
          <cell r="R668">
            <v>55</v>
          </cell>
          <cell r="S668">
            <v>3.6117535999999999E-2</v>
          </cell>
          <cell r="T668">
            <v>2.083704</v>
          </cell>
          <cell r="U668">
            <v>9.3938377209599988</v>
          </cell>
          <cell r="V668">
            <v>51</v>
          </cell>
          <cell r="W668">
            <v>2</v>
          </cell>
          <cell r="X668">
            <v>0.15</v>
          </cell>
          <cell r="Y668">
            <v>0.18419289648941173</v>
          </cell>
          <cell r="Z668">
            <v>0.15</v>
          </cell>
          <cell r="AA668">
            <v>0</v>
          </cell>
          <cell r="AB668">
            <v>0</v>
          </cell>
          <cell r="AC668">
            <v>0.33419289648941175</v>
          </cell>
          <cell r="AD668">
            <v>0.44884257438054936</v>
          </cell>
          <cell r="AE668">
            <v>0.33419289648941175</v>
          </cell>
          <cell r="AF668">
            <v>0.33419289648941175</v>
          </cell>
        </row>
        <row r="669">
          <cell r="C669" t="str">
            <v>0-5173</v>
          </cell>
          <cell r="D669" t="str">
            <v>10</v>
          </cell>
          <cell r="E669" t="str">
            <v>16</v>
          </cell>
          <cell r="F669" t="str">
            <v>38</v>
          </cell>
          <cell r="G669">
            <v>45</v>
          </cell>
          <cell r="H669">
            <v>0.3</v>
          </cell>
          <cell r="I669" t="str">
            <v>+0,1-0</v>
          </cell>
          <cell r="J669">
            <v>45</v>
          </cell>
          <cell r="K669">
            <v>0.3</v>
          </cell>
          <cell r="L669" t="str">
            <v>+0,1-0</v>
          </cell>
          <cell r="M669" t="str">
            <v>Brute</v>
          </cell>
          <cell r="N669" t="str">
            <v>Suivant plan générique</v>
          </cell>
          <cell r="O669">
            <v>43129</v>
          </cell>
          <cell r="P669">
            <v>0</v>
          </cell>
          <cell r="Q669">
            <v>3</v>
          </cell>
          <cell r="R669">
            <v>41</v>
          </cell>
          <cell r="S669">
            <v>3.6762492000000008E-2</v>
          </cell>
          <cell r="T669">
            <v>2.9023020000000002</v>
          </cell>
          <cell r="U669">
            <v>14.197829199840001</v>
          </cell>
          <cell r="V669">
            <v>68</v>
          </cell>
          <cell r="W669">
            <v>3</v>
          </cell>
          <cell r="X669">
            <v>0.15</v>
          </cell>
          <cell r="Y669">
            <v>0.20879160588000001</v>
          </cell>
          <cell r="Z669">
            <v>0.15</v>
          </cell>
          <cell r="AA669">
            <v>0</v>
          </cell>
          <cell r="AB669">
            <v>0</v>
          </cell>
          <cell r="AC669">
            <v>0.35879160588000003</v>
          </cell>
          <cell r="AD669">
            <v>0.41806998140912027</v>
          </cell>
          <cell r="AE669">
            <v>0.35879160588000003</v>
          </cell>
          <cell r="AF669">
            <v>0.35879160588000003</v>
          </cell>
        </row>
        <row r="670">
          <cell r="C670" t="str">
            <v>0-5022</v>
          </cell>
          <cell r="D670" t="str">
            <v>20</v>
          </cell>
          <cell r="E670" t="str">
            <v>26</v>
          </cell>
          <cell r="F670" t="str">
            <v>52</v>
          </cell>
          <cell r="G670">
            <v>45</v>
          </cell>
          <cell r="H670">
            <v>0.3</v>
          </cell>
          <cell r="I670" t="str">
            <v>+0,1-0</v>
          </cell>
          <cell r="J670">
            <v>45</v>
          </cell>
          <cell r="K670">
            <v>0.3</v>
          </cell>
          <cell r="L670" t="str">
            <v>+0,1-0</v>
          </cell>
          <cell r="M670" t="str">
            <v>Brute</v>
          </cell>
          <cell r="N670" t="str">
            <v>Suivant plan générique</v>
          </cell>
          <cell r="O670">
            <v>43129</v>
          </cell>
          <cell r="P670">
            <v>0</v>
          </cell>
          <cell r="Q670">
            <v>3</v>
          </cell>
          <cell r="R670">
            <v>55</v>
          </cell>
          <cell r="S670">
            <v>8.9003927999999996E-2</v>
          </cell>
          <cell r="T670">
            <v>5.1348420000000008</v>
          </cell>
          <cell r="U670">
            <v>20.624863119300006</v>
          </cell>
          <cell r="V670">
            <v>51</v>
          </cell>
          <cell r="W670">
            <v>3</v>
          </cell>
          <cell r="X670">
            <v>0.15</v>
          </cell>
          <cell r="Y670">
            <v>0.40440908077058835</v>
          </cell>
          <cell r="Z670">
            <v>0.15</v>
          </cell>
          <cell r="AA670">
            <v>0</v>
          </cell>
          <cell r="AB670">
            <v>0</v>
          </cell>
          <cell r="AC670">
            <v>0.55440908077058837</v>
          </cell>
          <cell r="AD670">
            <v>0.27055833896427328</v>
          </cell>
          <cell r="AE670">
            <v>0.57772725824369764</v>
          </cell>
          <cell r="AF670">
            <v>0.57772725824369764</v>
          </cell>
        </row>
        <row r="671">
          <cell r="C671" t="str">
            <v>0-5023</v>
          </cell>
          <cell r="D671" t="str">
            <v>20</v>
          </cell>
          <cell r="E671" t="str">
            <v>26</v>
          </cell>
          <cell r="F671" t="str">
            <v>46</v>
          </cell>
          <cell r="G671">
            <v>45</v>
          </cell>
          <cell r="H671">
            <v>0.3</v>
          </cell>
          <cell r="I671" t="str">
            <v>+0,1-0</v>
          </cell>
          <cell r="J671">
            <v>45</v>
          </cell>
          <cell r="K671">
            <v>0.3</v>
          </cell>
          <cell r="L671" t="str">
            <v>+0,1-0</v>
          </cell>
          <cell r="M671" t="str">
            <v>Brute</v>
          </cell>
          <cell r="N671" t="str">
            <v>Suivant plan générique</v>
          </cell>
          <cell r="O671">
            <v>43129</v>
          </cell>
          <cell r="P671">
            <v>0</v>
          </cell>
          <cell r="Q671">
            <v>3</v>
          </cell>
          <cell r="R671">
            <v>49</v>
          </cell>
          <cell r="S671">
            <v>7.8734244000000009E-2</v>
          </cell>
          <cell r="T671">
            <v>5.1348420000000008</v>
          </cell>
          <cell r="U671">
            <v>20.624863119300006</v>
          </cell>
          <cell r="V671">
            <v>57</v>
          </cell>
          <cell r="W671">
            <v>3</v>
          </cell>
          <cell r="X671">
            <v>0.15</v>
          </cell>
          <cell r="Y671">
            <v>0.36183970384736852</v>
          </cell>
          <cell r="Z671">
            <v>0.15</v>
          </cell>
          <cell r="AA671">
            <v>0</v>
          </cell>
          <cell r="AB671">
            <v>0</v>
          </cell>
          <cell r="AC671">
            <v>0.51183970384736854</v>
          </cell>
          <cell r="AD671">
            <v>0.29306050091950325</v>
          </cell>
          <cell r="AE671">
            <v>0.51691386263909789</v>
          </cell>
          <cell r="AF671">
            <v>0.51691386263909789</v>
          </cell>
        </row>
        <row r="672">
          <cell r="C672" t="str">
            <v>0-5103</v>
          </cell>
          <cell r="D672" t="str">
            <v>12</v>
          </cell>
          <cell r="E672" t="str">
            <v>16</v>
          </cell>
          <cell r="F672" t="str">
            <v>41,5</v>
          </cell>
          <cell r="G672">
            <v>45</v>
          </cell>
          <cell r="H672">
            <v>0.3</v>
          </cell>
          <cell r="I672" t="str">
            <v>+0,1-0</v>
          </cell>
          <cell r="J672">
            <v>45</v>
          </cell>
          <cell r="K672">
            <v>0.3</v>
          </cell>
          <cell r="L672" t="str">
            <v>+0,1-0</v>
          </cell>
          <cell r="M672" t="str">
            <v>Brute</v>
          </cell>
          <cell r="N672" t="str">
            <v>Suivant plan générique</v>
          </cell>
          <cell r="O672">
            <v>43129</v>
          </cell>
          <cell r="P672">
            <v>0</v>
          </cell>
          <cell r="Q672">
            <v>3</v>
          </cell>
          <cell r="R672">
            <v>44.5</v>
          </cell>
          <cell r="S672">
            <v>2.8824572000000003E-2</v>
          </cell>
          <cell r="T672">
            <v>2.083704</v>
          </cell>
          <cell r="U672">
            <v>9.3938377209599988</v>
          </cell>
          <cell r="V672">
            <v>63</v>
          </cell>
          <cell r="W672">
            <v>2</v>
          </cell>
          <cell r="X672">
            <v>0.15</v>
          </cell>
          <cell r="Y672">
            <v>0.14910853525333331</v>
          </cell>
          <cell r="Z672">
            <v>0.15</v>
          </cell>
          <cell r="AA672">
            <v>0</v>
          </cell>
          <cell r="AB672">
            <v>0</v>
          </cell>
          <cell r="AC672">
            <v>0.29910853525333331</v>
          </cell>
          <cell r="AD672">
            <v>0.50149020278861589</v>
          </cell>
          <cell r="AE672">
            <v>0.29910853525333331</v>
          </cell>
          <cell r="AF672">
            <v>0.29910853525333331</v>
          </cell>
        </row>
        <row r="673">
          <cell r="C673" t="str">
            <v>0-5128</v>
          </cell>
          <cell r="D673" t="str">
            <v>12</v>
          </cell>
          <cell r="E673" t="str">
            <v>18</v>
          </cell>
          <cell r="F673" t="str">
            <v>52</v>
          </cell>
          <cell r="G673">
            <v>45</v>
          </cell>
          <cell r="H673">
            <v>0.3</v>
          </cell>
          <cell r="I673" t="str">
            <v>+0,1-0</v>
          </cell>
          <cell r="J673">
            <v>45</v>
          </cell>
          <cell r="K673">
            <v>0.3</v>
          </cell>
          <cell r="L673" t="str">
            <v>+0,1-0</v>
          </cell>
          <cell r="M673" t="str">
            <v>Brute</v>
          </cell>
          <cell r="N673" t="str">
            <v>Suivant plan générique</v>
          </cell>
          <cell r="O673">
            <v>43129</v>
          </cell>
          <cell r="P673">
            <v>0</v>
          </cell>
          <cell r="Q673">
            <v>3</v>
          </cell>
          <cell r="R673">
            <v>55</v>
          </cell>
          <cell r="S673">
            <v>5.8046040000000007E-2</v>
          </cell>
          <cell r="T673">
            <v>3.3488100000000003</v>
          </cell>
          <cell r="U673">
            <v>16.526658650040005</v>
          </cell>
          <cell r="V673">
            <v>51</v>
          </cell>
          <cell r="W673">
            <v>3</v>
          </cell>
          <cell r="X673">
            <v>0.15</v>
          </cell>
          <cell r="Y673">
            <v>0.32405213039294128</v>
          </cell>
          <cell r="Z673">
            <v>0.15</v>
          </cell>
          <cell r="AA673">
            <v>0</v>
          </cell>
          <cell r="AB673">
            <v>0</v>
          </cell>
          <cell r="AC673">
            <v>0.47405213039294125</v>
          </cell>
          <cell r="AD673">
            <v>0.31642089631717329</v>
          </cell>
          <cell r="AE673">
            <v>0.47405213039294125</v>
          </cell>
          <cell r="AF673">
            <v>0.47405213039294125</v>
          </cell>
        </row>
        <row r="674">
          <cell r="C674" t="str">
            <v>0-5000</v>
          </cell>
          <cell r="D674" t="str">
            <v>14</v>
          </cell>
          <cell r="E674" t="str">
            <v>16</v>
          </cell>
          <cell r="F674" t="str">
            <v>80</v>
          </cell>
          <cell r="G674">
            <v>45</v>
          </cell>
          <cell r="H674">
            <v>0.3</v>
          </cell>
          <cell r="I674" t="str">
            <v>+0,1-0</v>
          </cell>
          <cell r="J674">
            <v>45</v>
          </cell>
          <cell r="K674">
            <v>0.3</v>
          </cell>
          <cell r="L674" t="str">
            <v>+0,1-0</v>
          </cell>
          <cell r="M674" t="str">
            <v>Brute</v>
          </cell>
          <cell r="N674" t="str">
            <v>Suivant plan générique</v>
          </cell>
          <cell r="O674">
            <v>43129</v>
          </cell>
          <cell r="P674">
            <v>0</v>
          </cell>
          <cell r="Q674">
            <v>3</v>
          </cell>
          <cell r="R674">
            <v>83</v>
          </cell>
          <cell r="S674">
            <v>2.9767200000000001E-2</v>
          </cell>
          <cell r="T674">
            <v>1.1162699999999999</v>
          </cell>
          <cell r="U674">
            <v>5.4607035383999989</v>
          </cell>
          <cell r="V674">
            <v>33</v>
          </cell>
          <cell r="W674">
            <v>1</v>
          </cell>
          <cell r="X674">
            <v>0.15</v>
          </cell>
          <cell r="Y674">
            <v>0.16547586479999996</v>
          </cell>
          <cell r="Z674">
            <v>0.15</v>
          </cell>
          <cell r="AA674">
            <v>0</v>
          </cell>
          <cell r="AB674">
            <v>0</v>
          </cell>
          <cell r="AC674">
            <v>0.31547586479999995</v>
          </cell>
          <cell r="AD674">
            <v>0.47547218895839927</v>
          </cell>
          <cell r="AE674">
            <v>0.31547586479999995</v>
          </cell>
          <cell r="AF674">
            <v>0.31547586479999995</v>
          </cell>
        </row>
        <row r="675">
          <cell r="C675" t="str">
            <v>0-5001</v>
          </cell>
          <cell r="D675" t="str">
            <v>16</v>
          </cell>
          <cell r="E675" t="str">
            <v>20</v>
          </cell>
          <cell r="F675" t="str">
            <v>80</v>
          </cell>
          <cell r="G675">
            <v>45</v>
          </cell>
          <cell r="H675">
            <v>0.3</v>
          </cell>
          <cell r="I675" t="str">
            <v>+0,1-0</v>
          </cell>
          <cell r="J675">
            <v>45</v>
          </cell>
          <cell r="K675">
            <v>0.3</v>
          </cell>
          <cell r="L675" t="str">
            <v>+0,1-0</v>
          </cell>
          <cell r="M675" t="str">
            <v>Brute</v>
          </cell>
          <cell r="N675" t="str">
            <v>Suivant plan générique</v>
          </cell>
          <cell r="O675">
            <v>43129</v>
          </cell>
          <cell r="P675">
            <v>0</v>
          </cell>
          <cell r="Q675">
            <v>3</v>
          </cell>
          <cell r="R675">
            <v>83</v>
          </cell>
          <cell r="S675">
            <v>7.144128000000001E-2</v>
          </cell>
          <cell r="T675">
            <v>2.6790480000000003</v>
          </cell>
          <cell r="U675">
            <v>12.174156712080002</v>
          </cell>
          <cell r="V675">
            <v>33</v>
          </cell>
          <cell r="W675">
            <v>2</v>
          </cell>
          <cell r="X675">
            <v>0.15</v>
          </cell>
          <cell r="Y675">
            <v>0.36891383976000008</v>
          </cell>
          <cell r="Z675">
            <v>0.15</v>
          </cell>
          <cell r="AA675">
            <v>0</v>
          </cell>
          <cell r="AB675">
            <v>0</v>
          </cell>
          <cell r="AC675">
            <v>0.51891383976000005</v>
          </cell>
          <cell r="AD675">
            <v>0.28906532936060375</v>
          </cell>
          <cell r="AE675">
            <v>0.52701977108571441</v>
          </cell>
          <cell r="AF675">
            <v>0.52701977108571441</v>
          </cell>
        </row>
        <row r="676">
          <cell r="C676" t="str">
            <v>0-4237</v>
          </cell>
          <cell r="D676" t="str">
            <v>16</v>
          </cell>
          <cell r="E676" t="str">
            <v>20</v>
          </cell>
          <cell r="F676" t="str">
            <v>40</v>
          </cell>
          <cell r="G676">
            <v>45</v>
          </cell>
          <cell r="H676">
            <v>0.3</v>
          </cell>
          <cell r="I676" t="str">
            <v>+0,1-0</v>
          </cell>
          <cell r="J676">
            <v>45</v>
          </cell>
          <cell r="K676">
            <v>0.3</v>
          </cell>
          <cell r="L676" t="str">
            <v>+0,1-0</v>
          </cell>
          <cell r="M676" t="str">
            <v>Brute</v>
          </cell>
          <cell r="N676" t="str">
            <v>Suivant plan générique</v>
          </cell>
          <cell r="O676">
            <v>43129</v>
          </cell>
          <cell r="P676">
            <v>0</v>
          </cell>
          <cell r="Q676">
            <v>3</v>
          </cell>
          <cell r="R676">
            <v>43</v>
          </cell>
          <cell r="S676">
            <v>3.5720640000000005E-2</v>
          </cell>
          <cell r="T676">
            <v>2.6790480000000003</v>
          </cell>
          <cell r="U676">
            <v>12.174156712080002</v>
          </cell>
          <cell r="V676">
            <v>65</v>
          </cell>
          <cell r="W676">
            <v>2</v>
          </cell>
          <cell r="X676">
            <v>0.15</v>
          </cell>
          <cell r="Y676">
            <v>0.18729471864738464</v>
          </cell>
          <cell r="Z676">
            <v>0.15</v>
          </cell>
          <cell r="AA676">
            <v>0</v>
          </cell>
          <cell r="AB676">
            <v>0</v>
          </cell>
          <cell r="AC676">
            <v>0.33729471864738464</v>
          </cell>
          <cell r="AD676">
            <v>0.44471493832316217</v>
          </cell>
          <cell r="AE676">
            <v>0.33729471864738464</v>
          </cell>
          <cell r="AF676">
            <v>0.33729471864738464</v>
          </cell>
        </row>
        <row r="677">
          <cell r="C677" t="str">
            <v>0-4238</v>
          </cell>
          <cell r="D677" t="str">
            <v>16</v>
          </cell>
          <cell r="E677" t="str">
            <v>20</v>
          </cell>
          <cell r="F677" t="str">
            <v>50</v>
          </cell>
          <cell r="G677">
            <v>45</v>
          </cell>
          <cell r="H677">
            <v>0.3</v>
          </cell>
          <cell r="I677" t="str">
            <v>+0,1-0</v>
          </cell>
          <cell r="J677">
            <v>45</v>
          </cell>
          <cell r="K677">
            <v>0.3</v>
          </cell>
          <cell r="L677" t="str">
            <v>+0,1-0</v>
          </cell>
          <cell r="M677" t="str">
            <v>Brute</v>
          </cell>
          <cell r="N677" t="str">
            <v>Suivant plan générique</v>
          </cell>
          <cell r="O677">
            <v>43129</v>
          </cell>
          <cell r="P677">
            <v>0</v>
          </cell>
          <cell r="Q677">
            <v>3</v>
          </cell>
          <cell r="R677">
            <v>53</v>
          </cell>
          <cell r="S677">
            <v>4.4650800000000004E-2</v>
          </cell>
          <cell r="T677">
            <v>2.6790480000000003</v>
          </cell>
          <cell r="U677">
            <v>12.174156712080002</v>
          </cell>
          <cell r="V677">
            <v>53</v>
          </cell>
          <cell r="W677">
            <v>2</v>
          </cell>
          <cell r="X677">
            <v>0.15</v>
          </cell>
          <cell r="Y677">
            <v>0.22970107003924531</v>
          </cell>
          <cell r="Z677">
            <v>0.15</v>
          </cell>
          <cell r="AA677">
            <v>0</v>
          </cell>
          <cell r="AB677">
            <v>0</v>
          </cell>
          <cell r="AC677">
            <v>0.3797010700392453</v>
          </cell>
          <cell r="AD677">
            <v>0.39504760938518352</v>
          </cell>
          <cell r="AE677">
            <v>0.3797010700392453</v>
          </cell>
          <cell r="AF677">
            <v>0.3797010700392453</v>
          </cell>
        </row>
        <row r="678">
          <cell r="C678" t="str">
            <v>0-4241</v>
          </cell>
          <cell r="D678" t="str">
            <v>16</v>
          </cell>
          <cell r="E678" t="str">
            <v>20</v>
          </cell>
          <cell r="F678" t="str">
            <v>58</v>
          </cell>
          <cell r="G678">
            <v>45</v>
          </cell>
          <cell r="H678">
            <v>0.3</v>
          </cell>
          <cell r="I678" t="str">
            <v>+0,1-0</v>
          </cell>
          <cell r="J678">
            <v>45</v>
          </cell>
          <cell r="K678">
            <v>0.3</v>
          </cell>
          <cell r="L678" t="str">
            <v>+0,1-0</v>
          </cell>
          <cell r="M678" t="str">
            <v>Brute</v>
          </cell>
          <cell r="N678" t="str">
            <v>Suivant plan générique</v>
          </cell>
          <cell r="O678">
            <v>43129</v>
          </cell>
          <cell r="P678">
            <v>0</v>
          </cell>
          <cell r="Q678">
            <v>3</v>
          </cell>
          <cell r="R678">
            <v>61</v>
          </cell>
          <cell r="S678">
            <v>5.1794928000000004E-2</v>
          </cell>
          <cell r="T678">
            <v>2.6790480000000003</v>
          </cell>
          <cell r="U678">
            <v>12.174156712080002</v>
          </cell>
          <cell r="V678">
            <v>46</v>
          </cell>
          <cell r="W678">
            <v>2</v>
          </cell>
          <cell r="X678">
            <v>0.15</v>
          </cell>
          <cell r="Y678">
            <v>0.26465558069739137</v>
          </cell>
          <cell r="Z678">
            <v>0.15</v>
          </cell>
          <cell r="AA678">
            <v>0</v>
          </cell>
          <cell r="AB678">
            <v>0</v>
          </cell>
          <cell r="AC678">
            <v>0.41465558069739139</v>
          </cell>
          <cell r="AD678">
            <v>0.36174600555893033</v>
          </cell>
          <cell r="AE678">
            <v>0.41465558069739139</v>
          </cell>
          <cell r="AF678">
            <v>0.41465558069739139</v>
          </cell>
        </row>
        <row r="679">
          <cell r="C679" t="str">
            <v>0-4242</v>
          </cell>
          <cell r="D679" t="str">
            <v>16</v>
          </cell>
          <cell r="E679" t="str">
            <v>22</v>
          </cell>
          <cell r="F679" t="str">
            <v>21</v>
          </cell>
          <cell r="G679">
            <v>45</v>
          </cell>
          <cell r="H679">
            <v>0.3</v>
          </cell>
          <cell r="I679" t="str">
            <v>+0,1-0</v>
          </cell>
          <cell r="J679">
            <v>45</v>
          </cell>
          <cell r="K679">
            <v>0.3</v>
          </cell>
          <cell r="L679" t="str">
            <v>+0,1-0</v>
          </cell>
          <cell r="M679" t="str">
            <v>Brute</v>
          </cell>
          <cell r="N679" t="str">
            <v>Suivant plan générique</v>
          </cell>
          <cell r="O679">
            <v>43129</v>
          </cell>
          <cell r="P679">
            <v>0</v>
          </cell>
          <cell r="Q679">
            <v>3</v>
          </cell>
          <cell r="R679">
            <v>24</v>
          </cell>
          <cell r="S679">
            <v>2.9692782000000001E-2</v>
          </cell>
          <cell r="T679">
            <v>4.2418259999999997</v>
          </cell>
          <cell r="U679">
            <v>20.140359521040001</v>
          </cell>
          <cell r="V679">
            <v>117</v>
          </cell>
          <cell r="W679">
            <v>3</v>
          </cell>
          <cell r="X679">
            <v>0.15</v>
          </cell>
          <cell r="Y679">
            <v>0.17213982496615385</v>
          </cell>
          <cell r="Z679">
            <v>0.15</v>
          </cell>
          <cell r="AA679">
            <v>0</v>
          </cell>
          <cell r="AB679">
            <v>0</v>
          </cell>
          <cell r="AC679">
            <v>0.32213982496615384</v>
          </cell>
          <cell r="AD679">
            <v>0.46563631185855398</v>
          </cell>
          <cell r="AE679">
            <v>0.32213982496615384</v>
          </cell>
          <cell r="AF679">
            <v>0.32213982496615384</v>
          </cell>
        </row>
        <row r="680">
          <cell r="C680" t="str">
            <v>0-4243</v>
          </cell>
          <cell r="D680" t="str">
            <v>16</v>
          </cell>
          <cell r="E680" t="str">
            <v>22</v>
          </cell>
          <cell r="F680" t="str">
            <v>66</v>
          </cell>
          <cell r="G680">
            <v>45</v>
          </cell>
          <cell r="H680">
            <v>0.3</v>
          </cell>
          <cell r="I680" t="str">
            <v>+0,1-0</v>
          </cell>
          <cell r="J680">
            <v>45</v>
          </cell>
          <cell r="K680">
            <v>0.3</v>
          </cell>
          <cell r="L680" t="str">
            <v>+0,1-0</v>
          </cell>
          <cell r="M680" t="str">
            <v>Brute</v>
          </cell>
          <cell r="N680" t="str">
            <v>Suivant plan générique</v>
          </cell>
          <cell r="O680">
            <v>43129</v>
          </cell>
          <cell r="P680">
            <v>0</v>
          </cell>
          <cell r="Q680">
            <v>3</v>
          </cell>
          <cell r="R680">
            <v>69</v>
          </cell>
          <cell r="S680">
            <v>9.3320172000000007E-2</v>
          </cell>
          <cell r="T680">
            <v>4.2418259999999997</v>
          </cell>
          <cell r="U680">
            <v>20.140359521040001</v>
          </cell>
          <cell r="V680">
            <v>40</v>
          </cell>
          <cell r="W680">
            <v>3</v>
          </cell>
          <cell r="X680">
            <v>0.15</v>
          </cell>
          <cell r="Y680">
            <v>0.50350898802599997</v>
          </cell>
          <cell r="Z680">
            <v>0.15105269640779997</v>
          </cell>
          <cell r="AA680">
            <v>0</v>
          </cell>
          <cell r="AB680">
            <v>0</v>
          </cell>
          <cell r="AC680">
            <v>0.65456168443379992</v>
          </cell>
          <cell r="AD680">
            <v>0.23076923076923073</v>
          </cell>
          <cell r="AE680">
            <v>0.67134531736799996</v>
          </cell>
          <cell r="AF680">
            <v>0.67134531736799996</v>
          </cell>
        </row>
        <row r="681">
          <cell r="C681" t="str">
            <v>0-4245</v>
          </cell>
          <cell r="D681" t="str">
            <v>30</v>
          </cell>
          <cell r="E681" t="str">
            <v>38</v>
          </cell>
          <cell r="F681" t="str">
            <v>12</v>
          </cell>
          <cell r="G681">
            <v>45</v>
          </cell>
          <cell r="H681">
            <v>0.3</v>
          </cell>
          <cell r="I681" t="str">
            <v>+0,1-0</v>
          </cell>
          <cell r="J681">
            <v>45</v>
          </cell>
          <cell r="K681">
            <v>0.3</v>
          </cell>
          <cell r="L681" t="str">
            <v>+0,1-0</v>
          </cell>
          <cell r="M681" t="str">
            <v>Brute</v>
          </cell>
          <cell r="N681" t="str">
            <v>Suivant plan générique</v>
          </cell>
          <cell r="O681">
            <v>43129</v>
          </cell>
          <cell r="P681">
            <v>0</v>
          </cell>
          <cell r="Q681">
            <v>3</v>
          </cell>
          <cell r="R681">
            <v>15</v>
          </cell>
          <cell r="S681">
            <v>4.0483392000000007E-2</v>
          </cell>
          <cell r="T681">
            <v>10.120848000000002</v>
          </cell>
          <cell r="U681">
            <v>37.273059014400012</v>
          </cell>
          <cell r="V681">
            <v>188</v>
          </cell>
          <cell r="W681">
            <v>4</v>
          </cell>
          <cell r="X681">
            <v>0.2</v>
          </cell>
          <cell r="Y681">
            <v>0.19826095220425538</v>
          </cell>
          <cell r="Z681">
            <v>0.2</v>
          </cell>
          <cell r="AA681">
            <v>0</v>
          </cell>
          <cell r="AB681">
            <v>0</v>
          </cell>
          <cell r="AC681">
            <v>0.39826095220425539</v>
          </cell>
          <cell r="AD681">
            <v>0.50218330191061855</v>
          </cell>
          <cell r="AE681">
            <v>0.39826095220425539</v>
          </cell>
          <cell r="AF681">
            <v>0.39826095220425539</v>
          </cell>
        </row>
        <row r="682">
          <cell r="C682" t="str">
            <v>0-4258</v>
          </cell>
          <cell r="D682" t="str">
            <v>10</v>
          </cell>
          <cell r="E682" t="str">
            <v>16</v>
          </cell>
          <cell r="F682" t="str">
            <v>50</v>
          </cell>
          <cell r="G682">
            <v>45</v>
          </cell>
          <cell r="H682">
            <v>0.3</v>
          </cell>
          <cell r="I682" t="str">
            <v>+0,1-0</v>
          </cell>
          <cell r="J682">
            <v>45</v>
          </cell>
          <cell r="K682">
            <v>0.3</v>
          </cell>
          <cell r="L682" t="str">
            <v>+0,1-0</v>
          </cell>
          <cell r="M682" t="str">
            <v>Brute</v>
          </cell>
          <cell r="N682" t="str">
            <v>Suivant plan générique</v>
          </cell>
          <cell r="O682">
            <v>43129</v>
          </cell>
          <cell r="P682">
            <v>0</v>
          </cell>
          <cell r="Q682">
            <v>3</v>
          </cell>
          <cell r="R682">
            <v>53</v>
          </cell>
          <cell r="S682">
            <v>4.8371700000000004E-2</v>
          </cell>
          <cell r="T682">
            <v>2.9023020000000002</v>
          </cell>
          <cell r="U682">
            <v>14.197829199840001</v>
          </cell>
          <cell r="V682">
            <v>53</v>
          </cell>
          <cell r="W682">
            <v>3</v>
          </cell>
          <cell r="X682">
            <v>0.15</v>
          </cell>
          <cell r="Y682">
            <v>0.26788356980830191</v>
          </cell>
          <cell r="Z682">
            <v>0.15</v>
          </cell>
          <cell r="AA682">
            <v>0</v>
          </cell>
          <cell r="AB682">
            <v>0</v>
          </cell>
          <cell r="AC682">
            <v>0.41788356980830188</v>
          </cell>
          <cell r="AD682">
            <v>0.35895165744087598</v>
          </cell>
          <cell r="AE682">
            <v>0.41788356980830188</v>
          </cell>
          <cell r="AF682">
            <v>0.41788356980830188</v>
          </cell>
        </row>
        <row r="683">
          <cell r="C683" t="str">
            <v>0-4259</v>
          </cell>
          <cell r="D683" t="str">
            <v>10</v>
          </cell>
          <cell r="E683" t="str">
            <v>16</v>
          </cell>
          <cell r="F683" t="str">
            <v>42</v>
          </cell>
          <cell r="G683">
            <v>45</v>
          </cell>
          <cell r="H683">
            <v>0.3</v>
          </cell>
          <cell r="I683" t="str">
            <v>+0,1-0</v>
          </cell>
          <cell r="J683">
            <v>45</v>
          </cell>
          <cell r="K683">
            <v>0.3</v>
          </cell>
          <cell r="L683" t="str">
            <v>+0,1-0</v>
          </cell>
          <cell r="M683" t="str">
            <v>Brute</v>
          </cell>
          <cell r="N683" t="str">
            <v>Suivant plan générique</v>
          </cell>
          <cell r="O683">
            <v>43129</v>
          </cell>
          <cell r="P683">
            <v>0</v>
          </cell>
          <cell r="Q683">
            <v>3</v>
          </cell>
          <cell r="R683">
            <v>45</v>
          </cell>
          <cell r="S683">
            <v>4.0632228000000013E-2</v>
          </cell>
          <cell r="T683">
            <v>2.9023020000000002</v>
          </cell>
          <cell r="U683">
            <v>14.197829199840001</v>
          </cell>
          <cell r="V683">
            <v>62</v>
          </cell>
          <cell r="W683">
            <v>3</v>
          </cell>
          <cell r="X683">
            <v>0.15</v>
          </cell>
          <cell r="Y683">
            <v>0.2289972451587097</v>
          </cell>
          <cell r="Z683">
            <v>0.15</v>
          </cell>
          <cell r="AA683">
            <v>0</v>
          </cell>
          <cell r="AB683">
            <v>0</v>
          </cell>
          <cell r="AC683">
            <v>0.37899724515870969</v>
          </cell>
          <cell r="AD683">
            <v>0.39578124093536793</v>
          </cell>
          <cell r="AE683">
            <v>0.37899724515870969</v>
          </cell>
          <cell r="AF683">
            <v>0.37899724515870969</v>
          </cell>
        </row>
        <row r="684">
          <cell r="C684" t="str">
            <v>0-4235</v>
          </cell>
          <cell r="D684" t="str">
            <v>16</v>
          </cell>
          <cell r="E684" t="str">
            <v>20</v>
          </cell>
          <cell r="F684" t="str">
            <v>32</v>
          </cell>
          <cell r="G684">
            <v>45</v>
          </cell>
          <cell r="H684">
            <v>0.3</v>
          </cell>
          <cell r="I684" t="str">
            <v>+0,1-0</v>
          </cell>
          <cell r="J684">
            <v>45</v>
          </cell>
          <cell r="K684">
            <v>0.3</v>
          </cell>
          <cell r="L684" t="str">
            <v>+0,1-0</v>
          </cell>
          <cell r="M684" t="str">
            <v>Brute</v>
          </cell>
          <cell r="N684" t="str">
            <v>Suivant plan générique</v>
          </cell>
          <cell r="O684">
            <v>43129</v>
          </cell>
          <cell r="P684">
            <v>0</v>
          </cell>
          <cell r="Q684">
            <v>3</v>
          </cell>
          <cell r="R684">
            <v>35</v>
          </cell>
          <cell r="S684">
            <v>2.8576512000000002E-2</v>
          </cell>
          <cell r="T684">
            <v>2.6790480000000003</v>
          </cell>
          <cell r="U684">
            <v>12.174156712080002</v>
          </cell>
          <cell r="V684">
            <v>80</v>
          </cell>
          <cell r="W684">
            <v>2</v>
          </cell>
          <cell r="X684">
            <v>0.15</v>
          </cell>
          <cell r="Y684">
            <v>0.15217695890100003</v>
          </cell>
          <cell r="Z684">
            <v>0.15</v>
          </cell>
          <cell r="AA684">
            <v>0</v>
          </cell>
          <cell r="AB684">
            <v>0</v>
          </cell>
          <cell r="AC684">
            <v>0.30217695890100005</v>
          </cell>
          <cell r="AD684">
            <v>0.49639787409847946</v>
          </cell>
          <cell r="AE684">
            <v>0.30217695890100005</v>
          </cell>
          <cell r="AF684">
            <v>0.30217695890100005</v>
          </cell>
        </row>
        <row r="685">
          <cell r="C685" t="str">
            <v>0-3790</v>
          </cell>
          <cell r="D685" t="str">
            <v>12</v>
          </cell>
          <cell r="E685" t="str">
            <v>16</v>
          </cell>
          <cell r="F685" t="str">
            <v>69,5</v>
          </cell>
          <cell r="G685">
            <v>45</v>
          </cell>
          <cell r="H685">
            <v>0.3</v>
          </cell>
          <cell r="I685" t="str">
            <v>+0,1-0</v>
          </cell>
          <cell r="J685">
            <v>45</v>
          </cell>
          <cell r="K685">
            <v>0.3</v>
          </cell>
          <cell r="L685" t="str">
            <v>+0,1-0</v>
          </cell>
          <cell r="M685" t="str">
            <v>Brute</v>
          </cell>
          <cell r="N685" t="str">
            <v>Suivant plan générique</v>
          </cell>
          <cell r="O685">
            <v>43129</v>
          </cell>
          <cell r="P685">
            <v>0</v>
          </cell>
          <cell r="Q685">
            <v>3</v>
          </cell>
          <cell r="R685">
            <v>72.5</v>
          </cell>
          <cell r="S685">
            <v>4.8272476000000009E-2</v>
          </cell>
          <cell r="T685">
            <v>2.083704</v>
          </cell>
          <cell r="U685">
            <v>9.3938377209599988</v>
          </cell>
          <cell r="V685">
            <v>38</v>
          </cell>
          <cell r="W685">
            <v>2</v>
          </cell>
          <cell r="X685">
            <v>0.15</v>
          </cell>
          <cell r="Y685">
            <v>0.24720625581473682</v>
          </cell>
          <cell r="Z685">
            <v>0.15</v>
          </cell>
          <cell r="AA685">
            <v>0</v>
          </cell>
          <cell r="AB685">
            <v>0</v>
          </cell>
          <cell r="AC685">
            <v>0.39720625581473679</v>
          </cell>
          <cell r="AD685">
            <v>0.37763755682126599</v>
          </cell>
          <cell r="AE685">
            <v>0.39720625581473679</v>
          </cell>
          <cell r="AF685">
            <v>0.39720625581473679</v>
          </cell>
        </row>
        <row r="686">
          <cell r="C686" t="str">
            <v>0-3791</v>
          </cell>
          <cell r="D686" t="str">
            <v>12</v>
          </cell>
          <cell r="E686" t="str">
            <v>16</v>
          </cell>
          <cell r="F686" t="str">
            <v>73,5</v>
          </cell>
          <cell r="G686">
            <v>45</v>
          </cell>
          <cell r="H686">
            <v>0.3</v>
          </cell>
          <cell r="I686" t="str">
            <v>+0,1-0</v>
          </cell>
          <cell r="J686">
            <v>45</v>
          </cell>
          <cell r="K686">
            <v>0.3</v>
          </cell>
          <cell r="L686" t="str">
            <v>+0,1-0</v>
          </cell>
          <cell r="M686" t="str">
            <v>Brute</v>
          </cell>
          <cell r="N686" t="str">
            <v>Suivant plan générique</v>
          </cell>
          <cell r="O686">
            <v>43129</v>
          </cell>
          <cell r="P686">
            <v>0</v>
          </cell>
          <cell r="Q686">
            <v>3</v>
          </cell>
          <cell r="R686">
            <v>76.5</v>
          </cell>
          <cell r="S686">
            <v>5.1050748E-2</v>
          </cell>
          <cell r="T686">
            <v>2.083704</v>
          </cell>
          <cell r="U686">
            <v>9.3938377209599988</v>
          </cell>
          <cell r="V686">
            <v>36</v>
          </cell>
          <cell r="W686">
            <v>2</v>
          </cell>
          <cell r="X686">
            <v>0.15</v>
          </cell>
          <cell r="Y686">
            <v>0.26093993669333332</v>
          </cell>
          <cell r="Z686">
            <v>0.15</v>
          </cell>
          <cell r="AA686">
            <v>0</v>
          </cell>
          <cell r="AB686">
            <v>0</v>
          </cell>
          <cell r="AC686">
            <v>0.41093993669333329</v>
          </cell>
          <cell r="AD686">
            <v>0.36501684700442849</v>
          </cell>
          <cell r="AE686">
            <v>0.41093993669333329</v>
          </cell>
          <cell r="AF686">
            <v>0.41093993669333329</v>
          </cell>
        </row>
        <row r="687">
          <cell r="C687" t="str">
            <v>0-3792</v>
          </cell>
          <cell r="D687" t="str">
            <v>12</v>
          </cell>
          <cell r="E687" t="str">
            <v>16</v>
          </cell>
          <cell r="F687" t="str">
            <v>76</v>
          </cell>
          <cell r="G687">
            <v>45</v>
          </cell>
          <cell r="H687">
            <v>0.3</v>
          </cell>
          <cell r="I687" t="str">
            <v>+0,1-0</v>
          </cell>
          <cell r="J687">
            <v>45</v>
          </cell>
          <cell r="K687">
            <v>0.3</v>
          </cell>
          <cell r="L687" t="str">
            <v>+0,1-0</v>
          </cell>
          <cell r="M687" t="str">
            <v>Brute</v>
          </cell>
          <cell r="N687" t="str">
            <v>Suivant plan générique</v>
          </cell>
          <cell r="O687">
            <v>43129</v>
          </cell>
          <cell r="P687">
            <v>0</v>
          </cell>
          <cell r="Q687">
            <v>3</v>
          </cell>
          <cell r="R687">
            <v>79</v>
          </cell>
          <cell r="S687">
            <v>5.2787168000000002E-2</v>
          </cell>
          <cell r="T687">
            <v>2.083704</v>
          </cell>
          <cell r="U687">
            <v>9.3938377209599988</v>
          </cell>
          <cell r="V687">
            <v>35</v>
          </cell>
          <cell r="W687">
            <v>2</v>
          </cell>
          <cell r="X687">
            <v>0.15</v>
          </cell>
          <cell r="Y687">
            <v>0.26839536345599996</v>
          </cell>
          <cell r="Z687">
            <v>0.15</v>
          </cell>
          <cell r="AA687">
            <v>0</v>
          </cell>
          <cell r="AB687">
            <v>0</v>
          </cell>
          <cell r="AC687">
            <v>0.41839536345599992</v>
          </cell>
          <cell r="AD687">
            <v>0.35851257710166895</v>
          </cell>
          <cell r="AE687">
            <v>0.41839536345599992</v>
          </cell>
          <cell r="AF687">
            <v>0.41839536345599992</v>
          </cell>
        </row>
        <row r="688">
          <cell r="C688" t="str">
            <v>0-3797</v>
          </cell>
          <cell r="D688" t="str">
            <v>13</v>
          </cell>
          <cell r="E688" t="str">
            <v>16</v>
          </cell>
          <cell r="F688" t="str">
            <v>33</v>
          </cell>
          <cell r="G688">
            <v>45</v>
          </cell>
          <cell r="H688">
            <v>0.3</v>
          </cell>
          <cell r="I688" t="str">
            <v>+0,1-0</v>
          </cell>
          <cell r="J688">
            <v>45</v>
          </cell>
          <cell r="K688">
            <v>0.3</v>
          </cell>
          <cell r="L688" t="str">
            <v>+0,1-0</v>
          </cell>
          <cell r="M688" t="str">
            <v>Brute</v>
          </cell>
          <cell r="N688" t="str">
            <v>Suivant plan générique</v>
          </cell>
          <cell r="O688">
            <v>43129</v>
          </cell>
          <cell r="P688">
            <v>0</v>
          </cell>
          <cell r="Q688">
            <v>3</v>
          </cell>
          <cell r="R688">
            <v>36</v>
          </cell>
          <cell r="S688">
            <v>1.7804506500000004E-2</v>
          </cell>
          <cell r="T688">
            <v>1.6185915000000002</v>
          </cell>
          <cell r="U688">
            <v>7.2969989439600003</v>
          </cell>
          <cell r="V688">
            <v>78</v>
          </cell>
          <cell r="W688">
            <v>2</v>
          </cell>
          <cell r="X688">
            <v>0.15</v>
          </cell>
          <cell r="Y688">
            <v>9.3551268512307689E-2</v>
          </cell>
          <cell r="Z688">
            <v>0.15</v>
          </cell>
          <cell r="AA688">
            <v>0</v>
          </cell>
          <cell r="AB688">
            <v>0</v>
          </cell>
          <cell r="AC688">
            <v>0.24355126851230768</v>
          </cell>
          <cell r="AD688">
            <v>0.6158867531926645</v>
          </cell>
          <cell r="AE688">
            <v>0.24355126851230768</v>
          </cell>
          <cell r="AF688">
            <v>0.24355126851230768</v>
          </cell>
        </row>
        <row r="689">
          <cell r="C689" t="str">
            <v>0-4225</v>
          </cell>
          <cell r="D689" t="str">
            <v>14</v>
          </cell>
          <cell r="E689" t="str">
            <v>16</v>
          </cell>
          <cell r="F689" t="str">
            <v>30</v>
          </cell>
          <cell r="G689">
            <v>45</v>
          </cell>
          <cell r="H689">
            <v>0.3</v>
          </cell>
          <cell r="I689" t="str">
            <v>+0,1-0</v>
          </cell>
          <cell r="J689">
            <v>45</v>
          </cell>
          <cell r="K689">
            <v>0.3</v>
          </cell>
          <cell r="L689" t="str">
            <v>+0,1-0</v>
          </cell>
          <cell r="M689" t="str">
            <v>Brute</v>
          </cell>
          <cell r="N689" t="str">
            <v>Suivant plan générique</v>
          </cell>
          <cell r="O689">
            <v>43129</v>
          </cell>
          <cell r="P689">
            <v>0</v>
          </cell>
          <cell r="Q689">
            <v>3</v>
          </cell>
          <cell r="R689">
            <v>33</v>
          </cell>
          <cell r="S689">
            <v>1.1162700000000001E-2</v>
          </cell>
          <cell r="T689">
            <v>1.1162699999999999</v>
          </cell>
          <cell r="U689">
            <v>5.4607035383999989</v>
          </cell>
          <cell r="V689">
            <v>85</v>
          </cell>
          <cell r="W689">
            <v>1</v>
          </cell>
          <cell r="X689">
            <v>0.15</v>
          </cell>
          <cell r="Y689">
            <v>6.4243571039999989E-2</v>
          </cell>
          <cell r="Z689">
            <v>0.15</v>
          </cell>
          <cell r="AA689">
            <v>0</v>
          </cell>
          <cell r="AB689">
            <v>0</v>
          </cell>
          <cell r="AC689">
            <v>0.21424357103999997</v>
          </cell>
          <cell r="AD689">
            <v>0.70013769501626955</v>
          </cell>
          <cell r="AE689">
            <v>0.21424357103999997</v>
          </cell>
          <cell r="AF689">
            <v>0.21424357103999997</v>
          </cell>
        </row>
        <row r="690">
          <cell r="C690" t="str">
            <v>0-3782</v>
          </cell>
          <cell r="D690" t="str">
            <v>12</v>
          </cell>
          <cell r="E690" t="str">
            <v>16</v>
          </cell>
          <cell r="F690" t="str">
            <v>18</v>
          </cell>
          <cell r="G690">
            <v>45</v>
          </cell>
          <cell r="H690">
            <v>0.3</v>
          </cell>
          <cell r="I690" t="str">
            <v>+0,1-0</v>
          </cell>
          <cell r="J690">
            <v>45</v>
          </cell>
          <cell r="K690">
            <v>0.3</v>
          </cell>
          <cell r="L690" t="str">
            <v>+0,1-0</v>
          </cell>
          <cell r="M690" t="str">
            <v>Brute</v>
          </cell>
          <cell r="N690" t="str">
            <v>Suivant plan générique</v>
          </cell>
          <cell r="O690">
            <v>43129</v>
          </cell>
          <cell r="P690">
            <v>0</v>
          </cell>
          <cell r="Q690">
            <v>3</v>
          </cell>
          <cell r="R690">
            <v>21</v>
          </cell>
          <cell r="S690">
            <v>1.2502224000000003E-2</v>
          </cell>
          <cell r="T690">
            <v>2.083704</v>
          </cell>
          <cell r="U690">
            <v>9.3938377209599988</v>
          </cell>
          <cell r="V690">
            <v>134</v>
          </cell>
          <cell r="W690">
            <v>2</v>
          </cell>
          <cell r="X690">
            <v>0.15</v>
          </cell>
          <cell r="Y690">
            <v>7.0103266574328346E-2</v>
          </cell>
          <cell r="Z690">
            <v>0.15</v>
          </cell>
          <cell r="AA690">
            <v>0</v>
          </cell>
          <cell r="AB690">
            <v>0</v>
          </cell>
          <cell r="AC690">
            <v>0.22010326657432833</v>
          </cell>
          <cell r="AD690">
            <v>0.68149829093674685</v>
          </cell>
          <cell r="AE690">
            <v>0.22010326657432833</v>
          </cell>
          <cell r="AF690">
            <v>0.22010326657432833</v>
          </cell>
        </row>
        <row r="691">
          <cell r="C691" t="str">
            <v>0-3783</v>
          </cell>
          <cell r="D691" t="str">
            <v>12</v>
          </cell>
          <cell r="E691" t="str">
            <v>16</v>
          </cell>
          <cell r="F691" t="str">
            <v>48</v>
          </cell>
          <cell r="G691">
            <v>45</v>
          </cell>
          <cell r="H691">
            <v>0.3</v>
          </cell>
          <cell r="I691" t="str">
            <v>+0,1-0</v>
          </cell>
          <cell r="J691">
            <v>45</v>
          </cell>
          <cell r="K691">
            <v>0.3</v>
          </cell>
          <cell r="L691" t="str">
            <v>+0,1-0</v>
          </cell>
          <cell r="M691" t="str">
            <v>Brute</v>
          </cell>
          <cell r="N691" t="str">
            <v>Suivant plan générique</v>
          </cell>
          <cell r="O691">
            <v>43129</v>
          </cell>
          <cell r="P691">
            <v>0</v>
          </cell>
          <cell r="Q691">
            <v>3</v>
          </cell>
          <cell r="R691">
            <v>51</v>
          </cell>
          <cell r="S691">
            <v>3.3339264E-2</v>
          </cell>
          <cell r="T691">
            <v>2.083704</v>
          </cell>
          <cell r="U691">
            <v>9.3938377209599988</v>
          </cell>
          <cell r="V691">
            <v>55</v>
          </cell>
          <cell r="W691">
            <v>2</v>
          </cell>
          <cell r="X691">
            <v>0.15</v>
          </cell>
          <cell r="Y691">
            <v>0.17079704947199997</v>
          </cell>
          <cell r="Z691">
            <v>0.15</v>
          </cell>
          <cell r="AA691">
            <v>0</v>
          </cell>
          <cell r="AB691">
            <v>0</v>
          </cell>
          <cell r="AC691">
            <v>0.32079704947199994</v>
          </cell>
          <cell r="AD691">
            <v>0.4675853479540571</v>
          </cell>
          <cell r="AE691">
            <v>0.32079704947199994</v>
          </cell>
          <cell r="AF691">
            <v>0.32079704947199994</v>
          </cell>
        </row>
        <row r="692">
          <cell r="C692" t="str">
            <v>0-3785</v>
          </cell>
          <cell r="D692" t="str">
            <v>12</v>
          </cell>
          <cell r="E692" t="str">
            <v>16</v>
          </cell>
          <cell r="F692" t="str">
            <v>49,5</v>
          </cell>
          <cell r="G692">
            <v>45</v>
          </cell>
          <cell r="H692">
            <v>0.3</v>
          </cell>
          <cell r="I692" t="str">
            <v>+0,1-0</v>
          </cell>
          <cell r="J692">
            <v>45</v>
          </cell>
          <cell r="K692">
            <v>0.3</v>
          </cell>
          <cell r="L692" t="str">
            <v>+0,1-0</v>
          </cell>
          <cell r="M692" t="str">
            <v>Brute</v>
          </cell>
          <cell r="N692" t="str">
            <v>Suivant plan générique</v>
          </cell>
          <cell r="O692">
            <v>43129</v>
          </cell>
          <cell r="P692">
            <v>0</v>
          </cell>
          <cell r="Q692">
            <v>3</v>
          </cell>
          <cell r="R692">
            <v>52.5</v>
          </cell>
          <cell r="S692">
            <v>3.4381116000000003E-2</v>
          </cell>
          <cell r="T692">
            <v>2.083704</v>
          </cell>
          <cell r="U692">
            <v>9.3938377209599988</v>
          </cell>
          <cell r="V692">
            <v>53</v>
          </cell>
          <cell r="W692">
            <v>2</v>
          </cell>
          <cell r="X692">
            <v>0.15</v>
          </cell>
          <cell r="Y692">
            <v>0.17724222115018864</v>
          </cell>
          <cell r="Z692">
            <v>0.15</v>
          </cell>
          <cell r="AA692">
            <v>0</v>
          </cell>
          <cell r="AB692">
            <v>0</v>
          </cell>
          <cell r="AC692">
            <v>0.32724222115018864</v>
          </cell>
          <cell r="AD692">
            <v>0.45837606001078057</v>
          </cell>
          <cell r="AE692">
            <v>0.32724222115018864</v>
          </cell>
          <cell r="AF692">
            <v>0.32724222115018864</v>
          </cell>
        </row>
        <row r="693">
          <cell r="C693" t="str">
            <v>0-3786</v>
          </cell>
          <cell r="D693" t="str">
            <v>12</v>
          </cell>
          <cell r="E693" t="str">
            <v>16</v>
          </cell>
          <cell r="F693" t="str">
            <v>53</v>
          </cell>
          <cell r="G693">
            <v>45</v>
          </cell>
          <cell r="H693">
            <v>0.3</v>
          </cell>
          <cell r="I693" t="str">
            <v>+0,1-0</v>
          </cell>
          <cell r="J693">
            <v>45</v>
          </cell>
          <cell r="K693">
            <v>0.3</v>
          </cell>
          <cell r="L693" t="str">
            <v>+0,1-0</v>
          </cell>
          <cell r="M693" t="str">
            <v>Brute</v>
          </cell>
          <cell r="N693" t="str">
            <v>Suivant plan générique</v>
          </cell>
          <cell r="O693">
            <v>43129</v>
          </cell>
          <cell r="P693">
            <v>0</v>
          </cell>
          <cell r="Q693">
            <v>3</v>
          </cell>
          <cell r="R693">
            <v>56</v>
          </cell>
          <cell r="S693">
            <v>3.6812104000000005E-2</v>
          </cell>
          <cell r="T693">
            <v>2.083704</v>
          </cell>
          <cell r="U693">
            <v>9.3938377209599988</v>
          </cell>
          <cell r="V693">
            <v>50</v>
          </cell>
          <cell r="W693">
            <v>2</v>
          </cell>
          <cell r="X693">
            <v>0.15</v>
          </cell>
          <cell r="Y693">
            <v>0.18787675441919999</v>
          </cell>
          <cell r="Z693">
            <v>0.15</v>
          </cell>
          <cell r="AA693">
            <v>0</v>
          </cell>
          <cell r="AB693">
            <v>0</v>
          </cell>
          <cell r="AC693">
            <v>0.33787675441919995</v>
          </cell>
          <cell r="AD693">
            <v>0.44394886016306595</v>
          </cell>
          <cell r="AE693">
            <v>0.33787675441919995</v>
          </cell>
          <cell r="AF693">
            <v>0.33787675441919995</v>
          </cell>
        </row>
        <row r="694">
          <cell r="C694" t="str">
            <v>0-3788</v>
          </cell>
          <cell r="D694" t="str">
            <v>12</v>
          </cell>
          <cell r="E694" t="str">
            <v>16</v>
          </cell>
          <cell r="F694" t="str">
            <v>60</v>
          </cell>
          <cell r="G694">
            <v>45</v>
          </cell>
          <cell r="H694">
            <v>0.3</v>
          </cell>
          <cell r="I694" t="str">
            <v>+0,1-0</v>
          </cell>
          <cell r="J694">
            <v>45</v>
          </cell>
          <cell r="K694">
            <v>0.3</v>
          </cell>
          <cell r="L694" t="str">
            <v>+0,1-0</v>
          </cell>
          <cell r="M694" t="str">
            <v>Brute</v>
          </cell>
          <cell r="N694" t="str">
            <v>Suivant plan générique</v>
          </cell>
          <cell r="O694">
            <v>43129</v>
          </cell>
          <cell r="P694">
            <v>0</v>
          </cell>
          <cell r="Q694">
            <v>3</v>
          </cell>
          <cell r="R694">
            <v>63</v>
          </cell>
          <cell r="S694">
            <v>4.1674080000000002E-2</v>
          </cell>
          <cell r="T694">
            <v>2.083704</v>
          </cell>
          <cell r="U694">
            <v>9.3938377209599988</v>
          </cell>
          <cell r="V694">
            <v>44</v>
          </cell>
          <cell r="W694">
            <v>2</v>
          </cell>
          <cell r="X694">
            <v>0.15</v>
          </cell>
          <cell r="Y694">
            <v>0.21349631183999998</v>
          </cell>
          <cell r="Z694">
            <v>0.15</v>
          </cell>
          <cell r="AA694">
            <v>0</v>
          </cell>
          <cell r="AB694">
            <v>0</v>
          </cell>
          <cell r="AC694">
            <v>0.36349631183999997</v>
          </cell>
          <cell r="AD694">
            <v>0.41265893246813856</v>
          </cell>
          <cell r="AE694">
            <v>0.36349631183999997</v>
          </cell>
          <cell r="AF694">
            <v>0.36349631183999997</v>
          </cell>
        </row>
        <row r="695">
          <cell r="C695" t="str">
            <v>0-3780</v>
          </cell>
          <cell r="D695" t="str">
            <v>12</v>
          </cell>
          <cell r="E695" t="str">
            <v>16</v>
          </cell>
          <cell r="F695" t="str">
            <v>42</v>
          </cell>
          <cell r="G695">
            <v>45</v>
          </cell>
          <cell r="H695">
            <v>0.3</v>
          </cell>
          <cell r="I695" t="str">
            <v>+0,1-0</v>
          </cell>
          <cell r="J695">
            <v>45</v>
          </cell>
          <cell r="K695">
            <v>0.3</v>
          </cell>
          <cell r="L695" t="str">
            <v>+0,1-0</v>
          </cell>
          <cell r="M695" t="str">
            <v>Brute</v>
          </cell>
          <cell r="N695" t="str">
            <v>Suivant plan générique</v>
          </cell>
          <cell r="O695">
            <v>43129</v>
          </cell>
          <cell r="P695">
            <v>0</v>
          </cell>
          <cell r="Q695">
            <v>3</v>
          </cell>
          <cell r="R695">
            <v>45</v>
          </cell>
          <cell r="S695">
            <v>2.9171856000000003E-2</v>
          </cell>
          <cell r="T695">
            <v>2.083704</v>
          </cell>
          <cell r="U695">
            <v>9.3938377209599988</v>
          </cell>
          <cell r="V695">
            <v>62</v>
          </cell>
          <cell r="W695">
            <v>2</v>
          </cell>
          <cell r="X695">
            <v>0.15</v>
          </cell>
          <cell r="Y695">
            <v>0.15151351162838708</v>
          </cell>
          <cell r="Z695">
            <v>0.15</v>
          </cell>
          <cell r="AA695">
            <v>0</v>
          </cell>
          <cell r="AB695">
            <v>0</v>
          </cell>
          <cell r="AC695">
            <v>0.30151351162838708</v>
          </cell>
          <cell r="AD695">
            <v>0.49749014294548022</v>
          </cell>
          <cell r="AE695">
            <v>0.30151351162838708</v>
          </cell>
          <cell r="AF695">
            <v>0.30151351162838708</v>
          </cell>
        </row>
        <row r="696">
          <cell r="C696" t="str">
            <v>0-3781</v>
          </cell>
          <cell r="D696" t="str">
            <v>12</v>
          </cell>
          <cell r="E696" t="str">
            <v>16</v>
          </cell>
          <cell r="F696" t="str">
            <v>45</v>
          </cell>
          <cell r="G696">
            <v>45</v>
          </cell>
          <cell r="H696">
            <v>0.3</v>
          </cell>
          <cell r="I696" t="str">
            <v>+0,1-0</v>
          </cell>
          <cell r="J696">
            <v>45</v>
          </cell>
          <cell r="K696">
            <v>0.3</v>
          </cell>
          <cell r="L696" t="str">
            <v>+0,1-0</v>
          </cell>
          <cell r="M696" t="str">
            <v>Brute</v>
          </cell>
          <cell r="N696" t="str">
            <v>Suivant plan générique</v>
          </cell>
          <cell r="O696">
            <v>43129</v>
          </cell>
          <cell r="P696">
            <v>0</v>
          </cell>
          <cell r="Q696">
            <v>3</v>
          </cell>
          <cell r="R696">
            <v>48</v>
          </cell>
          <cell r="S696">
            <v>3.1255560000000002E-2</v>
          </cell>
          <cell r="T696">
            <v>2.083704</v>
          </cell>
          <cell r="U696">
            <v>9.3938377209599988</v>
          </cell>
          <cell r="V696">
            <v>58</v>
          </cell>
          <cell r="W696">
            <v>2</v>
          </cell>
          <cell r="X696">
            <v>0.15</v>
          </cell>
          <cell r="Y696">
            <v>0.16196271932689654</v>
          </cell>
          <cell r="Z696">
            <v>0.15</v>
          </cell>
          <cell r="AA696">
            <v>0</v>
          </cell>
          <cell r="AB696">
            <v>0</v>
          </cell>
          <cell r="AC696">
            <v>0.31196271932689656</v>
          </cell>
          <cell r="AD696">
            <v>0.48082668443090287</v>
          </cell>
          <cell r="AE696">
            <v>0.31196271932689656</v>
          </cell>
          <cell r="AF696">
            <v>0.31196271932689656</v>
          </cell>
        </row>
        <row r="697">
          <cell r="C697" t="str">
            <v>0-3776</v>
          </cell>
          <cell r="D697" t="str">
            <v>12</v>
          </cell>
          <cell r="E697" t="str">
            <v>16</v>
          </cell>
          <cell r="F697" t="str">
            <v>35</v>
          </cell>
          <cell r="G697">
            <v>45</v>
          </cell>
          <cell r="H697">
            <v>0.3</v>
          </cell>
          <cell r="I697" t="str">
            <v>+0,1-0</v>
          </cell>
          <cell r="J697">
            <v>45</v>
          </cell>
          <cell r="K697">
            <v>0.3</v>
          </cell>
          <cell r="L697" t="str">
            <v>+0,1-0</v>
          </cell>
          <cell r="M697" t="str">
            <v>Brute</v>
          </cell>
          <cell r="N697" t="str">
            <v>Suivant plan générique</v>
          </cell>
          <cell r="O697">
            <v>43129</v>
          </cell>
          <cell r="P697">
            <v>0</v>
          </cell>
          <cell r="Q697">
            <v>3</v>
          </cell>
          <cell r="R697">
            <v>38</v>
          </cell>
          <cell r="S697">
            <v>2.4309880000000006E-2</v>
          </cell>
          <cell r="T697">
            <v>2.083704</v>
          </cell>
          <cell r="U697">
            <v>9.3938377209599988</v>
          </cell>
          <cell r="V697">
            <v>74</v>
          </cell>
          <cell r="W697">
            <v>2</v>
          </cell>
          <cell r="X697">
            <v>0.15</v>
          </cell>
          <cell r="Y697">
            <v>0.12694375298594593</v>
          </cell>
          <cell r="Z697">
            <v>0.15</v>
          </cell>
          <cell r="AA697">
            <v>0</v>
          </cell>
          <cell r="AB697">
            <v>0</v>
          </cell>
          <cell r="AC697">
            <v>0.27694375298594592</v>
          </cell>
          <cell r="AD697">
            <v>0.54162622692417994</v>
          </cell>
          <cell r="AE697">
            <v>0.27694375298594592</v>
          </cell>
          <cell r="AF697">
            <v>0.27694375298594592</v>
          </cell>
        </row>
        <row r="698">
          <cell r="C698" t="str">
            <v>0-3777</v>
          </cell>
          <cell r="D698" t="str">
            <v>12</v>
          </cell>
          <cell r="E698" t="str">
            <v>16</v>
          </cell>
          <cell r="F698" t="str">
            <v>36</v>
          </cell>
          <cell r="G698">
            <v>45</v>
          </cell>
          <cell r="H698">
            <v>0.3</v>
          </cell>
          <cell r="I698" t="str">
            <v>+0,1-0</v>
          </cell>
          <cell r="J698">
            <v>45</v>
          </cell>
          <cell r="K698">
            <v>0.3</v>
          </cell>
          <cell r="L698" t="str">
            <v>+0,1-0</v>
          </cell>
          <cell r="M698" t="str">
            <v>Brute</v>
          </cell>
          <cell r="N698" t="str">
            <v>Suivant plan générique</v>
          </cell>
          <cell r="O698">
            <v>43129</v>
          </cell>
          <cell r="P698">
            <v>0</v>
          </cell>
          <cell r="Q698">
            <v>3</v>
          </cell>
          <cell r="R698">
            <v>39</v>
          </cell>
          <cell r="S698">
            <v>2.5004448000000006E-2</v>
          </cell>
          <cell r="T698">
            <v>2.083704</v>
          </cell>
          <cell r="U698">
            <v>9.3938377209599988</v>
          </cell>
          <cell r="V698">
            <v>72</v>
          </cell>
          <cell r="W698">
            <v>2</v>
          </cell>
          <cell r="X698">
            <v>0.15</v>
          </cell>
          <cell r="Y698">
            <v>0.13046996834666666</v>
          </cell>
          <cell r="Z698">
            <v>0.15</v>
          </cell>
          <cell r="AA698">
            <v>0</v>
          </cell>
          <cell r="AB698">
            <v>0</v>
          </cell>
          <cell r="AC698">
            <v>0.28046996834666665</v>
          </cell>
          <cell r="AD698">
            <v>0.53481661827906257</v>
          </cell>
          <cell r="AE698">
            <v>0.28046996834666665</v>
          </cell>
          <cell r="AF698">
            <v>0.28046996834666665</v>
          </cell>
        </row>
        <row r="699">
          <cell r="C699" t="str">
            <v>0-3778</v>
          </cell>
          <cell r="D699" t="str">
            <v>12</v>
          </cell>
          <cell r="E699" t="str">
            <v>16</v>
          </cell>
          <cell r="F699" t="str">
            <v>38</v>
          </cell>
          <cell r="G699">
            <v>45</v>
          </cell>
          <cell r="H699">
            <v>0.3</v>
          </cell>
          <cell r="I699" t="str">
            <v>+0,1-0</v>
          </cell>
          <cell r="J699">
            <v>45</v>
          </cell>
          <cell r="K699">
            <v>0.3</v>
          </cell>
          <cell r="L699" t="str">
            <v>+0,1-0</v>
          </cell>
          <cell r="M699" t="str">
            <v>Brute</v>
          </cell>
          <cell r="N699" t="str">
            <v>Suivant plan générique</v>
          </cell>
          <cell r="O699">
            <v>43129</v>
          </cell>
          <cell r="P699">
            <v>0</v>
          </cell>
          <cell r="Q699">
            <v>3</v>
          </cell>
          <cell r="R699">
            <v>41</v>
          </cell>
          <cell r="S699">
            <v>2.6393584000000001E-2</v>
          </cell>
          <cell r="T699">
            <v>2.083704</v>
          </cell>
          <cell r="U699">
            <v>9.3938377209599988</v>
          </cell>
          <cell r="V699">
            <v>68</v>
          </cell>
          <cell r="W699">
            <v>2</v>
          </cell>
          <cell r="X699">
            <v>0.15</v>
          </cell>
          <cell r="Y699">
            <v>0.1381446723670588</v>
          </cell>
          <cell r="Z699">
            <v>0.15</v>
          </cell>
          <cell r="AA699">
            <v>0</v>
          </cell>
          <cell r="AB699">
            <v>0</v>
          </cell>
          <cell r="AC699">
            <v>0.28814467236705876</v>
          </cell>
          <cell r="AD699">
            <v>0.52057183208620816</v>
          </cell>
          <cell r="AE699">
            <v>0.28814467236705876</v>
          </cell>
          <cell r="AF699">
            <v>0.28814467236705876</v>
          </cell>
        </row>
        <row r="700">
          <cell r="C700" t="str">
            <v>0-3774</v>
          </cell>
          <cell r="D700" t="str">
            <v>12</v>
          </cell>
          <cell r="E700" t="str">
            <v>16</v>
          </cell>
          <cell r="F700" t="str">
            <v>33</v>
          </cell>
          <cell r="G700">
            <v>45</v>
          </cell>
          <cell r="H700">
            <v>0.3</v>
          </cell>
          <cell r="I700" t="str">
            <v>+0,1-0</v>
          </cell>
          <cell r="J700">
            <v>45</v>
          </cell>
          <cell r="K700">
            <v>0.3</v>
          </cell>
          <cell r="L700" t="str">
            <v>+0,1-0</v>
          </cell>
          <cell r="M700" t="str">
            <v>Brute</v>
          </cell>
          <cell r="N700" t="str">
            <v>Suivant plan générique</v>
          </cell>
          <cell r="O700">
            <v>43129</v>
          </cell>
          <cell r="P700">
            <v>0</v>
          </cell>
          <cell r="Q700">
            <v>3</v>
          </cell>
          <cell r="R700">
            <v>36</v>
          </cell>
          <cell r="S700">
            <v>2.2920744000000003E-2</v>
          </cell>
          <cell r="T700">
            <v>2.083704</v>
          </cell>
          <cell r="U700">
            <v>9.3938377209599988</v>
          </cell>
          <cell r="V700">
            <v>78</v>
          </cell>
          <cell r="W700">
            <v>2</v>
          </cell>
          <cell r="X700">
            <v>0.15</v>
          </cell>
          <cell r="Y700">
            <v>0.1204338169353846</v>
          </cell>
          <cell r="Z700">
            <v>0.15</v>
          </cell>
          <cell r="AA700">
            <v>0</v>
          </cell>
          <cell r="AB700">
            <v>0</v>
          </cell>
          <cell r="AC700">
            <v>0.2704338169353846</v>
          </cell>
          <cell r="AD700">
            <v>0.55466436002654151</v>
          </cell>
          <cell r="AE700">
            <v>0.2704338169353846</v>
          </cell>
          <cell r="AF700">
            <v>0.2704338169353846</v>
          </cell>
        </row>
        <row r="701">
          <cell r="C701" t="str">
            <v>0-3770</v>
          </cell>
          <cell r="D701" t="str">
            <v>12</v>
          </cell>
          <cell r="E701" t="str">
            <v>16</v>
          </cell>
          <cell r="F701" t="str">
            <v>25</v>
          </cell>
          <cell r="G701">
            <v>45</v>
          </cell>
          <cell r="H701">
            <v>0.3</v>
          </cell>
          <cell r="I701" t="str">
            <v>+0,1-0</v>
          </cell>
          <cell r="J701">
            <v>45</v>
          </cell>
          <cell r="K701">
            <v>0.3</v>
          </cell>
          <cell r="L701" t="str">
            <v>+0,1-0</v>
          </cell>
          <cell r="M701" t="str">
            <v>Brute</v>
          </cell>
          <cell r="N701" t="str">
            <v>Suivant plan générique</v>
          </cell>
          <cell r="O701">
            <v>43129</v>
          </cell>
          <cell r="P701">
            <v>0</v>
          </cell>
          <cell r="Q701">
            <v>3</v>
          </cell>
          <cell r="R701">
            <v>28</v>
          </cell>
          <cell r="S701">
            <v>1.73642E-2</v>
          </cell>
          <cell r="T701">
            <v>2.083704</v>
          </cell>
          <cell r="U701">
            <v>9.3938377209599988</v>
          </cell>
          <cell r="V701">
            <v>100</v>
          </cell>
          <cell r="W701">
            <v>2</v>
          </cell>
          <cell r="X701">
            <v>0.15</v>
          </cell>
          <cell r="Y701">
            <v>9.3938377209599994E-2</v>
          </cell>
          <cell r="Z701">
            <v>0.15</v>
          </cell>
          <cell r="AA701">
            <v>0</v>
          </cell>
          <cell r="AB701">
            <v>0</v>
          </cell>
          <cell r="AC701">
            <v>0.24393837720959999</v>
          </cell>
          <cell r="AD701">
            <v>0.61490939521629673</v>
          </cell>
          <cell r="AE701">
            <v>0.24393837720959999</v>
          </cell>
          <cell r="AF701">
            <v>0.24393837720959999</v>
          </cell>
        </row>
        <row r="702">
          <cell r="C702" t="str">
            <v>0-3748</v>
          </cell>
          <cell r="D702" t="str">
            <v>10</v>
          </cell>
          <cell r="E702" t="str">
            <v>16</v>
          </cell>
          <cell r="F702" t="str">
            <v>40</v>
          </cell>
          <cell r="G702">
            <v>45</v>
          </cell>
          <cell r="H702">
            <v>0.3</v>
          </cell>
          <cell r="I702" t="str">
            <v>+0,1-0</v>
          </cell>
          <cell r="J702">
            <v>45</v>
          </cell>
          <cell r="K702">
            <v>0.3</v>
          </cell>
          <cell r="L702" t="str">
            <v>+0,1-0</v>
          </cell>
          <cell r="M702" t="str">
            <v>Brute</v>
          </cell>
          <cell r="N702" t="str">
            <v>Suivant plan générique</v>
          </cell>
          <cell r="O702">
            <v>43129</v>
          </cell>
          <cell r="P702">
            <v>0</v>
          </cell>
          <cell r="Q702">
            <v>3</v>
          </cell>
          <cell r="R702">
            <v>43</v>
          </cell>
          <cell r="S702">
            <v>3.8697360000000007E-2</v>
          </cell>
          <cell r="T702">
            <v>2.9023020000000002</v>
          </cell>
          <cell r="U702">
            <v>14.197829199840001</v>
          </cell>
          <cell r="V702">
            <v>65</v>
          </cell>
          <cell r="W702">
            <v>3</v>
          </cell>
          <cell r="X702">
            <v>0.15</v>
          </cell>
          <cell r="Y702">
            <v>0.21842814153600001</v>
          </cell>
          <cell r="Z702">
            <v>0.15</v>
          </cell>
          <cell r="AA702">
            <v>0</v>
          </cell>
          <cell r="AB702">
            <v>0</v>
          </cell>
          <cell r="AC702">
            <v>0.36842814153600001</v>
          </cell>
          <cell r="AD702">
            <v>0.40713502333084706</v>
          </cell>
          <cell r="AE702">
            <v>0.36842814153600001</v>
          </cell>
          <cell r="AF702">
            <v>0.36842814153600001</v>
          </cell>
        </row>
        <row r="703">
          <cell r="C703" t="str">
            <v>0-3749</v>
          </cell>
          <cell r="D703" t="str">
            <v>10</v>
          </cell>
          <cell r="E703" t="str">
            <v>16</v>
          </cell>
          <cell r="F703" t="str">
            <v>44</v>
          </cell>
          <cell r="G703">
            <v>45</v>
          </cell>
          <cell r="H703">
            <v>0.3</v>
          </cell>
          <cell r="I703" t="str">
            <v>+0,1-0</v>
          </cell>
          <cell r="J703">
            <v>45</v>
          </cell>
          <cell r="K703">
            <v>0.3</v>
          </cell>
          <cell r="L703" t="str">
            <v>+0,1-0</v>
          </cell>
          <cell r="M703" t="str">
            <v>Brute</v>
          </cell>
          <cell r="N703" t="str">
            <v>Suivant plan générique</v>
          </cell>
          <cell r="O703">
            <v>43129</v>
          </cell>
          <cell r="P703">
            <v>0</v>
          </cell>
          <cell r="Q703">
            <v>3</v>
          </cell>
          <cell r="R703">
            <v>47</v>
          </cell>
          <cell r="S703">
            <v>4.2567095999999999E-2</v>
          </cell>
          <cell r="T703">
            <v>2.9023020000000002</v>
          </cell>
          <cell r="U703">
            <v>14.197829199840001</v>
          </cell>
          <cell r="V703">
            <v>60</v>
          </cell>
          <cell r="W703">
            <v>3</v>
          </cell>
          <cell r="X703">
            <v>0.15</v>
          </cell>
          <cell r="Y703">
            <v>0.23663048666400002</v>
          </cell>
          <cell r="Z703">
            <v>0.15</v>
          </cell>
          <cell r="AA703">
            <v>0</v>
          </cell>
          <cell r="AB703">
            <v>0</v>
          </cell>
          <cell r="AC703">
            <v>0.38663048666400002</v>
          </cell>
          <cell r="AD703">
            <v>0.38796733618773577</v>
          </cell>
          <cell r="AE703">
            <v>0.38663048666400002</v>
          </cell>
          <cell r="AF703">
            <v>0.38663048666400002</v>
          </cell>
        </row>
        <row r="704">
          <cell r="C704" t="str">
            <v>0-3750</v>
          </cell>
          <cell r="D704" t="str">
            <v>10</v>
          </cell>
          <cell r="E704" t="str">
            <v>16</v>
          </cell>
          <cell r="F704" t="str">
            <v>48</v>
          </cell>
          <cell r="G704">
            <v>45</v>
          </cell>
          <cell r="H704">
            <v>0.3</v>
          </cell>
          <cell r="I704" t="str">
            <v>+0,1-0</v>
          </cell>
          <cell r="J704">
            <v>45</v>
          </cell>
          <cell r="K704">
            <v>0.3</v>
          </cell>
          <cell r="L704" t="str">
            <v>+0,1-0</v>
          </cell>
          <cell r="M704" t="str">
            <v>Brute</v>
          </cell>
          <cell r="N704" t="str">
            <v>Suivant plan générique</v>
          </cell>
          <cell r="O704">
            <v>43129</v>
          </cell>
          <cell r="P704">
            <v>0</v>
          </cell>
          <cell r="Q704">
            <v>3</v>
          </cell>
          <cell r="R704">
            <v>51</v>
          </cell>
          <cell r="S704">
            <v>4.6436832000000004E-2</v>
          </cell>
          <cell r="T704">
            <v>2.9023020000000002</v>
          </cell>
          <cell r="U704">
            <v>14.197829199840001</v>
          </cell>
          <cell r="V704">
            <v>55</v>
          </cell>
          <cell r="W704">
            <v>3</v>
          </cell>
          <cell r="X704">
            <v>0.15</v>
          </cell>
          <cell r="Y704">
            <v>0.25814234908800004</v>
          </cell>
          <cell r="Z704">
            <v>0.15</v>
          </cell>
          <cell r="AA704">
            <v>0</v>
          </cell>
          <cell r="AB704">
            <v>0</v>
          </cell>
          <cell r="AC704">
            <v>0.40814234908800007</v>
          </cell>
          <cell r="AD704">
            <v>0.36751883340500485</v>
          </cell>
          <cell r="AE704">
            <v>0.40814234908800007</v>
          </cell>
          <cell r="AF704">
            <v>0.40814234908800007</v>
          </cell>
        </row>
        <row r="705">
          <cell r="C705" t="str">
            <v>0-3751</v>
          </cell>
          <cell r="D705" t="str">
            <v>10</v>
          </cell>
          <cell r="E705" t="str">
            <v>16</v>
          </cell>
          <cell r="F705" t="str">
            <v>51</v>
          </cell>
          <cell r="G705">
            <v>45</v>
          </cell>
          <cell r="H705">
            <v>0.3</v>
          </cell>
          <cell r="I705" t="str">
            <v>+0,1-0</v>
          </cell>
          <cell r="J705">
            <v>45</v>
          </cell>
          <cell r="K705">
            <v>0.3</v>
          </cell>
          <cell r="L705" t="str">
            <v>+0,1-0</v>
          </cell>
          <cell r="M705" t="str">
            <v>Brute</v>
          </cell>
          <cell r="N705" t="str">
            <v>Suivant plan générique</v>
          </cell>
          <cell r="O705">
            <v>43129</v>
          </cell>
          <cell r="P705">
            <v>0</v>
          </cell>
          <cell r="Q705">
            <v>3</v>
          </cell>
          <cell r="R705">
            <v>54</v>
          </cell>
          <cell r="S705">
            <v>4.9339134000000007E-2</v>
          </cell>
          <cell r="T705">
            <v>2.9023020000000002</v>
          </cell>
          <cell r="U705">
            <v>14.197829199840001</v>
          </cell>
          <cell r="V705">
            <v>52</v>
          </cell>
          <cell r="W705">
            <v>3</v>
          </cell>
          <cell r="X705">
            <v>0.15</v>
          </cell>
          <cell r="Y705">
            <v>0.27303517692000001</v>
          </cell>
          <cell r="Z705">
            <v>0.15</v>
          </cell>
          <cell r="AA705">
            <v>0</v>
          </cell>
          <cell r="AB705">
            <v>0</v>
          </cell>
          <cell r="AC705">
            <v>0.42303517692000003</v>
          </cell>
          <cell r="AD705">
            <v>0.35458044196727984</v>
          </cell>
          <cell r="AE705">
            <v>0.42303517692000003</v>
          </cell>
          <cell r="AF705">
            <v>0.42303517692000003</v>
          </cell>
        </row>
        <row r="706">
          <cell r="C706" t="str">
            <v>0-3752</v>
          </cell>
          <cell r="D706" t="str">
            <v>10</v>
          </cell>
          <cell r="E706" t="str">
            <v>16</v>
          </cell>
          <cell r="F706" t="str">
            <v>53</v>
          </cell>
          <cell r="G706">
            <v>45</v>
          </cell>
          <cell r="H706">
            <v>0.3</v>
          </cell>
          <cell r="I706" t="str">
            <v>+0,1-0</v>
          </cell>
          <cell r="J706">
            <v>45</v>
          </cell>
          <cell r="K706">
            <v>0.3</v>
          </cell>
          <cell r="L706" t="str">
            <v>+0,1-0</v>
          </cell>
          <cell r="M706" t="str">
            <v>Brute</v>
          </cell>
          <cell r="N706" t="str">
            <v>Suivant plan générique</v>
          </cell>
          <cell r="O706">
            <v>43129</v>
          </cell>
          <cell r="P706">
            <v>0</v>
          </cell>
          <cell r="Q706">
            <v>3</v>
          </cell>
          <cell r="R706">
            <v>56</v>
          </cell>
          <cell r="S706">
            <v>5.1274001999999999E-2</v>
          </cell>
          <cell r="T706">
            <v>2.9023020000000002</v>
          </cell>
          <cell r="U706">
            <v>14.197829199840001</v>
          </cell>
          <cell r="V706">
            <v>50</v>
          </cell>
          <cell r="W706">
            <v>3</v>
          </cell>
          <cell r="X706">
            <v>0.15</v>
          </cell>
          <cell r="Y706">
            <v>0.28395658399680002</v>
          </cell>
          <cell r="Z706">
            <v>0.15</v>
          </cell>
          <cell r="AA706">
            <v>0</v>
          </cell>
          <cell r="AB706">
            <v>0</v>
          </cell>
          <cell r="AC706">
            <v>0.43395658399680004</v>
          </cell>
          <cell r="AD706">
            <v>0.34565669823114403</v>
          </cell>
          <cell r="AE706">
            <v>0.43395658399680004</v>
          </cell>
          <cell r="AF706">
            <v>0.43395658399680004</v>
          </cell>
        </row>
        <row r="707">
          <cell r="C707" t="str">
            <v>0-3753</v>
          </cell>
          <cell r="D707" t="str">
            <v>10</v>
          </cell>
          <cell r="E707" t="str">
            <v>16</v>
          </cell>
          <cell r="F707" t="str">
            <v>57</v>
          </cell>
          <cell r="G707">
            <v>45</v>
          </cell>
          <cell r="H707">
            <v>0.3</v>
          </cell>
          <cell r="I707" t="str">
            <v>+0,1-0</v>
          </cell>
          <cell r="J707">
            <v>45</v>
          </cell>
          <cell r="K707">
            <v>0.3</v>
          </cell>
          <cell r="L707" t="str">
            <v>+0,1-0</v>
          </cell>
          <cell r="M707" t="str">
            <v>Brute</v>
          </cell>
          <cell r="N707" t="str">
            <v>Suivant plan générique</v>
          </cell>
          <cell r="O707">
            <v>43129</v>
          </cell>
          <cell r="P707">
            <v>0</v>
          </cell>
          <cell r="Q707">
            <v>3</v>
          </cell>
          <cell r="R707">
            <v>60</v>
          </cell>
          <cell r="S707">
            <v>5.5143738000000005E-2</v>
          </cell>
          <cell r="T707">
            <v>2.9023020000000002</v>
          </cell>
          <cell r="U707">
            <v>14.197829199840001</v>
          </cell>
          <cell r="V707">
            <v>47</v>
          </cell>
          <cell r="W707">
            <v>3</v>
          </cell>
          <cell r="X707">
            <v>0.15</v>
          </cell>
          <cell r="Y707">
            <v>0.30208147233702132</v>
          </cell>
          <cell r="Z707">
            <v>0.15</v>
          </cell>
          <cell r="AA707">
            <v>0</v>
          </cell>
          <cell r="AB707">
            <v>0</v>
          </cell>
          <cell r="AC707">
            <v>0.45208147233702134</v>
          </cell>
          <cell r="AD707">
            <v>0.33179860086851076</v>
          </cell>
          <cell r="AE707">
            <v>0.45208147233702134</v>
          </cell>
          <cell r="AF707">
            <v>0.45208147233702134</v>
          </cell>
        </row>
        <row r="708">
          <cell r="C708" t="str">
            <v>0-3754</v>
          </cell>
          <cell r="D708" t="str">
            <v>10</v>
          </cell>
          <cell r="E708" t="str">
            <v>16</v>
          </cell>
          <cell r="F708" t="str">
            <v>58</v>
          </cell>
          <cell r="G708">
            <v>45</v>
          </cell>
          <cell r="H708">
            <v>0.3</v>
          </cell>
          <cell r="I708" t="str">
            <v>+0,1-0</v>
          </cell>
          <cell r="J708">
            <v>45</v>
          </cell>
          <cell r="K708">
            <v>0.3</v>
          </cell>
          <cell r="L708" t="str">
            <v>+0,1-0</v>
          </cell>
          <cell r="M708" t="str">
            <v>Brute</v>
          </cell>
          <cell r="N708" t="str">
            <v>Suivant plan générique</v>
          </cell>
          <cell r="O708">
            <v>43129</v>
          </cell>
          <cell r="P708">
            <v>0</v>
          </cell>
          <cell r="Q708">
            <v>3</v>
          </cell>
          <cell r="R708">
            <v>61</v>
          </cell>
          <cell r="S708">
            <v>5.6111172000000008E-2</v>
          </cell>
          <cell r="T708">
            <v>2.9023020000000002</v>
          </cell>
          <cell r="U708">
            <v>14.197829199840001</v>
          </cell>
          <cell r="V708">
            <v>46</v>
          </cell>
          <cell r="W708">
            <v>3</v>
          </cell>
          <cell r="X708">
            <v>0.15</v>
          </cell>
          <cell r="Y708">
            <v>0.30864846086608699</v>
          </cell>
          <cell r="Z708">
            <v>0.15</v>
          </cell>
          <cell r="AA708">
            <v>0</v>
          </cell>
          <cell r="AB708">
            <v>0</v>
          </cell>
          <cell r="AC708">
            <v>0.45864846086608702</v>
          </cell>
          <cell r="AD708">
            <v>0.32704786519232643</v>
          </cell>
          <cell r="AE708">
            <v>0.45864846086608702</v>
          </cell>
          <cell r="AF708">
            <v>0.45864846086608702</v>
          </cell>
        </row>
        <row r="709">
          <cell r="C709" t="str">
            <v>0-3755</v>
          </cell>
          <cell r="D709" t="str">
            <v>10</v>
          </cell>
          <cell r="E709" t="str">
            <v>16</v>
          </cell>
          <cell r="F709" t="str">
            <v>60</v>
          </cell>
          <cell r="G709">
            <v>45</v>
          </cell>
          <cell r="H709">
            <v>0.3</v>
          </cell>
          <cell r="I709" t="str">
            <v>+0,1-0</v>
          </cell>
          <cell r="J709">
            <v>45</v>
          </cell>
          <cell r="K709">
            <v>0.3</v>
          </cell>
          <cell r="L709" t="str">
            <v>+0,1-0</v>
          </cell>
          <cell r="M709" t="str">
            <v>Brute</v>
          </cell>
          <cell r="N709" t="str">
            <v>Suivant plan générique</v>
          </cell>
          <cell r="O709">
            <v>43129</v>
          </cell>
          <cell r="P709">
            <v>0</v>
          </cell>
          <cell r="Q709">
            <v>3</v>
          </cell>
          <cell r="R709">
            <v>63</v>
          </cell>
          <cell r="S709">
            <v>5.8046040000000007E-2</v>
          </cell>
          <cell r="T709">
            <v>2.9023020000000002</v>
          </cell>
          <cell r="U709">
            <v>14.197829199840001</v>
          </cell>
          <cell r="V709">
            <v>44</v>
          </cell>
          <cell r="W709">
            <v>3</v>
          </cell>
          <cell r="X709">
            <v>0.15</v>
          </cell>
          <cell r="Y709">
            <v>0.32267793636000003</v>
          </cell>
          <cell r="Z709">
            <v>0.15</v>
          </cell>
          <cell r="AA709">
            <v>0</v>
          </cell>
          <cell r="AB709">
            <v>0</v>
          </cell>
          <cell r="AC709">
            <v>0.47267793636</v>
          </cell>
          <cell r="AD709">
            <v>0.3173408117060012</v>
          </cell>
          <cell r="AE709">
            <v>0.47267793636</v>
          </cell>
          <cell r="AF709">
            <v>0.47267793636</v>
          </cell>
        </row>
        <row r="710">
          <cell r="C710" t="str">
            <v>0-3756</v>
          </cell>
          <cell r="D710" t="str">
            <v>10</v>
          </cell>
          <cell r="E710" t="str">
            <v>16</v>
          </cell>
          <cell r="F710" t="str">
            <v>67,5</v>
          </cell>
          <cell r="G710">
            <v>45</v>
          </cell>
          <cell r="H710">
            <v>0.3</v>
          </cell>
          <cell r="I710" t="str">
            <v>+0,1-0</v>
          </cell>
          <cell r="J710">
            <v>45</v>
          </cell>
          <cell r="K710">
            <v>0.3</v>
          </cell>
          <cell r="L710" t="str">
            <v>+0,1-0</v>
          </cell>
          <cell r="M710" t="str">
            <v>Brute</v>
          </cell>
          <cell r="N710" t="str">
            <v>Suivant plan générique</v>
          </cell>
          <cell r="O710">
            <v>43129</v>
          </cell>
          <cell r="P710">
            <v>0</v>
          </cell>
          <cell r="Q710">
            <v>3</v>
          </cell>
          <cell r="R710">
            <v>70.5</v>
          </cell>
          <cell r="S710">
            <v>6.530179500000001E-2</v>
          </cell>
          <cell r="T710">
            <v>2.9023020000000002</v>
          </cell>
          <cell r="U710">
            <v>14.197829199840001</v>
          </cell>
          <cell r="V710">
            <v>40</v>
          </cell>
          <cell r="W710">
            <v>3</v>
          </cell>
          <cell r="X710">
            <v>0.15</v>
          </cell>
          <cell r="Y710">
            <v>0.35494572999600005</v>
          </cell>
          <cell r="Z710">
            <v>0.15</v>
          </cell>
          <cell r="AA710">
            <v>0</v>
          </cell>
          <cell r="AB710">
            <v>0</v>
          </cell>
          <cell r="AC710">
            <v>0.50494572999600007</v>
          </cell>
          <cell r="AD710">
            <v>0.29706162680331655</v>
          </cell>
          <cell r="AE710">
            <v>0.50494572999600007</v>
          </cell>
          <cell r="AF710">
            <v>0.50494572999600007</v>
          </cell>
        </row>
        <row r="711">
          <cell r="C711" t="str">
            <v>0-3747</v>
          </cell>
          <cell r="D711" t="str">
            <v>10</v>
          </cell>
          <cell r="E711" t="str">
            <v>16</v>
          </cell>
          <cell r="F711" t="str">
            <v>39</v>
          </cell>
          <cell r="G711">
            <v>45</v>
          </cell>
          <cell r="H711">
            <v>0.3</v>
          </cell>
          <cell r="I711" t="str">
            <v>+0,1-0</v>
          </cell>
          <cell r="J711">
            <v>45</v>
          </cell>
          <cell r="K711">
            <v>0.3</v>
          </cell>
          <cell r="L711" t="str">
            <v>+0,1-0</v>
          </cell>
          <cell r="M711" t="str">
            <v>Brute</v>
          </cell>
          <cell r="N711" t="str">
            <v>Suivant plan générique</v>
          </cell>
          <cell r="O711">
            <v>43129</v>
          </cell>
          <cell r="P711">
            <v>0</v>
          </cell>
          <cell r="Q711">
            <v>3</v>
          </cell>
          <cell r="R711">
            <v>42</v>
          </cell>
          <cell r="S711">
            <v>3.7729926000000004E-2</v>
          </cell>
          <cell r="T711">
            <v>2.9023020000000002</v>
          </cell>
          <cell r="U711">
            <v>14.197829199840001</v>
          </cell>
          <cell r="V711">
            <v>67</v>
          </cell>
          <cell r="W711">
            <v>3</v>
          </cell>
          <cell r="X711">
            <v>0.15</v>
          </cell>
          <cell r="Y711">
            <v>0.21190789850507463</v>
          </cell>
          <cell r="Z711">
            <v>0.15</v>
          </cell>
          <cell r="AA711">
            <v>0</v>
          </cell>
          <cell r="AB711">
            <v>0</v>
          </cell>
          <cell r="AC711">
            <v>0.36190789850507465</v>
          </cell>
          <cell r="AD711">
            <v>0.41447009203060192</v>
          </cell>
          <cell r="AE711">
            <v>0.36190789850507465</v>
          </cell>
          <cell r="AF711">
            <v>0.36190789850507465</v>
          </cell>
        </row>
        <row r="712">
          <cell r="C712" t="str">
            <v>0-3742</v>
          </cell>
          <cell r="D712" t="str">
            <v>10</v>
          </cell>
          <cell r="E712" t="str">
            <v>16</v>
          </cell>
          <cell r="F712" t="str">
            <v>31,5</v>
          </cell>
          <cell r="G712">
            <v>45</v>
          </cell>
          <cell r="H712">
            <v>0.3</v>
          </cell>
          <cell r="I712" t="str">
            <v>+0,1-0</v>
          </cell>
          <cell r="J712">
            <v>45</v>
          </cell>
          <cell r="K712">
            <v>0.3</v>
          </cell>
          <cell r="L712" t="str">
            <v>+0,1-0</v>
          </cell>
          <cell r="M712" t="str">
            <v>Brute</v>
          </cell>
          <cell r="N712" t="str">
            <v>Suivant plan générique</v>
          </cell>
          <cell r="O712">
            <v>43129</v>
          </cell>
          <cell r="P712">
            <v>0</v>
          </cell>
          <cell r="Q712">
            <v>3</v>
          </cell>
          <cell r="R712">
            <v>34.5</v>
          </cell>
          <cell r="S712">
            <v>3.0474171000000001E-2</v>
          </cell>
          <cell r="T712">
            <v>2.9023020000000002</v>
          </cell>
          <cell r="U712">
            <v>14.197829199840001</v>
          </cell>
          <cell r="V712">
            <v>81</v>
          </cell>
          <cell r="W712">
            <v>3</v>
          </cell>
          <cell r="X712">
            <v>0.15</v>
          </cell>
          <cell r="Y712">
            <v>0.17528184197333335</v>
          </cell>
          <cell r="Z712">
            <v>0.15</v>
          </cell>
          <cell r="AA712">
            <v>0</v>
          </cell>
          <cell r="AB712">
            <v>0</v>
          </cell>
          <cell r="AC712">
            <v>0.32528184197333332</v>
          </cell>
          <cell r="AD712">
            <v>0.46113855937982851</v>
          </cell>
          <cell r="AE712">
            <v>0.32528184197333332</v>
          </cell>
          <cell r="AF712">
            <v>0.32528184197333332</v>
          </cell>
        </row>
        <row r="713">
          <cell r="C713" t="str">
            <v>0-3744</v>
          </cell>
          <cell r="D713" t="str">
            <v>10</v>
          </cell>
          <cell r="E713" t="str">
            <v>16</v>
          </cell>
          <cell r="F713" t="str">
            <v>33</v>
          </cell>
          <cell r="G713">
            <v>45</v>
          </cell>
          <cell r="H713">
            <v>0.3</v>
          </cell>
          <cell r="I713" t="str">
            <v>+0,1-0</v>
          </cell>
          <cell r="J713">
            <v>45</v>
          </cell>
          <cell r="K713">
            <v>0.3</v>
          </cell>
          <cell r="L713" t="str">
            <v>+0,1-0</v>
          </cell>
          <cell r="M713" t="str">
            <v>Brute</v>
          </cell>
          <cell r="N713" t="str">
            <v>Suivant plan générique</v>
          </cell>
          <cell r="O713">
            <v>43129</v>
          </cell>
          <cell r="P713">
            <v>0</v>
          </cell>
          <cell r="Q713">
            <v>3</v>
          </cell>
          <cell r="R713">
            <v>36</v>
          </cell>
          <cell r="S713">
            <v>3.1925322000000006E-2</v>
          </cell>
          <cell r="T713">
            <v>2.9023020000000002</v>
          </cell>
          <cell r="U713">
            <v>14.197829199840001</v>
          </cell>
          <cell r="V713">
            <v>78</v>
          </cell>
          <cell r="W713">
            <v>3</v>
          </cell>
          <cell r="X713">
            <v>0.15</v>
          </cell>
          <cell r="Y713">
            <v>0.18202345128000003</v>
          </cell>
          <cell r="Z713">
            <v>0.15</v>
          </cell>
          <cell r="AA713">
            <v>0</v>
          </cell>
          <cell r="AB713">
            <v>0</v>
          </cell>
          <cell r="AC713">
            <v>0.33202345127999999</v>
          </cell>
          <cell r="AD713">
            <v>0.4517753171401826</v>
          </cell>
          <cell r="AE713">
            <v>0.33202345127999999</v>
          </cell>
          <cell r="AF713">
            <v>0.33202345127999999</v>
          </cell>
        </row>
        <row r="714">
          <cell r="C714" t="str">
            <v>0-3745</v>
          </cell>
          <cell r="D714" t="str">
            <v>10</v>
          </cell>
          <cell r="E714" t="str">
            <v>16</v>
          </cell>
          <cell r="F714" t="str">
            <v>35</v>
          </cell>
          <cell r="G714">
            <v>45</v>
          </cell>
          <cell r="H714">
            <v>0.3</v>
          </cell>
          <cell r="I714" t="str">
            <v>+0,1-0</v>
          </cell>
          <cell r="J714">
            <v>45</v>
          </cell>
          <cell r="K714">
            <v>0.3</v>
          </cell>
          <cell r="L714" t="str">
            <v>+0,1-0</v>
          </cell>
          <cell r="M714" t="str">
            <v>Brute</v>
          </cell>
          <cell r="N714" t="str">
            <v>Suivant plan générique</v>
          </cell>
          <cell r="O714">
            <v>43129</v>
          </cell>
          <cell r="P714">
            <v>0</v>
          </cell>
          <cell r="Q714">
            <v>3</v>
          </cell>
          <cell r="R714">
            <v>38</v>
          </cell>
          <cell r="S714">
            <v>3.3860190000000005E-2</v>
          </cell>
          <cell r="T714">
            <v>2.9023020000000002</v>
          </cell>
          <cell r="U714">
            <v>14.197829199840001</v>
          </cell>
          <cell r="V714">
            <v>74</v>
          </cell>
          <cell r="W714">
            <v>3</v>
          </cell>
          <cell r="X714">
            <v>0.15</v>
          </cell>
          <cell r="Y714">
            <v>0.1918625567545946</v>
          </cell>
          <cell r="Z714">
            <v>0.15</v>
          </cell>
          <cell r="AA714">
            <v>0</v>
          </cell>
          <cell r="AB714">
            <v>0</v>
          </cell>
          <cell r="AC714">
            <v>0.34186255675459459</v>
          </cell>
          <cell r="AD714">
            <v>0.43877282561739345</v>
          </cell>
          <cell r="AE714">
            <v>0.34186255675459459</v>
          </cell>
          <cell r="AF714">
            <v>0.34186255675459459</v>
          </cell>
        </row>
        <row r="715">
          <cell r="C715" t="str">
            <v>0-3736</v>
          </cell>
          <cell r="D715" t="str">
            <v>10</v>
          </cell>
          <cell r="E715" t="str">
            <v>14</v>
          </cell>
          <cell r="F715" t="str">
            <v>54</v>
          </cell>
          <cell r="G715">
            <v>45</v>
          </cell>
          <cell r="H715">
            <v>0.3</v>
          </cell>
          <cell r="I715" t="str">
            <v>+0,1-0</v>
          </cell>
          <cell r="J715">
            <v>45</v>
          </cell>
          <cell r="K715">
            <v>0.3</v>
          </cell>
          <cell r="L715" t="str">
            <v>+0,1-0</v>
          </cell>
          <cell r="M715" t="str">
            <v>Brute</v>
          </cell>
          <cell r="N715" t="str">
            <v>Suivant plan générique</v>
          </cell>
          <cell r="O715">
            <v>43129</v>
          </cell>
          <cell r="P715">
            <v>0</v>
          </cell>
          <cell r="Q715">
            <v>3</v>
          </cell>
          <cell r="R715">
            <v>57</v>
          </cell>
          <cell r="S715">
            <v>3.2148575999999998E-2</v>
          </cell>
          <cell r="T715">
            <v>1.7860320000000001</v>
          </cell>
          <cell r="U715">
            <v>8.116104474720002</v>
          </cell>
          <cell r="V715">
            <v>49</v>
          </cell>
          <cell r="W715">
            <v>2</v>
          </cell>
          <cell r="X715">
            <v>0.15</v>
          </cell>
          <cell r="Y715">
            <v>0.16563478519836738</v>
          </cell>
          <cell r="Z715">
            <v>0.15</v>
          </cell>
          <cell r="AA715">
            <v>0</v>
          </cell>
          <cell r="AB715">
            <v>0</v>
          </cell>
          <cell r="AC715">
            <v>0.31563478519836741</v>
          </cell>
          <cell r="AD715">
            <v>0.47523279129621065</v>
          </cell>
          <cell r="AE715">
            <v>0.31563478519836741</v>
          </cell>
          <cell r="AF715">
            <v>0.31563478519836741</v>
          </cell>
        </row>
        <row r="716">
          <cell r="C716" t="str">
            <v>0-3734</v>
          </cell>
          <cell r="D716" t="str">
            <v>10</v>
          </cell>
          <cell r="E716" t="str">
            <v>14</v>
          </cell>
          <cell r="F716" t="str">
            <v>38</v>
          </cell>
          <cell r="G716">
            <v>45</v>
          </cell>
          <cell r="H716">
            <v>0.3</v>
          </cell>
          <cell r="I716" t="str">
            <v>+0,1-0</v>
          </cell>
          <cell r="J716">
            <v>45</v>
          </cell>
          <cell r="K716">
            <v>0.3</v>
          </cell>
          <cell r="L716" t="str">
            <v>+0,1-0</v>
          </cell>
          <cell r="M716" t="str">
            <v>Brute</v>
          </cell>
          <cell r="N716" t="str">
            <v>Suivant plan générique</v>
          </cell>
          <cell r="O716">
            <v>43129</v>
          </cell>
          <cell r="P716">
            <v>0</v>
          </cell>
          <cell r="Q716">
            <v>3</v>
          </cell>
          <cell r="R716">
            <v>41</v>
          </cell>
          <cell r="S716">
            <v>2.2623072000000004E-2</v>
          </cell>
          <cell r="T716">
            <v>1.7860320000000001</v>
          </cell>
          <cell r="U716">
            <v>8.116104474720002</v>
          </cell>
          <cell r="V716">
            <v>68</v>
          </cell>
          <cell r="W716">
            <v>2</v>
          </cell>
          <cell r="X716">
            <v>0.15</v>
          </cell>
          <cell r="Y716">
            <v>0.1193544775694118</v>
          </cell>
          <cell r="Z716">
            <v>0.15</v>
          </cell>
          <cell r="AA716">
            <v>0</v>
          </cell>
          <cell r="AB716">
            <v>0</v>
          </cell>
          <cell r="AC716">
            <v>0.26935447756941178</v>
          </cell>
          <cell r="AD716">
            <v>0.55688697419683864</v>
          </cell>
          <cell r="AE716">
            <v>0.26935447756941178</v>
          </cell>
          <cell r="AF716">
            <v>0.26935447756941178</v>
          </cell>
        </row>
        <row r="717">
          <cell r="C717" t="str">
            <v>0-3733</v>
          </cell>
          <cell r="D717" t="str">
            <v>10</v>
          </cell>
          <cell r="E717" t="str">
            <v>14</v>
          </cell>
          <cell r="F717" t="str">
            <v>33</v>
          </cell>
          <cell r="G717">
            <v>45</v>
          </cell>
          <cell r="H717">
            <v>0.3</v>
          </cell>
          <cell r="I717" t="str">
            <v>+0,1-0</v>
          </cell>
          <cell r="J717">
            <v>45</v>
          </cell>
          <cell r="K717">
            <v>0.3</v>
          </cell>
          <cell r="L717" t="str">
            <v>+0,1-0</v>
          </cell>
          <cell r="M717" t="str">
            <v>Brute</v>
          </cell>
          <cell r="N717" t="str">
            <v>Suivant plan générique</v>
          </cell>
          <cell r="O717">
            <v>43129</v>
          </cell>
          <cell r="P717">
            <v>0</v>
          </cell>
          <cell r="Q717">
            <v>3</v>
          </cell>
          <cell r="R717">
            <v>36</v>
          </cell>
          <cell r="S717">
            <v>1.9646352000000002E-2</v>
          </cell>
          <cell r="T717">
            <v>1.7860320000000001</v>
          </cell>
          <cell r="U717">
            <v>8.116104474720002</v>
          </cell>
          <cell r="V717">
            <v>78</v>
          </cell>
          <cell r="W717">
            <v>2</v>
          </cell>
          <cell r="X717">
            <v>0.15</v>
          </cell>
          <cell r="Y717">
            <v>0.10405262147076925</v>
          </cell>
          <cell r="Z717">
            <v>0.15</v>
          </cell>
          <cell r="AA717">
            <v>0</v>
          </cell>
          <cell r="AB717">
            <v>0</v>
          </cell>
          <cell r="AC717">
            <v>0.25405262147076924</v>
          </cell>
          <cell r="AD717">
            <v>0.59042886127927108</v>
          </cell>
          <cell r="AE717">
            <v>0.25405262147076924</v>
          </cell>
          <cell r="AF717">
            <v>0.25405262147076924</v>
          </cell>
        </row>
        <row r="718">
          <cell r="C718" t="str">
            <v>0-3728</v>
          </cell>
          <cell r="D718" t="str">
            <v>10</v>
          </cell>
          <cell r="E718" t="str">
            <v>14</v>
          </cell>
          <cell r="F718" t="str">
            <v>21</v>
          </cell>
          <cell r="G718">
            <v>45</v>
          </cell>
          <cell r="H718">
            <v>0.3</v>
          </cell>
          <cell r="I718" t="str">
            <v>+0,1-0</v>
          </cell>
          <cell r="J718">
            <v>45</v>
          </cell>
          <cell r="K718">
            <v>0.3</v>
          </cell>
          <cell r="L718" t="str">
            <v>+0,1-0</v>
          </cell>
          <cell r="M718" t="str">
            <v>Brute</v>
          </cell>
          <cell r="N718" t="str">
            <v>Suivant plan générique</v>
          </cell>
          <cell r="O718">
            <v>43129</v>
          </cell>
          <cell r="P718">
            <v>0</v>
          </cell>
          <cell r="Q718">
            <v>3</v>
          </cell>
          <cell r="R718">
            <v>24</v>
          </cell>
          <cell r="S718">
            <v>1.2502224000000003E-2</v>
          </cell>
          <cell r="T718">
            <v>1.7860320000000001</v>
          </cell>
          <cell r="U718">
            <v>8.116104474720002</v>
          </cell>
          <cell r="V718">
            <v>117</v>
          </cell>
          <cell r="W718">
            <v>2</v>
          </cell>
          <cell r="X718">
            <v>0.15</v>
          </cell>
          <cell r="Y718">
            <v>6.9368414313846175E-2</v>
          </cell>
          <cell r="Z718">
            <v>0.15</v>
          </cell>
          <cell r="AA718">
            <v>0</v>
          </cell>
          <cell r="AB718">
            <v>0</v>
          </cell>
          <cell r="AC718">
            <v>0.21936841431384618</v>
          </cell>
          <cell r="AD718">
            <v>0.68378121102429035</v>
          </cell>
          <cell r="AE718">
            <v>0.21936841431384618</v>
          </cell>
          <cell r="AF718">
            <v>0.21936841431384618</v>
          </cell>
        </row>
        <row r="719">
          <cell r="C719" t="str">
            <v>0-3729</v>
          </cell>
          <cell r="D719" t="str">
            <v>10</v>
          </cell>
          <cell r="E719" t="str">
            <v>14</v>
          </cell>
          <cell r="F719" t="str">
            <v>24</v>
          </cell>
          <cell r="G719">
            <v>45</v>
          </cell>
          <cell r="H719">
            <v>0.3</v>
          </cell>
          <cell r="I719" t="str">
            <v>+0,1-0</v>
          </cell>
          <cell r="J719">
            <v>45</v>
          </cell>
          <cell r="K719">
            <v>0.3</v>
          </cell>
          <cell r="L719" t="str">
            <v>+0,1-0</v>
          </cell>
          <cell r="M719" t="str">
            <v>Brute</v>
          </cell>
          <cell r="N719" t="str">
            <v>Suivant plan générique</v>
          </cell>
          <cell r="O719">
            <v>43129</v>
          </cell>
          <cell r="P719">
            <v>0</v>
          </cell>
          <cell r="Q719">
            <v>3</v>
          </cell>
          <cell r="R719">
            <v>27</v>
          </cell>
          <cell r="S719">
            <v>1.4288256000000001E-2</v>
          </cell>
          <cell r="T719">
            <v>1.7860320000000001</v>
          </cell>
          <cell r="U719">
            <v>8.116104474720002</v>
          </cell>
          <cell r="V719">
            <v>104</v>
          </cell>
          <cell r="W719">
            <v>2</v>
          </cell>
          <cell r="X719">
            <v>0.15</v>
          </cell>
          <cell r="Y719">
            <v>7.8039466103076938E-2</v>
          </cell>
          <cell r="Z719">
            <v>0.15</v>
          </cell>
          <cell r="AA719">
            <v>0</v>
          </cell>
          <cell r="AB719">
            <v>0</v>
          </cell>
          <cell r="AC719">
            <v>0.22803946610307693</v>
          </cell>
          <cell r="AD719">
            <v>0.6577808769829252</v>
          </cell>
          <cell r="AE719">
            <v>0.22803946610307693</v>
          </cell>
          <cell r="AF719">
            <v>0.22803946610307693</v>
          </cell>
        </row>
        <row r="720">
          <cell r="C720" t="str">
            <v>0-3731</v>
          </cell>
          <cell r="D720" t="str">
            <v>10</v>
          </cell>
          <cell r="E720" t="str">
            <v>14</v>
          </cell>
          <cell r="F720" t="str">
            <v>26</v>
          </cell>
          <cell r="G720">
            <v>45</v>
          </cell>
          <cell r="H720">
            <v>0.3</v>
          </cell>
          <cell r="I720" t="str">
            <v>+0,1-0</v>
          </cell>
          <cell r="J720">
            <v>45</v>
          </cell>
          <cell r="K720">
            <v>0.3</v>
          </cell>
          <cell r="L720" t="str">
            <v>+0,1-0</v>
          </cell>
          <cell r="M720" t="str">
            <v>Brute</v>
          </cell>
          <cell r="N720" t="str">
            <v>Suivant plan générique</v>
          </cell>
          <cell r="O720">
            <v>43129</v>
          </cell>
          <cell r="P720">
            <v>0</v>
          </cell>
          <cell r="Q720">
            <v>3</v>
          </cell>
          <cell r="R720">
            <v>29</v>
          </cell>
          <cell r="S720">
            <v>1.5478944000000001E-2</v>
          </cell>
          <cell r="T720">
            <v>1.7860320000000001</v>
          </cell>
          <cell r="U720">
            <v>8.116104474720002</v>
          </cell>
          <cell r="V720">
            <v>97</v>
          </cell>
          <cell r="W720">
            <v>2</v>
          </cell>
          <cell r="X720">
            <v>0.15</v>
          </cell>
          <cell r="Y720">
            <v>8.3671180151752594E-2</v>
          </cell>
          <cell r="Z720">
            <v>0.15</v>
          </cell>
          <cell r="AA720">
            <v>0</v>
          </cell>
          <cell r="AB720">
            <v>0</v>
          </cell>
          <cell r="AC720">
            <v>0.23367118015175259</v>
          </cell>
          <cell r="AD720">
            <v>0.64192768617244889</v>
          </cell>
          <cell r="AE720">
            <v>0.23367118015175259</v>
          </cell>
          <cell r="AF720">
            <v>0.23367118015175259</v>
          </cell>
        </row>
        <row r="721">
          <cell r="C721" t="str">
            <v>0-3732</v>
          </cell>
          <cell r="D721" t="str">
            <v>10</v>
          </cell>
          <cell r="E721" t="str">
            <v>14</v>
          </cell>
          <cell r="F721" t="str">
            <v>32</v>
          </cell>
          <cell r="G721">
            <v>45</v>
          </cell>
          <cell r="H721">
            <v>0.3</v>
          </cell>
          <cell r="I721" t="str">
            <v>+0,1-0</v>
          </cell>
          <cell r="J721">
            <v>45</v>
          </cell>
          <cell r="K721">
            <v>0.3</v>
          </cell>
          <cell r="L721" t="str">
            <v>+0,1-0</v>
          </cell>
          <cell r="M721" t="str">
            <v>Brute</v>
          </cell>
          <cell r="N721" t="str">
            <v>Suivant plan générique</v>
          </cell>
          <cell r="O721">
            <v>43129</v>
          </cell>
          <cell r="P721">
            <v>0</v>
          </cell>
          <cell r="Q721">
            <v>3</v>
          </cell>
          <cell r="R721">
            <v>35</v>
          </cell>
          <cell r="S721">
            <v>1.9051008000000001E-2</v>
          </cell>
          <cell r="T721">
            <v>1.7860320000000001</v>
          </cell>
          <cell r="U721">
            <v>8.116104474720002</v>
          </cell>
          <cell r="V721">
            <v>80</v>
          </cell>
          <cell r="W721">
            <v>2</v>
          </cell>
          <cell r="X721">
            <v>0.15</v>
          </cell>
          <cell r="Y721">
            <v>0.10145130593400002</v>
          </cell>
          <cell r="Z721">
            <v>0.15</v>
          </cell>
          <cell r="AA721">
            <v>0</v>
          </cell>
          <cell r="AB721">
            <v>0</v>
          </cell>
          <cell r="AC721">
            <v>0.251451305934</v>
          </cell>
          <cell r="AD721">
            <v>0.59653696942568835</v>
          </cell>
          <cell r="AE721">
            <v>0.251451305934</v>
          </cell>
          <cell r="AF721">
            <v>0.251451305934</v>
          </cell>
        </row>
        <row r="722">
          <cell r="C722" t="str">
            <v>0-3727</v>
          </cell>
          <cell r="D722" t="str">
            <v>10</v>
          </cell>
          <cell r="E722" t="str">
            <v>14</v>
          </cell>
          <cell r="F722" t="str">
            <v>19</v>
          </cell>
          <cell r="G722">
            <v>45</v>
          </cell>
          <cell r="H722">
            <v>0.3</v>
          </cell>
          <cell r="I722" t="str">
            <v>+0,1-0</v>
          </cell>
          <cell r="J722">
            <v>45</v>
          </cell>
          <cell r="K722">
            <v>0.3</v>
          </cell>
          <cell r="L722" t="str">
            <v>+0,1-0</v>
          </cell>
          <cell r="M722" t="str">
            <v>Brute</v>
          </cell>
          <cell r="N722" t="str">
            <v>Suivant plan générique</v>
          </cell>
          <cell r="O722">
            <v>43129</v>
          </cell>
          <cell r="P722">
            <v>0</v>
          </cell>
          <cell r="Q722">
            <v>3</v>
          </cell>
          <cell r="R722">
            <v>22</v>
          </cell>
          <cell r="S722">
            <v>1.1311536000000002E-2</v>
          </cell>
          <cell r="T722">
            <v>1.7860320000000001</v>
          </cell>
          <cell r="U722">
            <v>8.116104474720002</v>
          </cell>
          <cell r="V722">
            <v>128</v>
          </cell>
          <cell r="W722">
            <v>2</v>
          </cell>
          <cell r="X722">
            <v>0.15</v>
          </cell>
          <cell r="Y722">
            <v>6.3407066208750015E-2</v>
          </cell>
          <cell r="Z722">
            <v>0.15</v>
          </cell>
          <cell r="AA722">
            <v>0</v>
          </cell>
          <cell r="AB722">
            <v>0</v>
          </cell>
          <cell r="AC722">
            <v>0.21340706620875</v>
          </cell>
          <cell r="AD722">
            <v>0.70288206789400942</v>
          </cell>
          <cell r="AE722">
            <v>0.21340706620875</v>
          </cell>
          <cell r="AF722">
            <v>0.21340706620875</v>
          </cell>
        </row>
        <row r="723">
          <cell r="C723" t="str">
            <v>0-3726</v>
          </cell>
          <cell r="D723" t="str">
            <v>10</v>
          </cell>
          <cell r="E723" t="str">
            <v>12</v>
          </cell>
          <cell r="F723" t="str">
            <v>38</v>
          </cell>
          <cell r="G723">
            <v>45</v>
          </cell>
          <cell r="H723">
            <v>0.3</v>
          </cell>
          <cell r="I723" t="str">
            <v>+0,1-0</v>
          </cell>
          <cell r="J723">
            <v>45</v>
          </cell>
          <cell r="K723">
            <v>0.3</v>
          </cell>
          <cell r="L723" t="str">
            <v>+0,1-0</v>
          </cell>
          <cell r="M723" t="str">
            <v>Brute</v>
          </cell>
          <cell r="N723" t="str">
            <v>Suivant plan générique</v>
          </cell>
          <cell r="O723">
            <v>43129</v>
          </cell>
          <cell r="P723">
            <v>0</v>
          </cell>
          <cell r="Q723">
            <v>3</v>
          </cell>
          <cell r="R723">
            <v>41</v>
          </cell>
          <cell r="S723">
            <v>1.0368908E-2</v>
          </cell>
          <cell r="T723">
            <v>0.81859800000000005</v>
          </cell>
          <cell r="U723">
            <v>4.2989656287600013</v>
          </cell>
          <cell r="V723">
            <v>68</v>
          </cell>
          <cell r="W723">
            <v>1</v>
          </cell>
          <cell r="X723">
            <v>0.15</v>
          </cell>
          <cell r="Y723">
            <v>6.3220082775882369E-2</v>
          </cell>
          <cell r="Z723">
            <v>0.15</v>
          </cell>
          <cell r="AA723">
            <v>0</v>
          </cell>
          <cell r="AB723">
            <v>0</v>
          </cell>
          <cell r="AC723">
            <v>0.21322008277588236</v>
          </cell>
          <cell r="AD723">
            <v>0.70349846059138066</v>
          </cell>
          <cell r="AE723">
            <v>0.21322008277588236</v>
          </cell>
          <cell r="AF723">
            <v>0.21322008277588236</v>
          </cell>
        </row>
        <row r="724">
          <cell r="C724" t="str">
            <v>0-3624</v>
          </cell>
          <cell r="D724" t="str">
            <v>10</v>
          </cell>
          <cell r="E724" t="str">
            <v>12</v>
          </cell>
          <cell r="F724" t="str">
            <v>28</v>
          </cell>
          <cell r="G724">
            <v>45</v>
          </cell>
          <cell r="H724">
            <v>0.3</v>
          </cell>
          <cell r="I724" t="str">
            <v>+0,1-0</v>
          </cell>
          <cell r="J724">
            <v>45</v>
          </cell>
          <cell r="K724">
            <v>0.3</v>
          </cell>
          <cell r="L724" t="str">
            <v>+0,1-0</v>
          </cell>
          <cell r="M724" t="str">
            <v>Brute</v>
          </cell>
          <cell r="N724" t="str">
            <v>Suivant plan générique</v>
          </cell>
          <cell r="O724">
            <v>43129</v>
          </cell>
          <cell r="P724">
            <v>0</v>
          </cell>
          <cell r="Q724">
            <v>3</v>
          </cell>
          <cell r="R724">
            <v>31</v>
          </cell>
          <cell r="S724">
            <v>7.6402480000000005E-3</v>
          </cell>
          <cell r="T724">
            <v>0.81859800000000005</v>
          </cell>
          <cell r="U724">
            <v>4.2989656287600013</v>
          </cell>
          <cell r="V724">
            <v>90</v>
          </cell>
          <cell r="W724">
            <v>1</v>
          </cell>
          <cell r="X724">
            <v>0.15</v>
          </cell>
          <cell r="Y724">
            <v>4.7766284764000015E-2</v>
          </cell>
          <cell r="Z724">
            <v>0.15</v>
          </cell>
          <cell r="AA724">
            <v>0</v>
          </cell>
          <cell r="AB724">
            <v>0</v>
          </cell>
          <cell r="AC724">
            <v>0.19776628476400002</v>
          </cell>
          <cell r="AD724">
            <v>0.75847104160852874</v>
          </cell>
          <cell r="AE724">
            <v>0.19776628476400002</v>
          </cell>
          <cell r="AF724">
            <v>0.19776628476400002</v>
          </cell>
        </row>
        <row r="725">
          <cell r="C725" t="str">
            <v>0-3725</v>
          </cell>
          <cell r="D725" t="str">
            <v>10</v>
          </cell>
          <cell r="E725" t="str">
            <v>12</v>
          </cell>
          <cell r="F725" t="str">
            <v>30</v>
          </cell>
          <cell r="G725">
            <v>45</v>
          </cell>
          <cell r="H725">
            <v>0.3</v>
          </cell>
          <cell r="I725" t="str">
            <v>+0,1-0</v>
          </cell>
          <cell r="J725">
            <v>45</v>
          </cell>
          <cell r="K725">
            <v>0.3</v>
          </cell>
          <cell r="L725" t="str">
            <v>+0,1-0</v>
          </cell>
          <cell r="M725" t="str">
            <v>Brute</v>
          </cell>
          <cell r="N725" t="str">
            <v>Suivant plan générique</v>
          </cell>
          <cell r="O725">
            <v>43129</v>
          </cell>
          <cell r="P725">
            <v>0</v>
          </cell>
          <cell r="Q725">
            <v>3</v>
          </cell>
          <cell r="R725">
            <v>33</v>
          </cell>
          <cell r="S725">
            <v>8.1859800000000007E-3</v>
          </cell>
          <cell r="T725">
            <v>0.81859800000000005</v>
          </cell>
          <cell r="U725">
            <v>4.2989656287600013</v>
          </cell>
          <cell r="V725">
            <v>85</v>
          </cell>
          <cell r="W725">
            <v>1</v>
          </cell>
          <cell r="X725">
            <v>0.15</v>
          </cell>
          <cell r="Y725">
            <v>5.0576066220705901E-2</v>
          </cell>
          <cell r="Z725">
            <v>0.15</v>
          </cell>
          <cell r="AA725">
            <v>0</v>
          </cell>
          <cell r="AB725">
            <v>0</v>
          </cell>
          <cell r="AC725">
            <v>0.2005760662207059</v>
          </cell>
          <cell r="AD725">
            <v>0.74784595603219173</v>
          </cell>
          <cell r="AE725">
            <v>0.2005760662207059</v>
          </cell>
          <cell r="AF725">
            <v>0.2005760662207059</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forum.excel-pratique.com/viewtopic.php?f=2&amp;t=1181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EG725"/>
  <sheetViews>
    <sheetView showGridLines="0" zoomScale="85" zoomScaleNormal="85" zoomScaleSheetLayoutView="85" workbookViewId="0">
      <pane ySplit="8" topLeftCell="A9" activePane="bottomLeft" state="frozen"/>
      <selection pane="bottomLeft" activeCell="A5" sqref="A5"/>
    </sheetView>
  </sheetViews>
  <sheetFormatPr baseColWidth="10" defaultRowHeight="15" outlineLevelCol="1" x14ac:dyDescent="0.25"/>
  <cols>
    <col min="1" max="1" width="27.42578125" customWidth="1"/>
    <col min="2" max="2" width="14.85546875" style="2" customWidth="1"/>
    <col min="3" max="3" width="12" style="3" customWidth="1"/>
    <col min="4" max="6" width="10.85546875" style="4" customWidth="1"/>
    <col min="7" max="12" width="10.85546875" style="3" customWidth="1" outlineLevel="1"/>
    <col min="13" max="13" width="12.28515625" style="4" customWidth="1" outlineLevel="1"/>
    <col min="14" max="14" width="22.85546875" style="3" customWidth="1" outlineLevel="1"/>
    <col min="15" max="15" width="12.28515625" style="3" customWidth="1" outlineLevel="1"/>
    <col min="16" max="16" width="6" style="3" customWidth="1" outlineLevel="1"/>
    <col min="17" max="17" width="16.28515625" style="3" customWidth="1" outlineLevel="1"/>
    <col min="18" max="18" width="17.5703125" style="3" customWidth="1" outlineLevel="1"/>
    <col min="19" max="19" width="14.42578125" style="3" customWidth="1" outlineLevel="1"/>
    <col min="20" max="20" width="19.140625" style="3" customWidth="1" outlineLevel="1"/>
    <col min="21" max="21" width="14.42578125" style="3" customWidth="1" outlineLevel="1"/>
    <col min="22" max="22" width="14.5703125" style="3" customWidth="1" outlineLevel="1"/>
    <col min="23" max="23" width="20.85546875" style="5" customWidth="1" outlineLevel="1"/>
    <col min="24" max="24" width="20" style="5" customWidth="1" outlineLevel="1"/>
    <col min="25" max="25" width="11.85546875" style="3" customWidth="1"/>
    <col min="26" max="26" width="14.5703125" style="5" customWidth="1"/>
    <col min="27" max="27" width="15.5703125" style="3" customWidth="1"/>
    <col min="28" max="29" width="15.5703125" style="5" customWidth="1"/>
    <col min="30" max="30" width="14" style="6" customWidth="1"/>
    <col min="31" max="31" width="15.28515625" style="5" customWidth="1"/>
    <col min="32" max="33" width="14" style="53" customWidth="1"/>
    <col min="34" max="34" width="14" style="5" customWidth="1"/>
  </cols>
  <sheetData>
    <row r="1" spans="2:36" ht="15.75" thickBot="1" x14ac:dyDescent="0.3">
      <c r="AF1" s="5"/>
      <c r="AG1" s="5"/>
    </row>
    <row r="2" spans="2:36" x14ac:dyDescent="0.25">
      <c r="B2" s="106"/>
      <c r="C2" s="107"/>
      <c r="D2" s="112" t="s">
        <v>56</v>
      </c>
      <c r="E2" s="113"/>
      <c r="F2" s="113"/>
      <c r="G2" s="114"/>
      <c r="H2" s="114"/>
      <c r="I2" s="114"/>
      <c r="J2" s="114"/>
      <c r="K2" s="114"/>
      <c r="L2" s="114"/>
      <c r="M2" s="114"/>
      <c r="N2" s="114"/>
      <c r="O2" s="114"/>
      <c r="P2" s="114"/>
      <c r="Q2" s="114"/>
      <c r="R2" s="114"/>
      <c r="S2" s="114"/>
      <c r="T2" s="114"/>
      <c r="U2" s="114"/>
      <c r="V2" s="114"/>
      <c r="W2" s="114"/>
      <c r="X2" s="114"/>
      <c r="Y2" s="114"/>
      <c r="Z2" s="114"/>
      <c r="AA2" s="114"/>
      <c r="AB2" s="114"/>
      <c r="AC2" s="114"/>
      <c r="AD2" s="114"/>
      <c r="AE2" s="115"/>
      <c r="AF2" s="124" t="s">
        <v>57</v>
      </c>
      <c r="AG2" s="125"/>
      <c r="AH2" s="126"/>
    </row>
    <row r="3" spans="2:36" x14ac:dyDescent="0.25">
      <c r="B3" s="108"/>
      <c r="C3" s="109"/>
      <c r="D3" s="116"/>
      <c r="E3" s="117"/>
      <c r="F3" s="117"/>
      <c r="G3" s="118"/>
      <c r="H3" s="118"/>
      <c r="I3" s="118"/>
      <c r="J3" s="118"/>
      <c r="K3" s="118"/>
      <c r="L3" s="118"/>
      <c r="M3" s="118"/>
      <c r="N3" s="118"/>
      <c r="O3" s="118"/>
      <c r="P3" s="118"/>
      <c r="Q3" s="118"/>
      <c r="R3" s="118"/>
      <c r="S3" s="118"/>
      <c r="T3" s="118"/>
      <c r="U3" s="118"/>
      <c r="V3" s="118"/>
      <c r="W3" s="118"/>
      <c r="X3" s="118"/>
      <c r="Y3" s="118"/>
      <c r="Z3" s="118"/>
      <c r="AA3" s="118"/>
      <c r="AB3" s="118"/>
      <c r="AC3" s="118"/>
      <c r="AD3" s="118"/>
      <c r="AE3" s="119"/>
      <c r="AF3" s="127" t="s">
        <v>58</v>
      </c>
      <c r="AG3" s="128"/>
      <c r="AH3" s="129"/>
    </row>
    <row r="4" spans="2:36" x14ac:dyDescent="0.25">
      <c r="B4" s="108"/>
      <c r="C4" s="109"/>
      <c r="D4" s="116"/>
      <c r="E4" s="117"/>
      <c r="F4" s="117"/>
      <c r="G4" s="118"/>
      <c r="H4" s="118"/>
      <c r="I4" s="118"/>
      <c r="J4" s="118"/>
      <c r="K4" s="118"/>
      <c r="L4" s="118"/>
      <c r="M4" s="118"/>
      <c r="N4" s="118"/>
      <c r="O4" s="118"/>
      <c r="P4" s="118"/>
      <c r="Q4" s="118"/>
      <c r="R4" s="118"/>
      <c r="S4" s="118"/>
      <c r="T4" s="118"/>
      <c r="U4" s="118"/>
      <c r="V4" s="118"/>
      <c r="W4" s="118"/>
      <c r="X4" s="118"/>
      <c r="Y4" s="118"/>
      <c r="Z4" s="118"/>
      <c r="AA4" s="118"/>
      <c r="AB4" s="118"/>
      <c r="AC4" s="118"/>
      <c r="AD4" s="118"/>
      <c r="AE4" s="119"/>
      <c r="AF4" s="130" t="s">
        <v>59</v>
      </c>
      <c r="AG4" s="131"/>
      <c r="AH4" s="132"/>
    </row>
    <row r="5" spans="2:36" ht="15" customHeight="1" thickBot="1" x14ac:dyDescent="0.3">
      <c r="B5" s="110"/>
      <c r="C5" s="111"/>
      <c r="D5" s="120"/>
      <c r="E5" s="121"/>
      <c r="F5" s="121"/>
      <c r="G5" s="122"/>
      <c r="H5" s="122"/>
      <c r="I5" s="122"/>
      <c r="J5" s="122"/>
      <c r="K5" s="122"/>
      <c r="L5" s="122"/>
      <c r="M5" s="122"/>
      <c r="N5" s="122"/>
      <c r="O5" s="122"/>
      <c r="P5" s="122"/>
      <c r="Q5" s="122"/>
      <c r="R5" s="122"/>
      <c r="S5" s="122"/>
      <c r="T5" s="122"/>
      <c r="U5" s="122"/>
      <c r="V5" s="122"/>
      <c r="W5" s="122"/>
      <c r="X5" s="122"/>
      <c r="Y5" s="122"/>
      <c r="Z5" s="122"/>
      <c r="AA5" s="122"/>
      <c r="AB5" s="122"/>
      <c r="AC5" s="122"/>
      <c r="AD5" s="122"/>
      <c r="AE5" s="123"/>
      <c r="AF5" s="7" t="s">
        <v>60</v>
      </c>
      <c r="AG5" s="8"/>
      <c r="AH5" s="9"/>
    </row>
    <row r="6" spans="2:36" x14ac:dyDescent="0.25">
      <c r="T6" s="3">
        <v>7.9</v>
      </c>
      <c r="Z6" s="10">
        <v>1.5</v>
      </c>
      <c r="AA6" s="11">
        <f>1.05+0.08</f>
        <v>1.1300000000000001</v>
      </c>
      <c r="AF6" s="12"/>
      <c r="AG6" s="12"/>
    </row>
    <row r="7" spans="2:36" x14ac:dyDescent="0.25">
      <c r="B7" s="2" t="s">
        <v>62</v>
      </c>
      <c r="C7" s="3" t="s">
        <v>62</v>
      </c>
      <c r="D7" s="4" t="s">
        <v>62</v>
      </c>
      <c r="E7" s="4" t="s">
        <v>62</v>
      </c>
      <c r="F7" s="4" t="s">
        <v>62</v>
      </c>
      <c r="Y7" s="3" t="s">
        <v>62</v>
      </c>
      <c r="Z7" s="13" t="s">
        <v>62</v>
      </c>
      <c r="AA7" s="14" t="s">
        <v>62</v>
      </c>
      <c r="AB7" s="5" t="s">
        <v>62</v>
      </c>
      <c r="AC7" s="5" t="s">
        <v>62</v>
      </c>
      <c r="AD7" s="6" t="s">
        <v>62</v>
      </c>
      <c r="AE7" s="5" t="s">
        <v>62</v>
      </c>
      <c r="AF7" s="12" t="s">
        <v>62</v>
      </c>
      <c r="AG7" s="12"/>
      <c r="AH7" s="5" t="s">
        <v>62</v>
      </c>
    </row>
    <row r="8" spans="2:36" s="20" customFormat="1" ht="46.5" customHeight="1" x14ac:dyDescent="0.25">
      <c r="B8" s="15" t="s">
        <v>63</v>
      </c>
      <c r="C8" s="15" t="s">
        <v>64</v>
      </c>
      <c r="D8" s="16" t="s">
        <v>65</v>
      </c>
      <c r="E8" s="16" t="s">
        <v>66</v>
      </c>
      <c r="F8" s="16" t="s">
        <v>67</v>
      </c>
      <c r="G8" s="15" t="s">
        <v>68</v>
      </c>
      <c r="H8" s="15" t="s">
        <v>69</v>
      </c>
      <c r="I8" s="15" t="s">
        <v>70</v>
      </c>
      <c r="J8" s="15" t="s">
        <v>68</v>
      </c>
      <c r="K8" s="15" t="s">
        <v>69</v>
      </c>
      <c r="L8" s="15" t="s">
        <v>70</v>
      </c>
      <c r="M8" s="16" t="s">
        <v>71</v>
      </c>
      <c r="N8" s="15" t="s">
        <v>72</v>
      </c>
      <c r="O8" s="15" t="s">
        <v>73</v>
      </c>
      <c r="P8" s="15" t="s">
        <v>74</v>
      </c>
      <c r="Q8" s="15" t="s">
        <v>75</v>
      </c>
      <c r="R8" s="15" t="s">
        <v>76</v>
      </c>
      <c r="S8" s="15" t="s">
        <v>77</v>
      </c>
      <c r="T8" s="15" t="s">
        <v>78</v>
      </c>
      <c r="U8" s="17" t="s">
        <v>79</v>
      </c>
      <c r="V8" s="17" t="s">
        <v>80</v>
      </c>
      <c r="W8" s="15" t="s">
        <v>81</v>
      </c>
      <c r="X8" s="15" t="s">
        <v>82</v>
      </c>
      <c r="Y8" s="15" t="s">
        <v>83</v>
      </c>
      <c r="Z8" s="15" t="s">
        <v>84</v>
      </c>
      <c r="AA8" s="15" t="s">
        <v>85</v>
      </c>
      <c r="AB8" s="15" t="s">
        <v>86</v>
      </c>
      <c r="AC8" s="15" t="s">
        <v>87</v>
      </c>
      <c r="AD8" s="18" t="s">
        <v>88</v>
      </c>
      <c r="AE8" s="15" t="s">
        <v>89</v>
      </c>
      <c r="AF8" s="19" t="s">
        <v>90</v>
      </c>
      <c r="AG8" s="19" t="s">
        <v>91</v>
      </c>
      <c r="AH8" s="15" t="s">
        <v>92</v>
      </c>
    </row>
    <row r="9" spans="2:36" x14ac:dyDescent="0.25">
      <c r="B9" s="21" t="s">
        <v>93</v>
      </c>
      <c r="C9" s="1" t="s">
        <v>94</v>
      </c>
      <c r="D9" s="22">
        <v>30</v>
      </c>
      <c r="E9" s="22">
        <v>38</v>
      </c>
      <c r="F9" s="22">
        <v>23</v>
      </c>
      <c r="G9" s="21">
        <v>45</v>
      </c>
      <c r="H9" s="21">
        <v>1</v>
      </c>
      <c r="I9" s="21" t="s">
        <v>95</v>
      </c>
      <c r="J9" s="21">
        <v>45</v>
      </c>
      <c r="K9" s="21">
        <v>1</v>
      </c>
      <c r="L9" s="21" t="s">
        <v>95</v>
      </c>
      <c r="M9" s="23" t="s">
        <v>96</v>
      </c>
      <c r="N9" s="24" t="s">
        <v>97</v>
      </c>
      <c r="O9" s="25">
        <v>43129</v>
      </c>
      <c r="P9" s="21">
        <v>0</v>
      </c>
      <c r="Q9" s="21">
        <v>3</v>
      </c>
      <c r="R9" s="21">
        <f t="shared" ref="R9:R73" si="0">+Q9+F9</f>
        <v>26</v>
      </c>
      <c r="S9" s="24">
        <f t="shared" ref="S9:S73" si="1">+(((E9*E9)/4-(D9*D9)/4)*F9*3.14*$T$6)/1000000</f>
        <v>7.7593168000000004E-2</v>
      </c>
      <c r="T9" s="24">
        <f t="shared" ref="T9:T73" si="2">((E9*E9)/4-(D9*D9)/4)*(3.14*$T$6*3)/1000</f>
        <v>10.120848000000002</v>
      </c>
      <c r="U9" s="24">
        <f>+VLOOKUP(B9,'[3]Annexe 1 (Prix MP)'!A:C,3,0)*T9</f>
        <v>38.909600136000016</v>
      </c>
      <c r="V9" s="26">
        <f>INT(2820/R9)</f>
        <v>108</v>
      </c>
      <c r="W9" s="27">
        <f t="shared" ref="W9:W38" si="3">ROUND((E9-D9)/2,0)</f>
        <v>4</v>
      </c>
      <c r="X9" s="28">
        <f>+VLOOKUP(W9,'[3]Annexe 1 (Prix MP)'!$A$32:$B$38,2,0)</f>
        <v>0.2</v>
      </c>
      <c r="Y9" s="29">
        <f t="shared" ref="Y9:Y75" si="4">U9/V9</f>
        <v>0.3602740753333335</v>
      </c>
      <c r="Z9" s="28">
        <f t="shared" ref="Z9:Z75" si="5">+IF(((Y9+AA9)*0.3)&gt;X9,IF(((Y9+AA9)*0.3)/X9&gt;$Z$6,X9*$Z$6,((Y9+AA9)*0.3)),X9)</f>
        <v>0.2</v>
      </c>
      <c r="AA9" s="24">
        <f>IF(M9="L1",S9*$AA$6,0)</f>
        <v>0</v>
      </c>
      <c r="AB9" s="28">
        <f t="shared" ref="AB9:AB72" si="6">+IF(M9=$M$6,0.035,0)</f>
        <v>0</v>
      </c>
      <c r="AC9" s="28">
        <f t="shared" ref="AC9:AC75" si="7">+Y9+Z9+AA9+AB9</f>
        <v>0.56027407533333351</v>
      </c>
      <c r="AD9" s="30">
        <f t="shared" ref="AD9:AD63" si="8">+(AC9-Y9-AA9-AB9)/AC9</f>
        <v>0.35696814970603552</v>
      </c>
      <c r="AE9" s="28">
        <f t="shared" ref="AE9:AE75" si="9">+IF(AD9&lt;=15%,(Y9+AA9+AB9)/0.85,IF(AND(AD9&gt;=15.5%,AD9&lt;19.5%),(Y9+AA9+AB9)/0.8,IF(AND(AD9&gt;=20.5%,AD9&lt;24.5%),(Y9+AA9+AB9)/0.75,IF(AND(AD9&gt;=25.5%,AD9&lt;29.5%),(Y9+AA9+AB9)/0.7,AC9))))</f>
        <v>0.56027407533333351</v>
      </c>
      <c r="AF9" s="31">
        <f t="shared" ref="AF9:AF75" si="10">+IF(AE9="",AC9,AE9)</f>
        <v>0.56027407533333351</v>
      </c>
      <c r="AG9" s="31">
        <f>VLOOKUP(C9,'[4]Bague en acier (simple) '!$C$8:$AF$725,30,0)</f>
        <v>0.54512091680000019</v>
      </c>
      <c r="AH9" s="30">
        <f t="shared" ref="AH9:AH63" si="11">+(AF9-Y9-AA9-AB9)/AF9</f>
        <v>0.35696814970603552</v>
      </c>
    </row>
    <row r="10" spans="2:36" x14ac:dyDescent="0.25">
      <c r="B10" s="21" t="s">
        <v>98</v>
      </c>
      <c r="C10" s="32" t="s">
        <v>99</v>
      </c>
      <c r="D10" s="22" t="s">
        <v>100</v>
      </c>
      <c r="E10" s="22" t="s">
        <v>101</v>
      </c>
      <c r="F10" s="22" t="s">
        <v>102</v>
      </c>
      <c r="G10" s="33">
        <v>45</v>
      </c>
      <c r="H10" s="33">
        <v>0.3</v>
      </c>
      <c r="I10" s="33" t="s">
        <v>103</v>
      </c>
      <c r="J10" s="33">
        <v>45</v>
      </c>
      <c r="K10" s="33">
        <v>0.3</v>
      </c>
      <c r="L10" s="33" t="s">
        <v>103</v>
      </c>
      <c r="M10" s="23" t="s">
        <v>61</v>
      </c>
      <c r="N10" s="24" t="s">
        <v>97</v>
      </c>
      <c r="O10" s="25">
        <v>43129</v>
      </c>
      <c r="P10" s="21">
        <v>0</v>
      </c>
      <c r="Q10" s="33">
        <v>3</v>
      </c>
      <c r="R10" s="33">
        <f t="shared" si="0"/>
        <v>36</v>
      </c>
      <c r="S10" s="34">
        <f t="shared" si="1"/>
        <v>1.2892918500000001E-2</v>
      </c>
      <c r="T10" s="34">
        <f t="shared" si="2"/>
        <v>1.1720835000000003</v>
      </c>
      <c r="U10" s="34">
        <f>+VLOOKUP(B10,'[3]Annexe 1 (Prix MP)'!A:C,3,0)*T10</f>
        <v>5.9726444951250022</v>
      </c>
      <c r="V10" s="35">
        <f t="shared" ref="V10:V76" si="12">INT(2820/R10)</f>
        <v>78</v>
      </c>
      <c r="W10" s="27">
        <f t="shared" si="3"/>
        <v>2</v>
      </c>
      <c r="X10" s="36">
        <f>+VLOOKUP(W10,'[3]Annexe 1 (Prix MP)'!$A$32:$B$38,2,0)</f>
        <v>0.15</v>
      </c>
      <c r="Y10" s="37">
        <f t="shared" si="4"/>
        <v>7.6572365322115407E-2</v>
      </c>
      <c r="Z10" s="36">
        <f t="shared" si="5"/>
        <v>0.15</v>
      </c>
      <c r="AA10" s="34">
        <f t="shared" ref="AA10:AA76" si="13">IF(M10=$M$9,0,S10*$AA$6)</f>
        <v>1.4568997905000002E-2</v>
      </c>
      <c r="AB10" s="36">
        <f t="shared" si="6"/>
        <v>0</v>
      </c>
      <c r="AC10" s="36">
        <f t="shared" si="7"/>
        <v>0.24114136322711538</v>
      </c>
      <c r="AD10" s="38">
        <f t="shared" si="8"/>
        <v>0.62204176833289571</v>
      </c>
      <c r="AE10" s="36">
        <f t="shared" si="9"/>
        <v>0.24114136322711538</v>
      </c>
      <c r="AF10" s="31">
        <f t="shared" si="10"/>
        <v>0.24114136322711538</v>
      </c>
      <c r="AG10" s="31">
        <f>VLOOKUP(C10,'[4]Bague en acier (simple) '!$C$8:$AF$725,30,0)</f>
        <v>0.2751099297471154</v>
      </c>
      <c r="AH10" s="38">
        <f t="shared" si="11"/>
        <v>0.62204176833289571</v>
      </c>
    </row>
    <row r="11" spans="2:36" x14ac:dyDescent="0.25">
      <c r="B11" s="21" t="s">
        <v>93</v>
      </c>
      <c r="C11" s="1" t="s">
        <v>104</v>
      </c>
      <c r="D11" s="22">
        <v>30</v>
      </c>
      <c r="E11" s="22">
        <v>38</v>
      </c>
      <c r="F11" s="22">
        <v>27</v>
      </c>
      <c r="G11" s="21">
        <v>45</v>
      </c>
      <c r="H11" s="21">
        <v>1</v>
      </c>
      <c r="I11" s="21" t="s">
        <v>95</v>
      </c>
      <c r="J11" s="21">
        <v>45</v>
      </c>
      <c r="K11" s="21">
        <v>1</v>
      </c>
      <c r="L11" s="21" t="s">
        <v>95</v>
      </c>
      <c r="M11" s="23" t="s">
        <v>96</v>
      </c>
      <c r="N11" s="24" t="s">
        <v>97</v>
      </c>
      <c r="O11" s="25">
        <v>43129</v>
      </c>
      <c r="P11" s="21">
        <v>0</v>
      </c>
      <c r="Q11" s="21">
        <v>3</v>
      </c>
      <c r="R11" s="21">
        <f t="shared" si="0"/>
        <v>30</v>
      </c>
      <c r="S11" s="24">
        <f t="shared" si="1"/>
        <v>9.1087632000000002E-2</v>
      </c>
      <c r="T11" s="24">
        <f t="shared" si="2"/>
        <v>10.120848000000002</v>
      </c>
      <c r="U11" s="24">
        <f>+VLOOKUP(B11,'[3]Annexe 1 (Prix MP)'!A:C,3,0)*T11</f>
        <v>38.909600136000016</v>
      </c>
      <c r="V11" s="26">
        <f t="shared" si="12"/>
        <v>94</v>
      </c>
      <c r="W11" s="27">
        <f t="shared" si="3"/>
        <v>4</v>
      </c>
      <c r="X11" s="28">
        <f>+VLOOKUP(W11,'[3]Annexe 1 (Prix MP)'!$A$32:$B$38,2,0)</f>
        <v>0.2</v>
      </c>
      <c r="Y11" s="29">
        <f t="shared" si="4"/>
        <v>0.4139319163404257</v>
      </c>
      <c r="Z11" s="28">
        <f t="shared" si="5"/>
        <v>0.2</v>
      </c>
      <c r="AA11" s="24">
        <f t="shared" si="13"/>
        <v>0</v>
      </c>
      <c r="AB11" s="28">
        <f t="shared" si="6"/>
        <v>0</v>
      </c>
      <c r="AC11" s="28">
        <f t="shared" si="7"/>
        <v>0.61393191634042577</v>
      </c>
      <c r="AD11" s="30">
        <f t="shared" si="8"/>
        <v>0.32576902206384056</v>
      </c>
      <c r="AE11" s="28">
        <f t="shared" si="9"/>
        <v>0.61393191634042577</v>
      </c>
      <c r="AF11" s="31">
        <f t="shared" si="10"/>
        <v>0.61393191634042577</v>
      </c>
      <c r="AG11" s="31">
        <f>VLOOKUP(C11,'[4]Bague en acier (simple) '!$C$8:$AF$725,30,0)</f>
        <v>0.59652190440851083</v>
      </c>
      <c r="AH11" s="30">
        <f t="shared" si="11"/>
        <v>0.32576902206384056</v>
      </c>
    </row>
    <row r="12" spans="2:36" x14ac:dyDescent="0.25">
      <c r="B12" s="21" t="s">
        <v>105</v>
      </c>
      <c r="C12" s="1" t="s">
        <v>106</v>
      </c>
      <c r="D12" s="22">
        <v>37</v>
      </c>
      <c r="E12" s="22">
        <v>43.2</v>
      </c>
      <c r="F12" s="22">
        <v>25</v>
      </c>
      <c r="G12" s="33">
        <v>45</v>
      </c>
      <c r="H12" s="33">
        <v>0.5</v>
      </c>
      <c r="I12" s="33" t="s">
        <v>95</v>
      </c>
      <c r="J12" s="33">
        <v>45</v>
      </c>
      <c r="K12" s="33">
        <v>0.5</v>
      </c>
      <c r="L12" s="33" t="s">
        <v>95</v>
      </c>
      <c r="M12" s="23" t="s">
        <v>96</v>
      </c>
      <c r="N12" s="24" t="s">
        <v>97</v>
      </c>
      <c r="O12" s="25">
        <v>43129</v>
      </c>
      <c r="P12" s="21">
        <v>0</v>
      </c>
      <c r="Q12" s="33">
        <v>3</v>
      </c>
      <c r="R12" s="33">
        <f t="shared" si="0"/>
        <v>28</v>
      </c>
      <c r="S12" s="34">
        <f t="shared" si="1"/>
        <v>7.7090846500000046E-2</v>
      </c>
      <c r="T12" s="34">
        <f t="shared" si="2"/>
        <v>9.2509015800000061</v>
      </c>
      <c r="U12" s="34">
        <f>+VLOOKUP(B12,'[3]Annexe 1 (Prix MP)'!A:C,3,0)*T12</f>
        <v>33.906404471016025</v>
      </c>
      <c r="V12" s="35">
        <f t="shared" si="12"/>
        <v>100</v>
      </c>
      <c r="W12" s="27">
        <f t="shared" si="3"/>
        <v>3</v>
      </c>
      <c r="X12" s="36">
        <f>+VLOOKUP(W12,'[3]Annexe 1 (Prix MP)'!$A$32:$B$38,2,0)</f>
        <v>0.15</v>
      </c>
      <c r="Y12" s="37">
        <f t="shared" si="4"/>
        <v>0.33906404471016027</v>
      </c>
      <c r="Z12" s="36">
        <f t="shared" si="5"/>
        <v>0.15</v>
      </c>
      <c r="AA12" s="34">
        <f t="shared" si="13"/>
        <v>0</v>
      </c>
      <c r="AB12" s="36">
        <f t="shared" si="6"/>
        <v>0</v>
      </c>
      <c r="AC12" s="36">
        <f t="shared" si="7"/>
        <v>0.4890640447101603</v>
      </c>
      <c r="AD12" s="38">
        <f t="shared" si="8"/>
        <v>0.3067082964336425</v>
      </c>
      <c r="AE12" s="36">
        <f t="shared" si="9"/>
        <v>0.4890640447101603</v>
      </c>
      <c r="AF12" s="31">
        <f t="shared" si="10"/>
        <v>0.4890640447101603</v>
      </c>
      <c r="AG12" s="31">
        <f>VLOOKUP(C12,'[4]Bague en acier (simple) '!$C$8:$AF$725,30,0)</f>
        <v>0.47441061660744022</v>
      </c>
      <c r="AH12" s="38">
        <f t="shared" si="11"/>
        <v>0.3067082964336425</v>
      </c>
    </row>
    <row r="13" spans="2:36" x14ac:dyDescent="0.25">
      <c r="B13" s="21" t="s">
        <v>93</v>
      </c>
      <c r="C13" s="1" t="s">
        <v>107</v>
      </c>
      <c r="D13" s="22">
        <v>30</v>
      </c>
      <c r="E13" s="22">
        <v>38</v>
      </c>
      <c r="F13" s="22">
        <v>21</v>
      </c>
      <c r="G13" s="21">
        <v>45</v>
      </c>
      <c r="H13" s="21">
        <v>1</v>
      </c>
      <c r="I13" s="21" t="s">
        <v>95</v>
      </c>
      <c r="J13" s="21">
        <v>45</v>
      </c>
      <c r="K13" s="21">
        <v>1</v>
      </c>
      <c r="L13" s="21" t="s">
        <v>95</v>
      </c>
      <c r="M13" s="23" t="s">
        <v>96</v>
      </c>
      <c r="N13" s="24" t="s">
        <v>97</v>
      </c>
      <c r="O13" s="25">
        <v>43129</v>
      </c>
      <c r="P13" s="21">
        <v>0</v>
      </c>
      <c r="Q13" s="21">
        <v>3</v>
      </c>
      <c r="R13" s="21">
        <f t="shared" si="0"/>
        <v>24</v>
      </c>
      <c r="S13" s="24">
        <f t="shared" si="1"/>
        <v>7.0845935999999998E-2</v>
      </c>
      <c r="T13" s="24">
        <f t="shared" si="2"/>
        <v>10.120848000000002</v>
      </c>
      <c r="U13" s="24">
        <f>+VLOOKUP(B13,'[3]Annexe 1 (Prix MP)'!A:C,3,0)*T13</f>
        <v>38.909600136000016</v>
      </c>
      <c r="V13" s="26">
        <f t="shared" si="12"/>
        <v>117</v>
      </c>
      <c r="W13" s="27">
        <f t="shared" si="3"/>
        <v>4</v>
      </c>
      <c r="X13" s="28">
        <f>+VLOOKUP(W13,'[3]Annexe 1 (Prix MP)'!$A$32:$B$38,2,0)</f>
        <v>0.2</v>
      </c>
      <c r="Y13" s="29">
        <f t="shared" si="4"/>
        <v>0.33256068492307705</v>
      </c>
      <c r="Z13" s="28">
        <f t="shared" si="5"/>
        <v>0.2</v>
      </c>
      <c r="AA13" s="24">
        <f t="shared" si="13"/>
        <v>0</v>
      </c>
      <c r="AB13" s="28">
        <f t="shared" si="6"/>
        <v>0</v>
      </c>
      <c r="AC13" s="28">
        <f t="shared" si="7"/>
        <v>0.53256068492307707</v>
      </c>
      <c r="AD13" s="30">
        <f t="shared" si="8"/>
        <v>0.37554405659683265</v>
      </c>
      <c r="AE13" s="28">
        <f t="shared" si="9"/>
        <v>0.53256068492307707</v>
      </c>
      <c r="AF13" s="31">
        <f t="shared" si="10"/>
        <v>0.53256068492307707</v>
      </c>
      <c r="AG13" s="31">
        <f>VLOOKUP(C13,'[4]Bague en acier (simple) '!$C$8:$AF$725,30,0)</f>
        <v>0.51857315396923087</v>
      </c>
      <c r="AH13" s="30">
        <f t="shared" si="11"/>
        <v>0.37554405659683265</v>
      </c>
      <c r="AJ13" s="39"/>
    </row>
    <row r="14" spans="2:36" x14ac:dyDescent="0.25">
      <c r="B14" s="21" t="s">
        <v>108</v>
      </c>
      <c r="C14" s="1" t="s">
        <v>109</v>
      </c>
      <c r="D14" s="22" t="s">
        <v>110</v>
      </c>
      <c r="E14" s="22" t="s">
        <v>111</v>
      </c>
      <c r="F14" s="22" t="s">
        <v>112</v>
      </c>
      <c r="G14" s="33">
        <v>45</v>
      </c>
      <c r="H14" s="33">
        <v>0.3</v>
      </c>
      <c r="I14" s="33" t="s">
        <v>103</v>
      </c>
      <c r="J14" s="33">
        <v>45</v>
      </c>
      <c r="K14" s="33">
        <v>0.3</v>
      </c>
      <c r="L14" s="33" t="s">
        <v>103</v>
      </c>
      <c r="M14" s="23" t="s">
        <v>61</v>
      </c>
      <c r="N14" s="24" t="s">
        <v>97</v>
      </c>
      <c r="O14" s="25">
        <v>43129</v>
      </c>
      <c r="P14" s="21">
        <v>0</v>
      </c>
      <c r="Q14" s="33">
        <v>3</v>
      </c>
      <c r="R14" s="33">
        <f t="shared" si="0"/>
        <v>48</v>
      </c>
      <c r="S14" s="34">
        <f t="shared" si="1"/>
        <v>4.0185720000000001E-2</v>
      </c>
      <c r="T14" s="34">
        <f t="shared" si="2"/>
        <v>2.6790480000000003</v>
      </c>
      <c r="U14" s="34">
        <f>+VLOOKUP(B14,'[3]Annexe 1 (Prix MP)'!A:C,3,0)*T14</f>
        <v>12.174156712080002</v>
      </c>
      <c r="V14" s="35">
        <f t="shared" si="12"/>
        <v>58</v>
      </c>
      <c r="W14" s="27">
        <f t="shared" si="3"/>
        <v>2</v>
      </c>
      <c r="X14" s="36">
        <f>+VLOOKUP(W14,'[3]Annexe 1 (Prix MP)'!$A$32:$B$38,2,0)</f>
        <v>0.15</v>
      </c>
      <c r="Y14" s="37">
        <f t="shared" si="4"/>
        <v>0.20989925365655177</v>
      </c>
      <c r="Z14" s="36">
        <f t="shared" si="5"/>
        <v>0.15</v>
      </c>
      <c r="AA14" s="34">
        <f t="shared" si="13"/>
        <v>4.5409863600000003E-2</v>
      </c>
      <c r="AB14" s="36">
        <f t="shared" si="6"/>
        <v>0</v>
      </c>
      <c r="AC14" s="36">
        <f t="shared" si="7"/>
        <v>0.40530911725655172</v>
      </c>
      <c r="AD14" s="38">
        <f t="shared" si="8"/>
        <v>0.37008789986101714</v>
      </c>
      <c r="AE14" s="36">
        <f t="shared" si="9"/>
        <v>0.40530911725655172</v>
      </c>
      <c r="AF14" s="31">
        <f t="shared" si="10"/>
        <v>0.40530911725655172</v>
      </c>
      <c r="AG14" s="31">
        <f>VLOOKUP(C14,'[4]Bague en acier (simple) '!$C$8:$AF$725,30,0)</f>
        <v>0.43709425965655169</v>
      </c>
      <c r="AH14" s="38">
        <f t="shared" si="11"/>
        <v>0.37008789986101714</v>
      </c>
    </row>
    <row r="15" spans="2:36" x14ac:dyDescent="0.25">
      <c r="B15" s="21" t="s">
        <v>113</v>
      </c>
      <c r="C15" s="1" t="s">
        <v>114</v>
      </c>
      <c r="D15" s="22" t="s">
        <v>101</v>
      </c>
      <c r="E15" s="22" t="s">
        <v>115</v>
      </c>
      <c r="F15" s="22" t="s">
        <v>116</v>
      </c>
      <c r="G15" s="33">
        <v>45</v>
      </c>
      <c r="H15" s="33">
        <v>0.3</v>
      </c>
      <c r="I15" s="33" t="s">
        <v>103</v>
      </c>
      <c r="J15" s="33">
        <v>45</v>
      </c>
      <c r="K15" s="33">
        <v>0.3</v>
      </c>
      <c r="L15" s="33" t="s">
        <v>103</v>
      </c>
      <c r="M15" s="23" t="s">
        <v>61</v>
      </c>
      <c r="N15" s="24" t="s">
        <v>97</v>
      </c>
      <c r="O15" s="25">
        <v>43129</v>
      </c>
      <c r="P15" s="21">
        <v>0</v>
      </c>
      <c r="Q15" s="21">
        <v>3</v>
      </c>
      <c r="R15" s="21">
        <f t="shared" si="0"/>
        <v>43</v>
      </c>
      <c r="S15" s="34">
        <f t="shared" si="1"/>
        <v>4.4650800000000004E-2</v>
      </c>
      <c r="T15" s="24">
        <f t="shared" si="2"/>
        <v>3.3488100000000003</v>
      </c>
      <c r="U15" s="24">
        <f>+VLOOKUP(B15,'[3]Annexe 1 (Prix MP)'!A:C,3,0)*T15</f>
        <v>16.526658650040005</v>
      </c>
      <c r="V15" s="35">
        <f t="shared" si="12"/>
        <v>65</v>
      </c>
      <c r="W15" s="27">
        <f t="shared" si="3"/>
        <v>3</v>
      </c>
      <c r="X15" s="36">
        <f>+VLOOKUP(W15,'[3]Annexe 1 (Prix MP)'!$A$32:$B$38,2,0)</f>
        <v>0.15</v>
      </c>
      <c r="Y15" s="29">
        <f t="shared" si="4"/>
        <v>0.2542562869236924</v>
      </c>
      <c r="Z15" s="36">
        <f t="shared" si="5"/>
        <v>0.15</v>
      </c>
      <c r="AA15" s="24">
        <f t="shared" si="13"/>
        <v>5.0455404000000009E-2</v>
      </c>
      <c r="AB15" s="36">
        <f t="shared" si="6"/>
        <v>0</v>
      </c>
      <c r="AC15" s="36">
        <f t="shared" si="7"/>
        <v>0.45471169092369246</v>
      </c>
      <c r="AD15" s="38">
        <f t="shared" si="8"/>
        <v>0.32987935651114003</v>
      </c>
      <c r="AE15" s="36">
        <f t="shared" si="9"/>
        <v>0.45471169092369246</v>
      </c>
      <c r="AF15" s="31">
        <f t="shared" si="10"/>
        <v>0.45471169092369246</v>
      </c>
      <c r="AG15" s="31">
        <f>VLOOKUP(C15,'[4]Bague en acier (simple) '!$C$8:$AF$725,30,0)</f>
        <v>0.48613962692369239</v>
      </c>
      <c r="AH15" s="38">
        <f t="shared" si="11"/>
        <v>0.32987935651114003</v>
      </c>
    </row>
    <row r="16" spans="2:36" x14ac:dyDescent="0.25">
      <c r="B16" s="21" t="s">
        <v>117</v>
      </c>
      <c r="C16" s="32" t="s">
        <v>118</v>
      </c>
      <c r="D16" s="22" t="s">
        <v>119</v>
      </c>
      <c r="E16" s="22" t="s">
        <v>115</v>
      </c>
      <c r="F16" s="22" t="s">
        <v>116</v>
      </c>
      <c r="G16" s="33">
        <v>45</v>
      </c>
      <c r="H16" s="33">
        <v>0.3</v>
      </c>
      <c r="I16" s="33" t="s">
        <v>103</v>
      </c>
      <c r="J16" s="33">
        <v>45</v>
      </c>
      <c r="K16" s="33">
        <v>0.3</v>
      </c>
      <c r="L16" s="33" t="s">
        <v>103</v>
      </c>
      <c r="M16" s="23" t="s">
        <v>61</v>
      </c>
      <c r="N16" s="24" t="s">
        <v>97</v>
      </c>
      <c r="O16" s="25">
        <v>43129</v>
      </c>
      <c r="P16" s="21">
        <v>0</v>
      </c>
      <c r="Q16" s="33">
        <v>3</v>
      </c>
      <c r="R16" s="33">
        <f t="shared" si="0"/>
        <v>43</v>
      </c>
      <c r="S16" s="34">
        <f t="shared" si="1"/>
        <v>3.1751680000000004E-2</v>
      </c>
      <c r="T16" s="34">
        <f t="shared" si="2"/>
        <v>2.3813760000000004</v>
      </c>
      <c r="U16" s="34">
        <f>+VLOOKUP(B16,'[3]Annexe 1 (Prix MP)'!A:C,3,0)*T16</f>
        <v>10.821472632960003</v>
      </c>
      <c r="V16" s="35">
        <f t="shared" si="12"/>
        <v>65</v>
      </c>
      <c r="W16" s="27">
        <f t="shared" si="3"/>
        <v>2</v>
      </c>
      <c r="X16" s="36">
        <f>+VLOOKUP(W16,'[3]Annexe 1 (Prix MP)'!$A$32:$B$38,2,0)</f>
        <v>0.15</v>
      </c>
      <c r="Y16" s="37">
        <f t="shared" si="4"/>
        <v>0.16648419435323081</v>
      </c>
      <c r="Z16" s="36">
        <f t="shared" si="5"/>
        <v>0.15</v>
      </c>
      <c r="AA16" s="34">
        <f t="shared" si="13"/>
        <v>3.5879398400000005E-2</v>
      </c>
      <c r="AB16" s="36">
        <f t="shared" si="6"/>
        <v>0</v>
      </c>
      <c r="AC16" s="36">
        <f t="shared" si="7"/>
        <v>0.35236359275323081</v>
      </c>
      <c r="AD16" s="38">
        <f t="shared" si="8"/>
        <v>0.42569664711373517</v>
      </c>
      <c r="AE16" s="36">
        <f t="shared" si="9"/>
        <v>0.35236359275323081</v>
      </c>
      <c r="AF16" s="31">
        <f t="shared" si="10"/>
        <v>0.35236359275323081</v>
      </c>
      <c r="AG16" s="31">
        <f>VLOOKUP(C16,'[4]Bague en acier (simple) '!$C$8:$AF$725,30,0)</f>
        <v>0.38482345835323084</v>
      </c>
      <c r="AH16" s="38">
        <f t="shared" si="11"/>
        <v>0.42569664711373517</v>
      </c>
    </row>
    <row r="17" spans="2:41" x14ac:dyDescent="0.25">
      <c r="B17" s="21" t="s">
        <v>120</v>
      </c>
      <c r="C17" s="32" t="s">
        <v>121</v>
      </c>
      <c r="D17" s="22" t="s">
        <v>101</v>
      </c>
      <c r="E17" s="22" t="s">
        <v>110</v>
      </c>
      <c r="F17" s="22" t="s">
        <v>122</v>
      </c>
      <c r="G17" s="33">
        <v>45</v>
      </c>
      <c r="H17" s="33">
        <v>0.3</v>
      </c>
      <c r="I17" s="33" t="s">
        <v>103</v>
      </c>
      <c r="J17" s="33">
        <v>45</v>
      </c>
      <c r="K17" s="33">
        <v>0.3</v>
      </c>
      <c r="L17" s="33" t="s">
        <v>103</v>
      </c>
      <c r="M17" s="23" t="s">
        <v>61</v>
      </c>
      <c r="N17" s="24" t="s">
        <v>97</v>
      </c>
      <c r="O17" s="25">
        <v>43129</v>
      </c>
      <c r="P17" s="21">
        <v>0</v>
      </c>
      <c r="Q17" s="33">
        <v>3</v>
      </c>
      <c r="R17" s="33">
        <f t="shared" si="0"/>
        <v>35</v>
      </c>
      <c r="S17" s="34">
        <f t="shared" si="1"/>
        <v>2.2226176000000004E-2</v>
      </c>
      <c r="T17" s="34">
        <f t="shared" si="2"/>
        <v>2.083704</v>
      </c>
      <c r="U17" s="34">
        <f>+VLOOKUP(B17,'[3]Annexe 1 (Prix MP)'!A:C,3,0)*T17</f>
        <v>19.013238483624001</v>
      </c>
      <c r="V17" s="35">
        <f t="shared" si="12"/>
        <v>80</v>
      </c>
      <c r="W17" s="27">
        <f t="shared" si="3"/>
        <v>2</v>
      </c>
      <c r="X17" s="36">
        <f>+VLOOKUP(W17,'[3]Annexe 1 (Prix MP)'!$A$32:$B$38,2,0)</f>
        <v>0.15</v>
      </c>
      <c r="Y17" s="37">
        <f t="shared" si="4"/>
        <v>0.2376654810453</v>
      </c>
      <c r="Z17" s="36">
        <f t="shared" si="5"/>
        <v>0.15</v>
      </c>
      <c r="AA17" s="34">
        <f t="shared" si="13"/>
        <v>2.5115578880000006E-2</v>
      </c>
      <c r="AB17" s="36">
        <f t="shared" si="6"/>
        <v>0</v>
      </c>
      <c r="AC17" s="36">
        <f t="shared" si="7"/>
        <v>0.41278105992529995</v>
      </c>
      <c r="AD17" s="38">
        <f t="shared" si="8"/>
        <v>0.36338876601350145</v>
      </c>
      <c r="AE17" s="36">
        <f t="shared" si="9"/>
        <v>0.41278105992529995</v>
      </c>
      <c r="AF17" s="31">
        <f t="shared" si="10"/>
        <v>0.41278105992529995</v>
      </c>
      <c r="AG17" s="31">
        <f>VLOOKUP(C17,'[4]Bague en acier (simple) '!$C$8:$AF$725,30,0)</f>
        <v>0.38428399196719998</v>
      </c>
      <c r="AH17" s="38">
        <f t="shared" si="11"/>
        <v>0.36338876601350145</v>
      </c>
      <c r="AJ17" s="40"/>
    </row>
    <row r="18" spans="2:41" x14ac:dyDescent="0.25">
      <c r="B18" s="21" t="s">
        <v>108</v>
      </c>
      <c r="C18" s="32" t="s">
        <v>123</v>
      </c>
      <c r="D18" s="22" t="s">
        <v>110</v>
      </c>
      <c r="E18" s="22" t="s">
        <v>111</v>
      </c>
      <c r="F18" s="22" t="s">
        <v>124</v>
      </c>
      <c r="G18" s="33">
        <v>45</v>
      </c>
      <c r="H18" s="33">
        <v>0.3</v>
      </c>
      <c r="I18" s="33" t="s">
        <v>103</v>
      </c>
      <c r="J18" s="33">
        <v>45</v>
      </c>
      <c r="K18" s="33">
        <v>0.3</v>
      </c>
      <c r="L18" s="33" t="s">
        <v>103</v>
      </c>
      <c r="M18" s="23" t="s">
        <v>61</v>
      </c>
      <c r="N18" s="24" t="s">
        <v>97</v>
      </c>
      <c r="O18" s="25">
        <v>43129</v>
      </c>
      <c r="P18" s="21">
        <v>0</v>
      </c>
      <c r="Q18" s="33">
        <v>3</v>
      </c>
      <c r="R18" s="33">
        <f t="shared" si="0"/>
        <v>41</v>
      </c>
      <c r="S18" s="34">
        <f t="shared" si="1"/>
        <v>3.3934608000000005E-2</v>
      </c>
      <c r="T18" s="34">
        <f t="shared" si="2"/>
        <v>2.6790480000000003</v>
      </c>
      <c r="U18" s="34">
        <f>+VLOOKUP(B18,'[3]Annexe 1 (Prix MP)'!A:C,3,0)*T18</f>
        <v>12.174156712080002</v>
      </c>
      <c r="V18" s="35">
        <f t="shared" si="12"/>
        <v>68</v>
      </c>
      <c r="W18" s="27">
        <f t="shared" si="3"/>
        <v>2</v>
      </c>
      <c r="X18" s="36">
        <f>+VLOOKUP(W18,'[3]Annexe 1 (Prix MP)'!$A$32:$B$38,2,0)</f>
        <v>0.15</v>
      </c>
      <c r="Y18" s="37">
        <f t="shared" si="4"/>
        <v>0.17903171635411769</v>
      </c>
      <c r="Z18" s="36">
        <f t="shared" si="5"/>
        <v>0.15</v>
      </c>
      <c r="AA18" s="34">
        <f t="shared" si="13"/>
        <v>3.8346107040000008E-2</v>
      </c>
      <c r="AB18" s="36">
        <f t="shared" si="6"/>
        <v>0</v>
      </c>
      <c r="AC18" s="36">
        <f t="shared" si="7"/>
        <v>0.36737782339411768</v>
      </c>
      <c r="AD18" s="38">
        <f t="shared" si="8"/>
        <v>0.40829900567809208</v>
      </c>
      <c r="AE18" s="36">
        <f t="shared" si="9"/>
        <v>0.36737782339411768</v>
      </c>
      <c r="AF18" s="31">
        <f t="shared" si="10"/>
        <v>0.36737782339411768</v>
      </c>
      <c r="AG18" s="31">
        <f>VLOOKUP(C18,'[4]Bague en acier (simple) '!$C$8:$AF$725,30,0)</f>
        <v>0.39966305475411767</v>
      </c>
      <c r="AH18" s="38">
        <f t="shared" si="11"/>
        <v>0.40829900567809208</v>
      </c>
    </row>
    <row r="19" spans="2:41" x14ac:dyDescent="0.25">
      <c r="B19" s="21" t="s">
        <v>125</v>
      </c>
      <c r="C19" s="32" t="s">
        <v>126</v>
      </c>
      <c r="D19" s="22" t="s">
        <v>127</v>
      </c>
      <c r="E19" s="22" t="s">
        <v>110</v>
      </c>
      <c r="F19" s="22" t="s">
        <v>128</v>
      </c>
      <c r="G19" s="33">
        <v>45</v>
      </c>
      <c r="H19" s="33">
        <v>0.3</v>
      </c>
      <c r="I19" s="33" t="s">
        <v>103</v>
      </c>
      <c r="J19" s="33">
        <v>45</v>
      </c>
      <c r="K19" s="33">
        <v>0.3</v>
      </c>
      <c r="L19" s="33" t="s">
        <v>103</v>
      </c>
      <c r="M19" s="23" t="s">
        <v>96</v>
      </c>
      <c r="N19" s="24" t="s">
        <v>97</v>
      </c>
      <c r="O19" s="25">
        <v>43129</v>
      </c>
      <c r="P19" s="21">
        <v>0</v>
      </c>
      <c r="Q19" s="33">
        <v>3</v>
      </c>
      <c r="R19" s="33">
        <f t="shared" si="0"/>
        <v>10</v>
      </c>
      <c r="S19" s="34">
        <f t="shared" si="1"/>
        <v>6.7720380000000002E-3</v>
      </c>
      <c r="T19" s="34">
        <f t="shared" si="2"/>
        <v>2.9023020000000002</v>
      </c>
      <c r="U19" s="34">
        <f>+VLOOKUP(B19,'[3]Annexe 1 (Prix MP)'!A:C,3,0)*T19</f>
        <v>14.197829199840001</v>
      </c>
      <c r="V19" s="35">
        <f t="shared" si="12"/>
        <v>282</v>
      </c>
      <c r="W19" s="27">
        <f t="shared" si="3"/>
        <v>3</v>
      </c>
      <c r="X19" s="36">
        <f>+VLOOKUP(W19,'[3]Annexe 1 (Prix MP)'!$A$32:$B$38,2,0)</f>
        <v>0.15</v>
      </c>
      <c r="Y19" s="37">
        <f t="shared" si="4"/>
        <v>5.0346912056170215E-2</v>
      </c>
      <c r="Z19" s="36">
        <f t="shared" si="5"/>
        <v>0.15</v>
      </c>
      <c r="AA19" s="34">
        <f t="shared" si="13"/>
        <v>0</v>
      </c>
      <c r="AB19" s="36">
        <f t="shared" si="6"/>
        <v>0</v>
      </c>
      <c r="AC19" s="36">
        <f t="shared" si="7"/>
        <v>0.20034691205617022</v>
      </c>
      <c r="AD19" s="38">
        <f t="shared" si="8"/>
        <v>0.74870133240658732</v>
      </c>
      <c r="AE19" s="36">
        <f t="shared" si="9"/>
        <v>0.20034691205617022</v>
      </c>
      <c r="AF19" s="31">
        <f t="shared" si="10"/>
        <v>0.20034691205617022</v>
      </c>
      <c r="AG19" s="31">
        <f>VLOOKUP(C19,'[4]Bague en acier (simple) '!$C$8:$AF$725,30,0)</f>
        <v>0.20034691205617022</v>
      </c>
      <c r="AH19" s="38">
        <f t="shared" si="11"/>
        <v>0.74870133240658732</v>
      </c>
    </row>
    <row r="20" spans="2:41" x14ac:dyDescent="0.25">
      <c r="B20" s="21" t="s">
        <v>129</v>
      </c>
      <c r="C20" s="1" t="s">
        <v>130</v>
      </c>
      <c r="D20" s="22" t="s">
        <v>119</v>
      </c>
      <c r="E20" s="22" t="s">
        <v>111</v>
      </c>
      <c r="F20" s="22" t="s">
        <v>116</v>
      </c>
      <c r="G20" s="33">
        <v>45</v>
      </c>
      <c r="H20" s="33">
        <v>0.3</v>
      </c>
      <c r="I20" s="33" t="s">
        <v>103</v>
      </c>
      <c r="J20" s="33">
        <v>45</v>
      </c>
      <c r="K20" s="33">
        <v>0.3</v>
      </c>
      <c r="L20" s="33" t="s">
        <v>103</v>
      </c>
      <c r="M20" s="23" t="s">
        <v>61</v>
      </c>
      <c r="N20" s="24" t="s">
        <v>97</v>
      </c>
      <c r="O20" s="25">
        <v>43129</v>
      </c>
      <c r="P20" s="21">
        <v>0</v>
      </c>
      <c r="Q20" s="33">
        <v>3</v>
      </c>
      <c r="R20" s="33">
        <f t="shared" si="0"/>
        <v>43</v>
      </c>
      <c r="S20" s="34">
        <f t="shared" si="1"/>
        <v>5.0604240000000009E-2</v>
      </c>
      <c r="T20" s="34">
        <f t="shared" si="2"/>
        <v>3.7953180000000004</v>
      </c>
      <c r="U20" s="34">
        <f>+VLOOKUP(B20,'[3]Annexe 1 (Prix MP)'!A:C,3,0)*T20</f>
        <v>18.730213136712006</v>
      </c>
      <c r="V20" s="35">
        <f t="shared" si="12"/>
        <v>65</v>
      </c>
      <c r="W20" s="27">
        <f t="shared" si="3"/>
        <v>3</v>
      </c>
      <c r="X20" s="36">
        <f>+VLOOKUP(W20,'[3]Annexe 1 (Prix MP)'!$A$32:$B$38,2,0)</f>
        <v>0.15</v>
      </c>
      <c r="Y20" s="37">
        <f t="shared" si="4"/>
        <v>0.28815712518018471</v>
      </c>
      <c r="Z20" s="36">
        <f t="shared" si="5"/>
        <v>0.15</v>
      </c>
      <c r="AA20" s="34">
        <f t="shared" si="13"/>
        <v>5.7182791200000013E-2</v>
      </c>
      <c r="AB20" s="36">
        <f t="shared" si="6"/>
        <v>0</v>
      </c>
      <c r="AC20" s="36">
        <f t="shared" si="7"/>
        <v>0.49533991638018471</v>
      </c>
      <c r="AD20" s="38">
        <f t="shared" si="8"/>
        <v>0.30282235499242816</v>
      </c>
      <c r="AE20" s="36">
        <f t="shared" si="9"/>
        <v>0.49533991638018471</v>
      </c>
      <c r="AF20" s="31">
        <f t="shared" si="10"/>
        <v>0.49533991638018471</v>
      </c>
      <c r="AG20" s="31">
        <f>VLOOKUP(C20,'[4]Bague en acier (simple) '!$C$8:$AF$725,30,0)</f>
        <v>0.53755939597169244</v>
      </c>
      <c r="AH20" s="38">
        <f t="shared" si="11"/>
        <v>0.30282235499242816</v>
      </c>
    </row>
    <row r="21" spans="2:41" x14ac:dyDescent="0.25">
      <c r="B21" s="21" t="s">
        <v>131</v>
      </c>
      <c r="C21" s="1" t="s">
        <v>132</v>
      </c>
      <c r="D21" s="22" t="s">
        <v>101</v>
      </c>
      <c r="E21" s="22" t="s">
        <v>111</v>
      </c>
      <c r="F21" s="22" t="s">
        <v>116</v>
      </c>
      <c r="G21" s="33">
        <v>45</v>
      </c>
      <c r="H21" s="33">
        <v>0.3</v>
      </c>
      <c r="I21" s="33" t="s">
        <v>103</v>
      </c>
      <c r="J21" s="33">
        <v>45</v>
      </c>
      <c r="K21" s="33">
        <v>0.3</v>
      </c>
      <c r="L21" s="33" t="s">
        <v>103</v>
      </c>
      <c r="M21" s="23" t="s">
        <v>61</v>
      </c>
      <c r="N21" s="24" t="s">
        <v>97</v>
      </c>
      <c r="O21" s="25">
        <v>43129</v>
      </c>
      <c r="P21" s="21">
        <v>0</v>
      </c>
      <c r="Q21" s="33">
        <v>3</v>
      </c>
      <c r="R21" s="33">
        <f t="shared" si="0"/>
        <v>43</v>
      </c>
      <c r="S21" s="34">
        <f t="shared" si="1"/>
        <v>6.3503360000000009E-2</v>
      </c>
      <c r="T21" s="34">
        <f t="shared" si="2"/>
        <v>4.7627520000000008</v>
      </c>
      <c r="U21" s="34">
        <f>+VLOOKUP(B21,'[3]Annexe 1 (Prix MP)'!A:C,3,0)*T21</f>
        <v>43.458830819712013</v>
      </c>
      <c r="V21" s="35">
        <f t="shared" si="12"/>
        <v>65</v>
      </c>
      <c r="W21" s="27">
        <f t="shared" si="3"/>
        <v>4</v>
      </c>
      <c r="X21" s="36">
        <f>+VLOOKUP(W21,'[3]Annexe 1 (Prix MP)'!$A$32:$B$38,2,0)</f>
        <v>0.2</v>
      </c>
      <c r="Y21" s="37">
        <f t="shared" si="4"/>
        <v>0.66859739722633871</v>
      </c>
      <c r="Z21" s="36">
        <f t="shared" si="5"/>
        <v>0.2221068582079016</v>
      </c>
      <c r="AA21" s="34">
        <f t="shared" si="13"/>
        <v>7.175879680000001E-2</v>
      </c>
      <c r="AB21" s="36">
        <f t="shared" si="6"/>
        <v>0</v>
      </c>
      <c r="AC21" s="36">
        <f t="shared" si="7"/>
        <v>0.96246305223424033</v>
      </c>
      <c r="AD21" s="38">
        <f t="shared" si="8"/>
        <v>0.23076923076923075</v>
      </c>
      <c r="AE21" s="36">
        <f t="shared" si="9"/>
        <v>0.9871415920351182</v>
      </c>
      <c r="AF21" s="31">
        <f t="shared" si="10"/>
        <v>0.9871415920351182</v>
      </c>
      <c r="AG21" s="31">
        <f>VLOOKUP(C21,'[4]Bague en acier (simple) '!$C$8:$AF$725,30,0)</f>
        <v>0.67066724371692332</v>
      </c>
      <c r="AH21" s="38">
        <f t="shared" si="11"/>
        <v>0.24999999999999992</v>
      </c>
    </row>
    <row r="22" spans="2:41" x14ac:dyDescent="0.25">
      <c r="B22" s="21" t="s">
        <v>133</v>
      </c>
      <c r="C22" s="32" t="s">
        <v>134</v>
      </c>
      <c r="D22" s="22" t="s">
        <v>119</v>
      </c>
      <c r="E22" s="22" t="s">
        <v>110</v>
      </c>
      <c r="F22" s="22" t="s">
        <v>122</v>
      </c>
      <c r="G22" s="33">
        <v>45</v>
      </c>
      <c r="H22" s="33">
        <v>0.3</v>
      </c>
      <c r="I22" s="33" t="s">
        <v>103</v>
      </c>
      <c r="J22" s="33">
        <v>45</v>
      </c>
      <c r="K22" s="33">
        <v>0.3</v>
      </c>
      <c r="L22" s="33" t="s">
        <v>103</v>
      </c>
      <c r="M22" s="23" t="s">
        <v>61</v>
      </c>
      <c r="N22" s="24" t="s">
        <v>97</v>
      </c>
      <c r="O22" s="25">
        <v>43129</v>
      </c>
      <c r="P22" s="21">
        <v>0</v>
      </c>
      <c r="Q22" s="33">
        <v>3</v>
      </c>
      <c r="R22" s="33">
        <f t="shared" si="0"/>
        <v>35</v>
      </c>
      <c r="S22" s="34">
        <f t="shared" si="1"/>
        <v>1.1906880000000002E-2</v>
      </c>
      <c r="T22" s="34">
        <f t="shared" si="2"/>
        <v>1.1162699999999999</v>
      </c>
      <c r="U22" s="34">
        <f>+VLOOKUP(B22,'[3]Annexe 1 (Prix MP)'!A:C,3,0)*T22</f>
        <v>5.4607035383999989</v>
      </c>
      <c r="V22" s="35">
        <f t="shared" si="12"/>
        <v>80</v>
      </c>
      <c r="W22" s="27">
        <f t="shared" si="3"/>
        <v>1</v>
      </c>
      <c r="X22" s="36">
        <f>+VLOOKUP(W22,'[3]Annexe 1 (Prix MP)'!$A$32:$B$38,2,0)</f>
        <v>0.15</v>
      </c>
      <c r="Y22" s="37">
        <f t="shared" si="4"/>
        <v>6.8258794229999989E-2</v>
      </c>
      <c r="Z22" s="36">
        <f t="shared" si="5"/>
        <v>0.15</v>
      </c>
      <c r="AA22" s="34">
        <f t="shared" si="13"/>
        <v>1.3454774400000003E-2</v>
      </c>
      <c r="AB22" s="36">
        <f t="shared" si="6"/>
        <v>0</v>
      </c>
      <c r="AC22" s="36">
        <f t="shared" si="7"/>
        <v>0.23171356863000001</v>
      </c>
      <c r="AD22" s="38">
        <f t="shared" si="8"/>
        <v>0.6473509552628739</v>
      </c>
      <c r="AE22" s="36">
        <f t="shared" si="9"/>
        <v>0.23171356863000001</v>
      </c>
      <c r="AF22" s="31">
        <f t="shared" si="10"/>
        <v>0.23171356863000001</v>
      </c>
      <c r="AG22" s="31">
        <f>VLOOKUP(C22,'[4]Bague en acier (simple) '!$C$8:$AF$725,30,0)</f>
        <v>0.26576101822999998</v>
      </c>
      <c r="AH22" s="38">
        <f t="shared" si="11"/>
        <v>0.6473509552628739</v>
      </c>
    </row>
    <row r="23" spans="2:41" x14ac:dyDescent="0.25">
      <c r="B23" s="21" t="s">
        <v>117</v>
      </c>
      <c r="C23" s="32" t="s">
        <v>135</v>
      </c>
      <c r="D23" s="22" t="s">
        <v>119</v>
      </c>
      <c r="E23" s="22" t="s">
        <v>115</v>
      </c>
      <c r="F23" s="22" t="s">
        <v>136</v>
      </c>
      <c r="G23" s="33">
        <v>45</v>
      </c>
      <c r="H23" s="33">
        <v>0.3</v>
      </c>
      <c r="I23" s="33" t="s">
        <v>103</v>
      </c>
      <c r="J23" s="33">
        <v>45</v>
      </c>
      <c r="K23" s="33">
        <v>0.3</v>
      </c>
      <c r="L23" s="33" t="s">
        <v>103</v>
      </c>
      <c r="M23" s="23" t="s">
        <v>61</v>
      </c>
      <c r="N23" s="24" t="s">
        <v>97</v>
      </c>
      <c r="O23" s="25">
        <v>43129</v>
      </c>
      <c r="P23" s="21">
        <v>0</v>
      </c>
      <c r="Q23" s="33">
        <v>3</v>
      </c>
      <c r="R23" s="33">
        <f t="shared" si="0"/>
        <v>53</v>
      </c>
      <c r="S23" s="34">
        <f t="shared" si="1"/>
        <v>3.9689599999999998E-2</v>
      </c>
      <c r="T23" s="34">
        <f t="shared" si="2"/>
        <v>2.3813760000000004</v>
      </c>
      <c r="U23" s="34">
        <f>+VLOOKUP(B23,'[3]Annexe 1 (Prix MP)'!A:C,3,0)*T23</f>
        <v>10.821472632960003</v>
      </c>
      <c r="V23" s="35">
        <f t="shared" si="12"/>
        <v>53</v>
      </c>
      <c r="W23" s="27">
        <f t="shared" si="3"/>
        <v>2</v>
      </c>
      <c r="X23" s="36">
        <f>+VLOOKUP(W23,'[3]Annexe 1 (Prix MP)'!$A$32:$B$38,2,0)</f>
        <v>0.15</v>
      </c>
      <c r="Y23" s="37">
        <f t="shared" si="4"/>
        <v>0.20417872892377364</v>
      </c>
      <c r="Z23" s="36">
        <f t="shared" si="5"/>
        <v>0.15</v>
      </c>
      <c r="AA23" s="34">
        <f t="shared" si="13"/>
        <v>4.4849248000000001E-2</v>
      </c>
      <c r="AB23" s="36">
        <f t="shared" si="6"/>
        <v>0</v>
      </c>
      <c r="AC23" s="36">
        <f t="shared" si="7"/>
        <v>0.39902797692377368</v>
      </c>
      <c r="AD23" s="38">
        <f t="shared" si="8"/>
        <v>0.37591349147093645</v>
      </c>
      <c r="AE23" s="36">
        <f t="shared" si="9"/>
        <v>0.39902797692377368</v>
      </c>
      <c r="AF23" s="31">
        <f t="shared" si="10"/>
        <v>0.39902797692377368</v>
      </c>
      <c r="AG23" s="31">
        <f>VLOOKUP(C23,'[4]Bague en acier (simple) '!$C$8:$AF$725,30,0)</f>
        <v>0.43085280892377364</v>
      </c>
      <c r="AH23" s="38">
        <f t="shared" si="11"/>
        <v>0.37591349147093645</v>
      </c>
    </row>
    <row r="24" spans="2:41" x14ac:dyDescent="0.25">
      <c r="B24" s="21" t="s">
        <v>93</v>
      </c>
      <c r="C24" s="1" t="s">
        <v>137</v>
      </c>
      <c r="D24" s="22">
        <v>30</v>
      </c>
      <c r="E24" s="22">
        <v>38</v>
      </c>
      <c r="F24" s="22">
        <v>25</v>
      </c>
      <c r="G24" s="21">
        <v>45</v>
      </c>
      <c r="H24" s="21">
        <v>1</v>
      </c>
      <c r="I24" s="21" t="s">
        <v>95</v>
      </c>
      <c r="J24" s="21">
        <v>45</v>
      </c>
      <c r="K24" s="21">
        <v>1</v>
      </c>
      <c r="L24" s="21" t="s">
        <v>95</v>
      </c>
      <c r="M24" s="23" t="s">
        <v>96</v>
      </c>
      <c r="N24" s="24" t="s">
        <v>97</v>
      </c>
      <c r="O24" s="25">
        <v>43129</v>
      </c>
      <c r="P24" s="21">
        <v>0</v>
      </c>
      <c r="Q24" s="21">
        <v>3</v>
      </c>
      <c r="R24" s="21">
        <f t="shared" si="0"/>
        <v>28</v>
      </c>
      <c r="S24" s="24">
        <f t="shared" si="1"/>
        <v>8.434040000000001E-2</v>
      </c>
      <c r="T24" s="24">
        <f t="shared" si="2"/>
        <v>10.120848000000002</v>
      </c>
      <c r="U24" s="24">
        <f>+VLOOKUP(B24,'[3]Annexe 1 (Prix MP)'!A:C,3,0)*T24</f>
        <v>38.909600136000016</v>
      </c>
      <c r="V24" s="26">
        <f t="shared" si="12"/>
        <v>100</v>
      </c>
      <c r="W24" s="27">
        <f t="shared" si="3"/>
        <v>4</v>
      </c>
      <c r="X24" s="28">
        <f>+VLOOKUP(W24,'[3]Annexe 1 (Prix MP)'!$A$32:$B$38,2,0)</f>
        <v>0.2</v>
      </c>
      <c r="Y24" s="29">
        <f t="shared" si="4"/>
        <v>0.38909600136000017</v>
      </c>
      <c r="Z24" s="28">
        <f t="shared" si="5"/>
        <v>0.2</v>
      </c>
      <c r="AA24" s="24">
        <f t="shared" si="13"/>
        <v>0</v>
      </c>
      <c r="AB24" s="28">
        <f t="shared" si="6"/>
        <v>0</v>
      </c>
      <c r="AC24" s="28">
        <f t="shared" si="7"/>
        <v>0.58909600136000018</v>
      </c>
      <c r="AD24" s="30">
        <f t="shared" si="8"/>
        <v>0.33950323807711402</v>
      </c>
      <c r="AE24" s="28">
        <f t="shared" si="9"/>
        <v>0.58909600136000018</v>
      </c>
      <c r="AF24" s="31">
        <f t="shared" si="10"/>
        <v>0.58909600136000018</v>
      </c>
      <c r="AG24" s="31">
        <f>VLOOKUP(C24,'[4]Bague en acier (simple) '!$C$8:$AF$725,30,0)</f>
        <v>0.57273059014400007</v>
      </c>
      <c r="AH24" s="30">
        <f t="shared" si="11"/>
        <v>0.33950323807711402</v>
      </c>
    </row>
    <row r="25" spans="2:41" x14ac:dyDescent="0.25">
      <c r="B25" s="21" t="s">
        <v>93</v>
      </c>
      <c r="C25" s="1" t="s">
        <v>138</v>
      </c>
      <c r="D25" s="22">
        <v>30</v>
      </c>
      <c r="E25" s="22">
        <v>38</v>
      </c>
      <c r="F25" s="22">
        <v>30</v>
      </c>
      <c r="G25" s="21">
        <v>45</v>
      </c>
      <c r="H25" s="21">
        <v>1</v>
      </c>
      <c r="I25" s="21" t="s">
        <v>95</v>
      </c>
      <c r="J25" s="21">
        <v>45</v>
      </c>
      <c r="K25" s="21">
        <v>2</v>
      </c>
      <c r="L25" s="21" t="s">
        <v>95</v>
      </c>
      <c r="M25" s="23" t="s">
        <v>96</v>
      </c>
      <c r="N25" s="24" t="s">
        <v>97</v>
      </c>
      <c r="O25" s="25">
        <v>43129</v>
      </c>
      <c r="P25" s="21">
        <v>0</v>
      </c>
      <c r="Q25" s="21">
        <v>3</v>
      </c>
      <c r="R25" s="21">
        <f t="shared" si="0"/>
        <v>33</v>
      </c>
      <c r="S25" s="24">
        <f t="shared" si="1"/>
        <v>0.10120848000000002</v>
      </c>
      <c r="T25" s="24">
        <f t="shared" si="2"/>
        <v>10.120848000000002</v>
      </c>
      <c r="U25" s="24">
        <f>+VLOOKUP(B25,'[3]Annexe 1 (Prix MP)'!A:C,3,0)*T25</f>
        <v>38.909600136000016</v>
      </c>
      <c r="V25" s="26">
        <f t="shared" si="12"/>
        <v>85</v>
      </c>
      <c r="W25" s="27">
        <f t="shared" si="3"/>
        <v>4</v>
      </c>
      <c r="X25" s="28">
        <f>+VLOOKUP(W25,'[3]Annexe 1 (Prix MP)'!$A$32:$B$38,2,0)</f>
        <v>0.2</v>
      </c>
      <c r="Y25" s="29">
        <f t="shared" si="4"/>
        <v>0.45776000160000019</v>
      </c>
      <c r="Z25" s="28">
        <f t="shared" si="5"/>
        <v>0.2</v>
      </c>
      <c r="AA25" s="24">
        <f t="shared" si="13"/>
        <v>0</v>
      </c>
      <c r="AB25" s="28">
        <f t="shared" si="6"/>
        <v>0</v>
      </c>
      <c r="AC25" s="28">
        <f t="shared" si="7"/>
        <v>0.65776000160000025</v>
      </c>
      <c r="AD25" s="30">
        <f t="shared" si="8"/>
        <v>0.30406227121366508</v>
      </c>
      <c r="AE25" s="28">
        <f t="shared" si="9"/>
        <v>0.65776000160000025</v>
      </c>
      <c r="AF25" s="31">
        <f t="shared" si="10"/>
        <v>0.65776000160000025</v>
      </c>
      <c r="AG25" s="31">
        <f>VLOOKUP(C25,'[4]Bague en acier (simple) '!$C$8:$AF$725,30,0)</f>
        <v>0.63850657664000021</v>
      </c>
      <c r="AH25" s="30">
        <f t="shared" si="11"/>
        <v>0.30406227121366508</v>
      </c>
      <c r="AO25" s="41"/>
    </row>
    <row r="26" spans="2:41" x14ac:dyDescent="0.25">
      <c r="B26" s="21" t="s">
        <v>125</v>
      </c>
      <c r="C26" s="32" t="s">
        <v>139</v>
      </c>
      <c r="D26" s="22" t="s">
        <v>140</v>
      </c>
      <c r="E26" s="22" t="s">
        <v>110</v>
      </c>
      <c r="F26" s="22" t="s">
        <v>116</v>
      </c>
      <c r="G26" s="33">
        <v>45</v>
      </c>
      <c r="H26" s="33">
        <v>0.3</v>
      </c>
      <c r="I26" s="33" t="s">
        <v>103</v>
      </c>
      <c r="J26" s="33">
        <v>45</v>
      </c>
      <c r="K26" s="33">
        <v>0.3</v>
      </c>
      <c r="L26" s="33" t="s">
        <v>103</v>
      </c>
      <c r="M26" s="23" t="s">
        <v>61</v>
      </c>
      <c r="N26" s="24" t="s">
        <v>97</v>
      </c>
      <c r="O26" s="25">
        <v>43129</v>
      </c>
      <c r="P26" s="21">
        <v>0</v>
      </c>
      <c r="Q26" s="33">
        <v>3</v>
      </c>
      <c r="R26" s="33">
        <f t="shared" si="0"/>
        <v>43</v>
      </c>
      <c r="S26" s="34">
        <f t="shared" si="1"/>
        <v>3.8697360000000007E-2</v>
      </c>
      <c r="T26" s="34">
        <f t="shared" si="2"/>
        <v>2.9023020000000002</v>
      </c>
      <c r="U26" s="34">
        <f>+VLOOKUP(B26,'[3]Annexe 1 (Prix MP)'!A:C,3,0)*T26</f>
        <v>14.197829199840001</v>
      </c>
      <c r="V26" s="35">
        <f t="shared" si="12"/>
        <v>65</v>
      </c>
      <c r="W26" s="27">
        <f t="shared" si="3"/>
        <v>3</v>
      </c>
      <c r="X26" s="36">
        <f>+VLOOKUP(W26,'[3]Annexe 1 (Prix MP)'!$A$32:$B$38,2,0)</f>
        <v>0.15</v>
      </c>
      <c r="Y26" s="37">
        <f t="shared" si="4"/>
        <v>0.21842814153600001</v>
      </c>
      <c r="Z26" s="36">
        <f t="shared" si="5"/>
        <v>0.15</v>
      </c>
      <c r="AA26" s="34">
        <f t="shared" si="13"/>
        <v>4.3728016800000012E-2</v>
      </c>
      <c r="AB26" s="36">
        <f t="shared" si="6"/>
        <v>0</v>
      </c>
      <c r="AC26" s="36">
        <f t="shared" si="7"/>
        <v>0.412156158336</v>
      </c>
      <c r="AD26" s="38">
        <f t="shared" si="8"/>
        <v>0.36393972761585236</v>
      </c>
      <c r="AE26" s="36">
        <f t="shared" si="9"/>
        <v>0.412156158336</v>
      </c>
      <c r="AF26" s="31">
        <f t="shared" si="10"/>
        <v>0.412156158336</v>
      </c>
      <c r="AG26" s="31">
        <f>VLOOKUP(C26,'[4]Bague en acier (simple) '!$C$8:$AF$725,30,0)</f>
        <v>0.44406036953600003</v>
      </c>
      <c r="AH26" s="38">
        <f t="shared" si="11"/>
        <v>0.36393972761585236</v>
      </c>
    </row>
    <row r="27" spans="2:41" x14ac:dyDescent="0.25">
      <c r="B27" s="21" t="s">
        <v>131</v>
      </c>
      <c r="C27" s="32" t="s">
        <v>141</v>
      </c>
      <c r="D27" s="22" t="s">
        <v>101</v>
      </c>
      <c r="E27" s="22" t="s">
        <v>111</v>
      </c>
      <c r="F27" s="22" t="s">
        <v>142</v>
      </c>
      <c r="G27" s="33">
        <v>45</v>
      </c>
      <c r="H27" s="33">
        <v>0.3</v>
      </c>
      <c r="I27" s="33" t="s">
        <v>103</v>
      </c>
      <c r="J27" s="33">
        <v>45</v>
      </c>
      <c r="K27" s="33">
        <v>0.3</v>
      </c>
      <c r="L27" s="33" t="s">
        <v>103</v>
      </c>
      <c r="M27" s="23" t="s">
        <v>61</v>
      </c>
      <c r="N27" s="24" t="s">
        <v>97</v>
      </c>
      <c r="O27" s="25">
        <v>43129</v>
      </c>
      <c r="P27" s="21">
        <v>0</v>
      </c>
      <c r="Q27" s="33">
        <v>3</v>
      </c>
      <c r="R27" s="33">
        <f t="shared" si="0"/>
        <v>55</v>
      </c>
      <c r="S27" s="34">
        <f t="shared" si="1"/>
        <v>8.2554368000000003E-2</v>
      </c>
      <c r="T27" s="34">
        <f t="shared" si="2"/>
        <v>4.7627520000000008</v>
      </c>
      <c r="U27" s="34">
        <f>+VLOOKUP(B27,'[3]Annexe 1 (Prix MP)'!A:C,3,0)*T27</f>
        <v>43.458830819712013</v>
      </c>
      <c r="V27" s="35">
        <f t="shared" si="12"/>
        <v>51</v>
      </c>
      <c r="W27" s="27">
        <f t="shared" si="3"/>
        <v>4</v>
      </c>
      <c r="X27" s="36">
        <f>+VLOOKUP(W27,'[3]Annexe 1 (Prix MP)'!$A$32:$B$38,2,0)</f>
        <v>0.2</v>
      </c>
      <c r="Y27" s="37">
        <f t="shared" si="4"/>
        <v>0.85213393764141199</v>
      </c>
      <c r="Z27" s="36">
        <f t="shared" si="5"/>
        <v>0.28362611204442356</v>
      </c>
      <c r="AA27" s="34">
        <f t="shared" si="13"/>
        <v>9.3286435840000015E-2</v>
      </c>
      <c r="AB27" s="36">
        <f t="shared" si="6"/>
        <v>0</v>
      </c>
      <c r="AC27" s="36">
        <f t="shared" si="7"/>
        <v>1.2290464855258356</v>
      </c>
      <c r="AD27" s="38">
        <f t="shared" si="8"/>
        <v>0.23076923076923078</v>
      </c>
      <c r="AE27" s="36">
        <f t="shared" si="9"/>
        <v>1.2605604979752159</v>
      </c>
      <c r="AF27" s="31">
        <f t="shared" si="10"/>
        <v>1.2605604979752159</v>
      </c>
      <c r="AG27" s="31">
        <f>VLOOKUP(C27,'[4]Bague en acier (simple) '!$C$8:$AF$725,30,0)</f>
        <v>0.79196182211764732</v>
      </c>
      <c r="AH27" s="38">
        <f t="shared" si="11"/>
        <v>0.24999999999999992</v>
      </c>
    </row>
    <row r="28" spans="2:41" x14ac:dyDescent="0.25">
      <c r="B28" s="21" t="s">
        <v>113</v>
      </c>
      <c r="C28" s="1" t="s">
        <v>143</v>
      </c>
      <c r="D28" s="22" t="s">
        <v>101</v>
      </c>
      <c r="E28" s="22" t="s">
        <v>115</v>
      </c>
      <c r="F28" s="22" t="s">
        <v>144</v>
      </c>
      <c r="G28" s="33">
        <v>45</v>
      </c>
      <c r="H28" s="33">
        <v>0.3</v>
      </c>
      <c r="I28" s="33" t="s">
        <v>103</v>
      </c>
      <c r="J28" s="33">
        <v>45</v>
      </c>
      <c r="K28" s="33">
        <v>0.3</v>
      </c>
      <c r="L28" s="33" t="s">
        <v>103</v>
      </c>
      <c r="M28" s="23" t="s">
        <v>61</v>
      </c>
      <c r="N28" s="24" t="s">
        <v>97</v>
      </c>
      <c r="O28" s="25">
        <v>43129</v>
      </c>
      <c r="P28" s="21">
        <v>0</v>
      </c>
      <c r="Q28" s="33">
        <v>3</v>
      </c>
      <c r="R28" s="33">
        <f t="shared" si="0"/>
        <v>38</v>
      </c>
      <c r="S28" s="34">
        <f t="shared" si="1"/>
        <v>3.9069450000000006E-2</v>
      </c>
      <c r="T28" s="34">
        <f t="shared" si="2"/>
        <v>3.3488100000000003</v>
      </c>
      <c r="U28" s="34">
        <f>+VLOOKUP(B28,'[3]Annexe 1 (Prix MP)'!A:C,3,0)*T28</f>
        <v>16.526658650040005</v>
      </c>
      <c r="V28" s="35">
        <f t="shared" si="12"/>
        <v>74</v>
      </c>
      <c r="W28" s="27">
        <f t="shared" si="3"/>
        <v>3</v>
      </c>
      <c r="X28" s="36">
        <f>+VLOOKUP(W28,'[3]Annexe 1 (Prix MP)'!$A$32:$B$38,2,0)</f>
        <v>0.15</v>
      </c>
      <c r="Y28" s="37">
        <f t="shared" si="4"/>
        <v>0.22333322500054062</v>
      </c>
      <c r="Z28" s="36">
        <f t="shared" si="5"/>
        <v>0.15</v>
      </c>
      <c r="AA28" s="34">
        <f t="shared" si="13"/>
        <v>4.4148478500000012E-2</v>
      </c>
      <c r="AB28" s="36">
        <f t="shared" si="6"/>
        <v>0</v>
      </c>
      <c r="AC28" s="36">
        <f t="shared" si="7"/>
        <v>0.41748170350054065</v>
      </c>
      <c r="AD28" s="38">
        <f t="shared" si="8"/>
        <v>0.35929718294781693</v>
      </c>
      <c r="AE28" s="36">
        <f t="shared" si="9"/>
        <v>0.41748170350054065</v>
      </c>
      <c r="AF28" s="31">
        <f t="shared" si="10"/>
        <v>0.41748170350054065</v>
      </c>
      <c r="AG28" s="31">
        <f>VLOOKUP(C28,'[4]Bague en acier (simple) '!$C$8:$AF$725,30,0)</f>
        <v>0.44935614750054065</v>
      </c>
      <c r="AH28" s="38">
        <f t="shared" si="11"/>
        <v>0.35929718294781693</v>
      </c>
    </row>
    <row r="29" spans="2:41" x14ac:dyDescent="0.25">
      <c r="B29" s="21" t="s">
        <v>93</v>
      </c>
      <c r="C29" s="1" t="s">
        <v>145</v>
      </c>
      <c r="D29" s="22">
        <v>30</v>
      </c>
      <c r="E29" s="22">
        <v>38</v>
      </c>
      <c r="F29" s="22">
        <v>24</v>
      </c>
      <c r="G29" s="21">
        <v>45</v>
      </c>
      <c r="H29" s="21">
        <v>1</v>
      </c>
      <c r="I29" s="21" t="s">
        <v>95</v>
      </c>
      <c r="J29" s="21">
        <v>45</v>
      </c>
      <c r="K29" s="21">
        <v>1</v>
      </c>
      <c r="L29" s="21" t="s">
        <v>95</v>
      </c>
      <c r="M29" s="23" t="s">
        <v>96</v>
      </c>
      <c r="N29" s="24" t="s">
        <v>97</v>
      </c>
      <c r="O29" s="25">
        <v>43129</v>
      </c>
      <c r="P29" s="21">
        <v>0</v>
      </c>
      <c r="Q29" s="21">
        <v>3</v>
      </c>
      <c r="R29" s="21">
        <f t="shared" si="0"/>
        <v>27</v>
      </c>
      <c r="S29" s="24">
        <f t="shared" si="1"/>
        <v>8.0966784000000014E-2</v>
      </c>
      <c r="T29" s="24">
        <f t="shared" si="2"/>
        <v>10.120848000000002</v>
      </c>
      <c r="U29" s="24">
        <f>+VLOOKUP(B29,'[3]Annexe 1 (Prix MP)'!A:C,3,0)*T29</f>
        <v>38.909600136000016</v>
      </c>
      <c r="V29" s="26">
        <f t="shared" si="12"/>
        <v>104</v>
      </c>
      <c r="W29" s="27">
        <f t="shared" si="3"/>
        <v>4</v>
      </c>
      <c r="X29" s="28">
        <f>+VLOOKUP(W29,'[3]Annexe 1 (Prix MP)'!$A$32:$B$38,2,0)</f>
        <v>0.2</v>
      </c>
      <c r="Y29" s="29">
        <f t="shared" si="4"/>
        <v>0.37413077053846167</v>
      </c>
      <c r="Z29" s="28">
        <f t="shared" si="5"/>
        <v>0.2</v>
      </c>
      <c r="AA29" s="24">
        <f t="shared" si="13"/>
        <v>0</v>
      </c>
      <c r="AB29" s="28">
        <f t="shared" si="6"/>
        <v>0</v>
      </c>
      <c r="AC29" s="28">
        <f t="shared" si="7"/>
        <v>0.57413077053846173</v>
      </c>
      <c r="AD29" s="30">
        <f t="shared" si="8"/>
        <v>0.34835269291075527</v>
      </c>
      <c r="AE29" s="28">
        <f t="shared" si="9"/>
        <v>0.57413077053846173</v>
      </c>
      <c r="AF29" s="31">
        <f t="shared" si="10"/>
        <v>0.57413077053846173</v>
      </c>
      <c r="AG29" s="31">
        <f>VLOOKUP(C29,'[4]Bague en acier (simple) '!$C$8:$AF$725,30,0)</f>
        <v>0.55839479821538474</v>
      </c>
      <c r="AH29" s="30">
        <f t="shared" si="11"/>
        <v>0.34835269291075527</v>
      </c>
    </row>
    <row r="30" spans="2:41" x14ac:dyDescent="0.25">
      <c r="B30" s="21" t="s">
        <v>131</v>
      </c>
      <c r="C30" s="1" t="s">
        <v>146</v>
      </c>
      <c r="D30" s="22" t="s">
        <v>101</v>
      </c>
      <c r="E30" s="22" t="s">
        <v>111</v>
      </c>
      <c r="F30" s="22" t="s">
        <v>112</v>
      </c>
      <c r="G30" s="33">
        <v>45</v>
      </c>
      <c r="H30" s="33">
        <v>0.3</v>
      </c>
      <c r="I30" s="33" t="s">
        <v>103</v>
      </c>
      <c r="J30" s="33">
        <v>45</v>
      </c>
      <c r="K30" s="33">
        <v>0.3</v>
      </c>
      <c r="L30" s="33" t="s">
        <v>103</v>
      </c>
      <c r="M30" s="23" t="s">
        <v>61</v>
      </c>
      <c r="N30" s="24" t="s">
        <v>97</v>
      </c>
      <c r="O30" s="25">
        <v>43129</v>
      </c>
      <c r="P30" s="21">
        <v>0</v>
      </c>
      <c r="Q30" s="33">
        <v>3</v>
      </c>
      <c r="R30" s="33">
        <f t="shared" si="0"/>
        <v>48</v>
      </c>
      <c r="S30" s="34">
        <f t="shared" si="1"/>
        <v>7.144128000000001E-2</v>
      </c>
      <c r="T30" s="34">
        <f t="shared" si="2"/>
        <v>4.7627520000000008</v>
      </c>
      <c r="U30" s="34">
        <f>+VLOOKUP(B30,'[3]Annexe 1 (Prix MP)'!A:C,3,0)*T30</f>
        <v>43.458830819712013</v>
      </c>
      <c r="V30" s="35">
        <f t="shared" si="12"/>
        <v>58</v>
      </c>
      <c r="W30" s="27">
        <f t="shared" si="3"/>
        <v>4</v>
      </c>
      <c r="X30" s="36">
        <f>+VLOOKUP(W30,'[3]Annexe 1 (Prix MP)'!$A$32:$B$38,2,0)</f>
        <v>0.2</v>
      </c>
      <c r="Y30" s="37">
        <f t="shared" si="4"/>
        <v>0.74929018654675883</v>
      </c>
      <c r="Z30" s="36">
        <f t="shared" si="5"/>
        <v>0.24900564988402762</v>
      </c>
      <c r="AA30" s="34">
        <f t="shared" si="13"/>
        <v>8.072864640000002E-2</v>
      </c>
      <c r="AB30" s="36">
        <f t="shared" si="6"/>
        <v>0</v>
      </c>
      <c r="AC30" s="36">
        <f t="shared" si="7"/>
        <v>1.0790244828307864</v>
      </c>
      <c r="AD30" s="38">
        <f t="shared" si="8"/>
        <v>0.23076923076923073</v>
      </c>
      <c r="AE30" s="36">
        <f t="shared" si="9"/>
        <v>1.106691777262345</v>
      </c>
      <c r="AF30" s="31">
        <f t="shared" si="10"/>
        <v>1.106691777262345</v>
      </c>
      <c r="AG30" s="31">
        <f>VLOOKUP(C30,'[4]Bague en acier (simple) '!$C$8:$AF$725,30,0)</f>
        <v>0.74790740082758655</v>
      </c>
      <c r="AH30" s="38">
        <f t="shared" si="11"/>
        <v>0.24999999999999994</v>
      </c>
    </row>
    <row r="31" spans="2:41" s="42" customFormat="1" x14ac:dyDescent="0.25">
      <c r="B31" s="21" t="s">
        <v>131</v>
      </c>
      <c r="C31" s="1" t="s">
        <v>147</v>
      </c>
      <c r="D31" s="22" t="s">
        <v>101</v>
      </c>
      <c r="E31" s="22" t="s">
        <v>111</v>
      </c>
      <c r="F31" s="22">
        <v>80</v>
      </c>
      <c r="G31" s="21">
        <v>45</v>
      </c>
      <c r="H31" s="21">
        <v>0.3</v>
      </c>
      <c r="I31" s="21" t="s">
        <v>103</v>
      </c>
      <c r="J31" s="21">
        <v>45</v>
      </c>
      <c r="K31" s="21">
        <v>0.3</v>
      </c>
      <c r="L31" s="21" t="s">
        <v>103</v>
      </c>
      <c r="M31" s="23" t="s">
        <v>61</v>
      </c>
      <c r="N31" s="24" t="s">
        <v>97</v>
      </c>
      <c r="O31" s="25">
        <v>43129</v>
      </c>
      <c r="P31" s="21">
        <v>0</v>
      </c>
      <c r="Q31" s="21">
        <v>3</v>
      </c>
      <c r="R31" s="21">
        <f t="shared" si="0"/>
        <v>83</v>
      </c>
      <c r="S31" s="24">
        <f t="shared" si="1"/>
        <v>0.12700672000000002</v>
      </c>
      <c r="T31" s="24">
        <f t="shared" si="2"/>
        <v>4.7627520000000008</v>
      </c>
      <c r="U31" s="24">
        <f>+VLOOKUP(B31,'[3]Annexe 1 (Prix MP)'!A:C,3,0)*T31</f>
        <v>43.458830819712013</v>
      </c>
      <c r="V31" s="26">
        <f t="shared" si="12"/>
        <v>33</v>
      </c>
      <c r="W31" s="27">
        <f t="shared" si="3"/>
        <v>4</v>
      </c>
      <c r="X31" s="28">
        <f>+VLOOKUP(W31,'[3]Annexe 1 (Prix MP)'!$A$32:$B$38,2,0)</f>
        <v>0.2</v>
      </c>
      <c r="Y31" s="29">
        <f t="shared" si="4"/>
        <v>1.3169342672640003</v>
      </c>
      <c r="Z31" s="28">
        <f t="shared" si="5"/>
        <v>0.30000000000000004</v>
      </c>
      <c r="AA31" s="24">
        <f t="shared" si="13"/>
        <v>0.14351759360000002</v>
      </c>
      <c r="AB31" s="28">
        <f t="shared" si="6"/>
        <v>0</v>
      </c>
      <c r="AC31" s="28">
        <f t="shared" si="7"/>
        <v>1.7604518608640003</v>
      </c>
      <c r="AD31" s="30">
        <f t="shared" si="8"/>
        <v>0.17041079433592973</v>
      </c>
      <c r="AE31" s="28">
        <f t="shared" si="9"/>
        <v>1.8255648260800001</v>
      </c>
      <c r="AF31" s="31">
        <f t="shared" si="10"/>
        <v>1.8255648260800001</v>
      </c>
      <c r="AG31" s="31">
        <f>VLOOKUP(C31,'[4]Bague en acier (simple) '!$C$8:$AF$725,30,0)</f>
        <v>1.1935373482666671</v>
      </c>
      <c r="AH31" s="30">
        <f t="shared" si="11"/>
        <v>0.19999999999999987</v>
      </c>
    </row>
    <row r="32" spans="2:41" x14ac:dyDescent="0.25">
      <c r="B32" s="21" t="s">
        <v>125</v>
      </c>
      <c r="C32" s="32" t="s">
        <v>148</v>
      </c>
      <c r="D32" s="22" t="s">
        <v>140</v>
      </c>
      <c r="E32" s="22" t="s">
        <v>110</v>
      </c>
      <c r="F32" s="22" t="s">
        <v>122</v>
      </c>
      <c r="G32" s="33">
        <v>45</v>
      </c>
      <c r="H32" s="33">
        <v>0.3</v>
      </c>
      <c r="I32" s="33" t="s">
        <v>103</v>
      </c>
      <c r="J32" s="33">
        <v>45</v>
      </c>
      <c r="K32" s="33">
        <v>0.3</v>
      </c>
      <c r="L32" s="33" t="s">
        <v>103</v>
      </c>
      <c r="M32" s="23" t="s">
        <v>61</v>
      </c>
      <c r="N32" s="24" t="s">
        <v>97</v>
      </c>
      <c r="O32" s="25">
        <v>43129</v>
      </c>
      <c r="P32" s="21">
        <v>0</v>
      </c>
      <c r="Q32" s="33">
        <v>3</v>
      </c>
      <c r="R32" s="33">
        <f t="shared" si="0"/>
        <v>35</v>
      </c>
      <c r="S32" s="34">
        <f t="shared" si="1"/>
        <v>3.0957888000000003E-2</v>
      </c>
      <c r="T32" s="34">
        <f t="shared" si="2"/>
        <v>2.9023020000000002</v>
      </c>
      <c r="U32" s="34">
        <f>+VLOOKUP(B32,'[3]Annexe 1 (Prix MP)'!A:C,3,0)*T32</f>
        <v>14.197829199840001</v>
      </c>
      <c r="V32" s="35">
        <f t="shared" si="12"/>
        <v>80</v>
      </c>
      <c r="W32" s="27">
        <f t="shared" si="3"/>
        <v>3</v>
      </c>
      <c r="X32" s="36">
        <f>+VLOOKUP(W32,'[3]Annexe 1 (Prix MP)'!$A$32:$B$38,2,0)</f>
        <v>0.15</v>
      </c>
      <c r="Y32" s="37">
        <f t="shared" si="4"/>
        <v>0.17747286499800002</v>
      </c>
      <c r="Z32" s="36">
        <f t="shared" si="5"/>
        <v>0.15</v>
      </c>
      <c r="AA32" s="34">
        <f t="shared" si="13"/>
        <v>3.4982413440000006E-2</v>
      </c>
      <c r="AB32" s="36">
        <f t="shared" si="6"/>
        <v>0</v>
      </c>
      <c r="AC32" s="36">
        <f t="shared" si="7"/>
        <v>0.36245527843800002</v>
      </c>
      <c r="AD32" s="38">
        <f t="shared" si="8"/>
        <v>0.41384415933028912</v>
      </c>
      <c r="AE32" s="36">
        <f t="shared" si="9"/>
        <v>0.36245527843800002</v>
      </c>
      <c r="AF32" s="31">
        <f t="shared" si="10"/>
        <v>0.36245527843800002</v>
      </c>
      <c r="AG32" s="31">
        <f>VLOOKUP(C32,'[4]Bague en acier (simple) '!$C$8:$AF$725,30,0)</f>
        <v>0.39497864739800004</v>
      </c>
      <c r="AH32" s="38">
        <f t="shared" si="11"/>
        <v>0.41384415933028912</v>
      </c>
    </row>
    <row r="33" spans="2:34" x14ac:dyDescent="0.25">
      <c r="B33" s="21" t="s">
        <v>117</v>
      </c>
      <c r="C33" s="32" t="s">
        <v>149</v>
      </c>
      <c r="D33" s="22" t="s">
        <v>119</v>
      </c>
      <c r="E33" s="22" t="s">
        <v>115</v>
      </c>
      <c r="F33" s="22" t="s">
        <v>122</v>
      </c>
      <c r="G33" s="33">
        <v>45</v>
      </c>
      <c r="H33" s="33">
        <v>0.3</v>
      </c>
      <c r="I33" s="33" t="s">
        <v>103</v>
      </c>
      <c r="J33" s="33">
        <v>45</v>
      </c>
      <c r="K33" s="33">
        <v>0.3</v>
      </c>
      <c r="L33" s="33" t="s">
        <v>103</v>
      </c>
      <c r="M33" s="23" t="s">
        <v>61</v>
      </c>
      <c r="N33" s="24" t="s">
        <v>97</v>
      </c>
      <c r="O33" s="25">
        <v>43129</v>
      </c>
      <c r="P33" s="21">
        <v>0</v>
      </c>
      <c r="Q33" s="33">
        <v>3</v>
      </c>
      <c r="R33" s="33">
        <f t="shared" si="0"/>
        <v>35</v>
      </c>
      <c r="S33" s="34">
        <f t="shared" si="1"/>
        <v>2.5401343999999999E-2</v>
      </c>
      <c r="T33" s="34">
        <f t="shared" si="2"/>
        <v>2.3813760000000004</v>
      </c>
      <c r="U33" s="34">
        <f>+VLOOKUP(B33,'[3]Annexe 1 (Prix MP)'!A:C,3,0)*T33</f>
        <v>10.821472632960003</v>
      </c>
      <c r="V33" s="35">
        <f t="shared" si="12"/>
        <v>80</v>
      </c>
      <c r="W33" s="27">
        <f t="shared" si="3"/>
        <v>2</v>
      </c>
      <c r="X33" s="36">
        <f>+VLOOKUP(W33,'[3]Annexe 1 (Prix MP)'!$A$32:$B$38,2,0)</f>
        <v>0.15</v>
      </c>
      <c r="Y33" s="37">
        <f t="shared" si="4"/>
        <v>0.13526840791200004</v>
      </c>
      <c r="Z33" s="36">
        <f t="shared" si="5"/>
        <v>0.15</v>
      </c>
      <c r="AA33" s="34">
        <f t="shared" si="13"/>
        <v>2.8703518720000001E-2</v>
      </c>
      <c r="AB33" s="36">
        <f t="shared" si="6"/>
        <v>0</v>
      </c>
      <c r="AC33" s="36">
        <f t="shared" si="7"/>
        <v>0.31397192663200002</v>
      </c>
      <c r="AD33" s="38">
        <f t="shared" si="8"/>
        <v>0.47774971988438908</v>
      </c>
      <c r="AE33" s="36">
        <f t="shared" si="9"/>
        <v>0.31397192663200002</v>
      </c>
      <c r="AF33" s="31">
        <f t="shared" si="10"/>
        <v>0.31397192663200002</v>
      </c>
      <c r="AG33" s="31">
        <f>VLOOKUP(C33,'[4]Bague en acier (simple) '!$C$8:$AF$725,30,0)</f>
        <v>0.346939819112</v>
      </c>
      <c r="AH33" s="38">
        <f t="shared" si="11"/>
        <v>0.47774971988438908</v>
      </c>
    </row>
    <row r="34" spans="2:34" x14ac:dyDescent="0.25">
      <c r="B34" s="21" t="s">
        <v>131</v>
      </c>
      <c r="C34" s="32" t="s">
        <v>150</v>
      </c>
      <c r="D34" s="22" t="s">
        <v>101</v>
      </c>
      <c r="E34" s="22" t="s">
        <v>111</v>
      </c>
      <c r="F34" s="22" t="s">
        <v>151</v>
      </c>
      <c r="G34" s="33">
        <v>45</v>
      </c>
      <c r="H34" s="33">
        <v>0.3</v>
      </c>
      <c r="I34" s="33" t="s">
        <v>103</v>
      </c>
      <c r="J34" s="33">
        <v>45</v>
      </c>
      <c r="K34" s="33">
        <v>0.3</v>
      </c>
      <c r="L34" s="33" t="s">
        <v>103</v>
      </c>
      <c r="M34" s="23" t="s">
        <v>61</v>
      </c>
      <c r="N34" s="24" t="s">
        <v>97</v>
      </c>
      <c r="O34" s="25">
        <v>43129</v>
      </c>
      <c r="P34" s="21">
        <v>0</v>
      </c>
      <c r="Q34" s="33">
        <v>3</v>
      </c>
      <c r="R34" s="33">
        <f t="shared" si="0"/>
        <v>62.5</v>
      </c>
      <c r="S34" s="34">
        <f t="shared" si="1"/>
        <v>9.4461248000000012E-2</v>
      </c>
      <c r="T34" s="34">
        <f t="shared" si="2"/>
        <v>4.7627520000000008</v>
      </c>
      <c r="U34" s="34">
        <f>+VLOOKUP(B34,'[3]Annexe 1 (Prix MP)'!A:C,3,0)*T34</f>
        <v>43.458830819712013</v>
      </c>
      <c r="V34" s="35">
        <f t="shared" si="12"/>
        <v>45</v>
      </c>
      <c r="W34" s="27">
        <f t="shared" si="3"/>
        <v>4</v>
      </c>
      <c r="X34" s="36">
        <f>+VLOOKUP(W34,'[3]Annexe 1 (Prix MP)'!$A$32:$B$38,2,0)</f>
        <v>0.2</v>
      </c>
      <c r="Y34" s="37">
        <f t="shared" si="4"/>
        <v>0.96575179599360028</v>
      </c>
      <c r="Z34" s="36">
        <f t="shared" si="5"/>
        <v>0.30000000000000004</v>
      </c>
      <c r="AA34" s="34">
        <f t="shared" si="13"/>
        <v>0.10674121024000002</v>
      </c>
      <c r="AB34" s="36">
        <f t="shared" si="6"/>
        <v>0</v>
      </c>
      <c r="AC34" s="36">
        <f t="shared" si="7"/>
        <v>1.3724930062336003</v>
      </c>
      <c r="AD34" s="38">
        <f t="shared" si="8"/>
        <v>0.21858034877952559</v>
      </c>
      <c r="AE34" s="36">
        <f t="shared" si="9"/>
        <v>1.4299906749781337</v>
      </c>
      <c r="AF34" s="31">
        <f t="shared" si="10"/>
        <v>1.4299906749781337</v>
      </c>
      <c r="AG34" s="31">
        <f>VLOOKUP(C34,'[4]Bague en acier (simple) '!$C$8:$AF$725,30,0)</f>
        <v>0.88955734784000029</v>
      </c>
      <c r="AH34" s="38">
        <f t="shared" si="11"/>
        <v>0.24999999999999997</v>
      </c>
    </row>
    <row r="35" spans="2:34" x14ac:dyDescent="0.25">
      <c r="B35" s="21" t="s">
        <v>131</v>
      </c>
      <c r="C35" s="1" t="s">
        <v>152</v>
      </c>
      <c r="D35" s="22" t="s">
        <v>101</v>
      </c>
      <c r="E35" s="22" t="s">
        <v>111</v>
      </c>
      <c r="F35" s="22" t="s">
        <v>153</v>
      </c>
      <c r="G35" s="33">
        <v>45</v>
      </c>
      <c r="H35" s="33">
        <v>0.3</v>
      </c>
      <c r="I35" s="33" t="s">
        <v>103</v>
      </c>
      <c r="J35" s="33">
        <v>45</v>
      </c>
      <c r="K35" s="33">
        <v>0.3</v>
      </c>
      <c r="L35" s="33" t="s">
        <v>103</v>
      </c>
      <c r="M35" s="23" t="s">
        <v>61</v>
      </c>
      <c r="N35" s="24" t="s">
        <v>97</v>
      </c>
      <c r="O35" s="25">
        <v>43129</v>
      </c>
      <c r="P35" s="21">
        <v>0</v>
      </c>
      <c r="Q35" s="33">
        <v>3</v>
      </c>
      <c r="R35" s="33">
        <f t="shared" si="0"/>
        <v>48.5</v>
      </c>
      <c r="S35" s="34">
        <f t="shared" si="1"/>
        <v>7.2235071999999997E-2</v>
      </c>
      <c r="T35" s="34">
        <f t="shared" si="2"/>
        <v>4.7627520000000008</v>
      </c>
      <c r="U35" s="34">
        <f>+VLOOKUP(B35,'[3]Annexe 1 (Prix MP)'!A:C,3,0)*T35</f>
        <v>43.458830819712013</v>
      </c>
      <c r="V35" s="35">
        <f t="shared" si="12"/>
        <v>58</v>
      </c>
      <c r="W35" s="27">
        <f t="shared" si="3"/>
        <v>4</v>
      </c>
      <c r="X35" s="36">
        <f>+VLOOKUP(W35,'[3]Annexe 1 (Prix MP)'!$A$32:$B$38,2,0)</f>
        <v>0.2</v>
      </c>
      <c r="Y35" s="37">
        <f t="shared" si="4"/>
        <v>0.74929018654675883</v>
      </c>
      <c r="Z35" s="36">
        <f t="shared" si="5"/>
        <v>0.24927474537202765</v>
      </c>
      <c r="AA35" s="34">
        <f t="shared" si="13"/>
        <v>8.1625631360000006E-2</v>
      </c>
      <c r="AB35" s="36">
        <f t="shared" si="6"/>
        <v>0</v>
      </c>
      <c r="AC35" s="36">
        <f t="shared" si="7"/>
        <v>1.0801905632787865</v>
      </c>
      <c r="AD35" s="38">
        <f t="shared" si="8"/>
        <v>0.23076923076923078</v>
      </c>
      <c r="AE35" s="36">
        <f t="shared" si="9"/>
        <v>1.1078877572090118</v>
      </c>
      <c r="AF35" s="31">
        <f t="shared" si="10"/>
        <v>1.1078877572090118</v>
      </c>
      <c r="AG35" s="31">
        <f>VLOOKUP(C35,'[4]Bague en acier (simple) '!$C$8:$AF$725,30,0)</f>
        <v>0.74909808882758655</v>
      </c>
      <c r="AH35" s="38">
        <f t="shared" si="11"/>
        <v>0.25</v>
      </c>
    </row>
    <row r="36" spans="2:34" x14ac:dyDescent="0.25">
      <c r="B36" s="21" t="s">
        <v>154</v>
      </c>
      <c r="C36" s="32" t="s">
        <v>155</v>
      </c>
      <c r="D36" s="22" t="s">
        <v>101</v>
      </c>
      <c r="E36" s="22" t="s">
        <v>110</v>
      </c>
      <c r="F36" s="22" t="s">
        <v>156</v>
      </c>
      <c r="G36" s="33">
        <v>45</v>
      </c>
      <c r="H36" s="33">
        <v>0.3</v>
      </c>
      <c r="I36" s="33" t="s">
        <v>103</v>
      </c>
      <c r="J36" s="33">
        <v>45</v>
      </c>
      <c r="K36" s="33">
        <v>0.3</v>
      </c>
      <c r="L36" s="33" t="s">
        <v>103</v>
      </c>
      <c r="M36" s="23" t="s">
        <v>61</v>
      </c>
      <c r="N36" s="24" t="s">
        <v>97</v>
      </c>
      <c r="O36" s="25">
        <v>43129</v>
      </c>
      <c r="P36" s="21">
        <v>0</v>
      </c>
      <c r="Q36" s="33">
        <v>3</v>
      </c>
      <c r="R36" s="33">
        <f t="shared" si="0"/>
        <v>37</v>
      </c>
      <c r="S36" s="34">
        <f t="shared" si="1"/>
        <v>2.3615312000000003E-2</v>
      </c>
      <c r="T36" s="34">
        <f t="shared" si="2"/>
        <v>2.083704</v>
      </c>
      <c r="U36" s="34">
        <f>+VLOOKUP(B36,'[3]Annexe 1 (Prix MP)'!A:C,3,0)*T36</f>
        <v>9.3938377209599988</v>
      </c>
      <c r="V36" s="35">
        <f t="shared" si="12"/>
        <v>76</v>
      </c>
      <c r="W36" s="27">
        <f t="shared" si="3"/>
        <v>2</v>
      </c>
      <c r="X36" s="36">
        <f>+VLOOKUP(W36,'[3]Annexe 1 (Prix MP)'!$A$32:$B$38,2,0)</f>
        <v>0.15</v>
      </c>
      <c r="Y36" s="37">
        <f t="shared" si="4"/>
        <v>0.12360312790736841</v>
      </c>
      <c r="Z36" s="36">
        <f t="shared" si="5"/>
        <v>0.15</v>
      </c>
      <c r="AA36" s="34">
        <f t="shared" si="13"/>
        <v>2.6685302560000006E-2</v>
      </c>
      <c r="AB36" s="36">
        <f t="shared" si="6"/>
        <v>0</v>
      </c>
      <c r="AC36" s="36">
        <f t="shared" si="7"/>
        <v>0.30028843046736842</v>
      </c>
      <c r="AD36" s="38">
        <f t="shared" si="8"/>
        <v>0.49951974428898321</v>
      </c>
      <c r="AE36" s="36">
        <f t="shared" si="9"/>
        <v>0.30028843046736842</v>
      </c>
      <c r="AF36" s="31">
        <f t="shared" si="10"/>
        <v>0.30028843046736842</v>
      </c>
      <c r="AG36" s="31">
        <f>VLOOKUP(C36,'[4]Bague en acier (simple) '!$C$8:$AF$725,30,0)</f>
        <v>0.33339920550736846</v>
      </c>
      <c r="AH36" s="38">
        <f t="shared" si="11"/>
        <v>0.49951974428898321</v>
      </c>
    </row>
    <row r="37" spans="2:34" x14ac:dyDescent="0.25">
      <c r="B37" s="21" t="s">
        <v>129</v>
      </c>
      <c r="C37" s="32" t="s">
        <v>157</v>
      </c>
      <c r="D37" s="22" t="s">
        <v>119</v>
      </c>
      <c r="E37" s="22" t="s">
        <v>111</v>
      </c>
      <c r="F37" s="22" t="s">
        <v>112</v>
      </c>
      <c r="G37" s="33">
        <v>45</v>
      </c>
      <c r="H37" s="33">
        <v>0.3</v>
      </c>
      <c r="I37" s="33" t="s">
        <v>103</v>
      </c>
      <c r="J37" s="33">
        <v>45</v>
      </c>
      <c r="K37" s="33">
        <v>0.3</v>
      </c>
      <c r="L37" s="33" t="s">
        <v>103</v>
      </c>
      <c r="M37" s="23" t="s">
        <v>61</v>
      </c>
      <c r="N37" s="24" t="s">
        <v>97</v>
      </c>
      <c r="O37" s="25">
        <v>43129</v>
      </c>
      <c r="P37" s="21">
        <v>0</v>
      </c>
      <c r="Q37" s="33">
        <v>3</v>
      </c>
      <c r="R37" s="33">
        <f t="shared" si="0"/>
        <v>48</v>
      </c>
      <c r="S37" s="34">
        <f t="shared" si="1"/>
        <v>5.6929770000000005E-2</v>
      </c>
      <c r="T37" s="34">
        <f t="shared" si="2"/>
        <v>3.7953180000000004</v>
      </c>
      <c r="U37" s="34">
        <f>+VLOOKUP(B37,'[3]Annexe 1 (Prix MP)'!A:C,3,0)*T37</f>
        <v>18.730213136712006</v>
      </c>
      <c r="V37" s="35">
        <f t="shared" si="12"/>
        <v>58</v>
      </c>
      <c r="W37" s="27">
        <f t="shared" si="3"/>
        <v>3</v>
      </c>
      <c r="X37" s="36">
        <f>+VLOOKUP(W37,'[3]Annexe 1 (Prix MP)'!$A$32:$B$38,2,0)</f>
        <v>0.15</v>
      </c>
      <c r="Y37" s="37">
        <f t="shared" si="4"/>
        <v>0.32293470925365531</v>
      </c>
      <c r="Z37" s="36">
        <f t="shared" si="5"/>
        <v>0.15</v>
      </c>
      <c r="AA37" s="34">
        <f t="shared" si="13"/>
        <v>6.4330640100000017E-2</v>
      </c>
      <c r="AB37" s="36">
        <f t="shared" si="6"/>
        <v>0</v>
      </c>
      <c r="AC37" s="36">
        <f t="shared" si="7"/>
        <v>0.53726534935365533</v>
      </c>
      <c r="AD37" s="38">
        <f t="shared" si="8"/>
        <v>0.2791916511653954</v>
      </c>
      <c r="AE37" s="36">
        <f t="shared" si="9"/>
        <v>0.55323621336236473</v>
      </c>
      <c r="AF37" s="31">
        <f t="shared" si="10"/>
        <v>0.55323621336236473</v>
      </c>
      <c r="AG37" s="31">
        <f>VLOOKUP(C37,'[4]Bague en acier (simple) '!$C$8:$AF$725,30,0)</f>
        <v>0.59672995393379336</v>
      </c>
      <c r="AH37" s="38">
        <f t="shared" si="11"/>
        <v>0.3</v>
      </c>
    </row>
    <row r="38" spans="2:34" x14ac:dyDescent="0.25">
      <c r="B38" s="21" t="s">
        <v>129</v>
      </c>
      <c r="C38" s="32" t="s">
        <v>158</v>
      </c>
      <c r="D38" s="22" t="s">
        <v>119</v>
      </c>
      <c r="E38" s="22" t="s">
        <v>111</v>
      </c>
      <c r="F38" s="22">
        <v>57</v>
      </c>
      <c r="G38" s="33">
        <v>45</v>
      </c>
      <c r="H38" s="33">
        <v>0.3</v>
      </c>
      <c r="I38" s="33" t="s">
        <v>103</v>
      </c>
      <c r="J38" s="33">
        <v>45</v>
      </c>
      <c r="K38" s="33">
        <v>0.3</v>
      </c>
      <c r="L38" s="33" t="s">
        <v>103</v>
      </c>
      <c r="M38" s="23" t="s">
        <v>96</v>
      </c>
      <c r="N38" s="24" t="s">
        <v>97</v>
      </c>
      <c r="O38" s="25">
        <v>43129</v>
      </c>
      <c r="P38" s="21">
        <v>0</v>
      </c>
      <c r="Q38" s="33">
        <v>3</v>
      </c>
      <c r="R38" s="33">
        <f t="shared" si="0"/>
        <v>60</v>
      </c>
      <c r="S38" s="34">
        <f t="shared" si="1"/>
        <v>7.2111042E-2</v>
      </c>
      <c r="T38" s="34">
        <f t="shared" si="2"/>
        <v>3.7953180000000004</v>
      </c>
      <c r="U38" s="34">
        <f>+VLOOKUP(B38,'[3]Annexe 1 (Prix MP)'!A:C,3,0)*T38</f>
        <v>18.730213136712006</v>
      </c>
      <c r="V38" s="35">
        <f t="shared" si="12"/>
        <v>47</v>
      </c>
      <c r="W38" s="27">
        <f t="shared" si="3"/>
        <v>3</v>
      </c>
      <c r="X38" s="36">
        <f>+VLOOKUP(W38,'[3]Annexe 1 (Prix MP)'!$A$32:$B$38,2,0)</f>
        <v>0.15</v>
      </c>
      <c r="Y38" s="37">
        <f t="shared" si="4"/>
        <v>0.39851517312153206</v>
      </c>
      <c r="Z38" s="36">
        <f t="shared" si="5"/>
        <v>0.15</v>
      </c>
      <c r="AA38" s="34">
        <f t="shared" si="13"/>
        <v>0</v>
      </c>
      <c r="AB38" s="36">
        <f t="shared" si="6"/>
        <v>0</v>
      </c>
      <c r="AC38" s="36">
        <f t="shared" si="7"/>
        <v>0.54851517312153208</v>
      </c>
      <c r="AD38" s="38">
        <f t="shared" si="8"/>
        <v>0.27346554361726871</v>
      </c>
      <c r="AE38" s="36">
        <f t="shared" si="9"/>
        <v>0.56930739017361731</v>
      </c>
      <c r="AF38" s="31">
        <f t="shared" si="10"/>
        <v>0.56930739017361731</v>
      </c>
      <c r="AG38" s="31">
        <f>VLOOKUP(C38,'[4]Bague en acier (simple) '!$C$8:$AF$725,30,0)</f>
        <v>0.56930739017361731</v>
      </c>
      <c r="AH38" s="38">
        <f t="shared" si="11"/>
        <v>0.3000000000000001</v>
      </c>
    </row>
    <row r="39" spans="2:34" x14ac:dyDescent="0.25">
      <c r="B39" s="21" t="s">
        <v>129</v>
      </c>
      <c r="C39" s="32" t="s">
        <v>159</v>
      </c>
      <c r="D39" s="22" t="s">
        <v>119</v>
      </c>
      <c r="E39" s="22" t="s">
        <v>111</v>
      </c>
      <c r="F39" s="22">
        <v>57</v>
      </c>
      <c r="G39" s="33">
        <v>45</v>
      </c>
      <c r="H39" s="33">
        <v>0.3</v>
      </c>
      <c r="I39" s="33" t="s">
        <v>103</v>
      </c>
      <c r="J39" s="33">
        <v>45</v>
      </c>
      <c r="K39" s="33">
        <v>0.3</v>
      </c>
      <c r="L39" s="33" t="s">
        <v>103</v>
      </c>
      <c r="M39" s="23" t="s">
        <v>61</v>
      </c>
      <c r="N39" s="24" t="s">
        <v>97</v>
      </c>
      <c r="O39" s="25">
        <v>43129</v>
      </c>
      <c r="P39" s="21">
        <v>0</v>
      </c>
      <c r="Q39" s="33">
        <v>3</v>
      </c>
      <c r="R39" s="33">
        <f t="shared" si="0"/>
        <v>60</v>
      </c>
      <c r="S39" s="34">
        <f t="shared" si="1"/>
        <v>7.2111042E-2</v>
      </c>
      <c r="T39" s="34">
        <f t="shared" si="2"/>
        <v>3.7953180000000004</v>
      </c>
      <c r="U39" s="34">
        <f>+VLOOKUP(B39,'[3]Annexe 1 (Prix MP)'!A:C,3,0)*T39</f>
        <v>18.730213136712006</v>
      </c>
      <c r="V39" s="35">
        <f t="shared" si="12"/>
        <v>47</v>
      </c>
      <c r="W39" s="27">
        <v>3</v>
      </c>
      <c r="X39" s="36">
        <f>+VLOOKUP(W39,'[3]Annexe 1 (Prix MP)'!$A$32:$B$38,2,0)</f>
        <v>0.15</v>
      </c>
      <c r="Y39" s="37">
        <f t="shared" si="4"/>
        <v>0.39851517312153206</v>
      </c>
      <c r="Z39" s="36">
        <f t="shared" si="5"/>
        <v>0.15</v>
      </c>
      <c r="AA39" s="34">
        <f t="shared" si="13"/>
        <v>8.1485477460000011E-2</v>
      </c>
      <c r="AB39" s="36">
        <f t="shared" si="6"/>
        <v>0</v>
      </c>
      <c r="AC39" s="36">
        <f t="shared" si="7"/>
        <v>0.6300006505815321</v>
      </c>
      <c r="AD39" s="38">
        <f t="shared" si="8"/>
        <v>0.23809499222189714</v>
      </c>
      <c r="AE39" s="36">
        <f t="shared" si="9"/>
        <v>0.64000086744204276</v>
      </c>
      <c r="AF39" s="31">
        <f t="shared" si="10"/>
        <v>0.64000086744204276</v>
      </c>
      <c r="AG39" s="31">
        <f>VLOOKUP(C39,'[4]Bague en acier (simple) '!$C$8:$AF$725,30,0)</f>
        <v>0.67897568962870947</v>
      </c>
      <c r="AH39" s="38">
        <f t="shared" si="11"/>
        <v>0.25</v>
      </c>
    </row>
    <row r="40" spans="2:34" x14ac:dyDescent="0.25">
      <c r="B40" s="21" t="s">
        <v>125</v>
      </c>
      <c r="C40" s="1" t="s">
        <v>160</v>
      </c>
      <c r="D40" s="22" t="s">
        <v>140</v>
      </c>
      <c r="E40" s="22" t="s">
        <v>110</v>
      </c>
      <c r="F40" s="22" t="s">
        <v>124</v>
      </c>
      <c r="G40" s="33">
        <v>45</v>
      </c>
      <c r="H40" s="33">
        <v>0.3</v>
      </c>
      <c r="I40" s="33" t="s">
        <v>103</v>
      </c>
      <c r="J40" s="33">
        <v>45</v>
      </c>
      <c r="K40" s="33">
        <v>0.3</v>
      </c>
      <c r="L40" s="33" t="s">
        <v>103</v>
      </c>
      <c r="M40" s="23" t="s">
        <v>61</v>
      </c>
      <c r="N40" s="24" t="s">
        <v>97</v>
      </c>
      <c r="O40" s="25">
        <v>43129</v>
      </c>
      <c r="P40" s="21">
        <v>0</v>
      </c>
      <c r="Q40" s="33">
        <v>3</v>
      </c>
      <c r="R40" s="33">
        <f t="shared" si="0"/>
        <v>41</v>
      </c>
      <c r="S40" s="34">
        <f t="shared" si="1"/>
        <v>3.6762492000000008E-2</v>
      </c>
      <c r="T40" s="34">
        <f t="shared" si="2"/>
        <v>2.9023020000000002</v>
      </c>
      <c r="U40" s="34">
        <f>+VLOOKUP(B40,'[3]Annexe 1 (Prix MP)'!A:C,3,0)*T40</f>
        <v>14.197829199840001</v>
      </c>
      <c r="V40" s="35">
        <f t="shared" si="12"/>
        <v>68</v>
      </c>
      <c r="W40" s="27">
        <f t="shared" ref="W40:W103" si="14">ROUND((E40-D40)/2,0)</f>
        <v>3</v>
      </c>
      <c r="X40" s="36">
        <f>+VLOOKUP(W40,'[3]Annexe 1 (Prix MP)'!$A$32:$B$38,2,0)</f>
        <v>0.15</v>
      </c>
      <c r="Y40" s="37">
        <f t="shared" si="4"/>
        <v>0.20879160588000001</v>
      </c>
      <c r="Z40" s="36">
        <f t="shared" si="5"/>
        <v>0.15</v>
      </c>
      <c r="AA40" s="34">
        <f t="shared" si="13"/>
        <v>4.1541615960000014E-2</v>
      </c>
      <c r="AB40" s="36">
        <f t="shared" si="6"/>
        <v>0</v>
      </c>
      <c r="AC40" s="36">
        <f t="shared" si="7"/>
        <v>0.40033322184000003</v>
      </c>
      <c r="AD40" s="38">
        <f t="shared" si="8"/>
        <v>0.37468786455087172</v>
      </c>
      <c r="AE40" s="36">
        <f t="shared" si="9"/>
        <v>0.40033322184000003</v>
      </c>
      <c r="AF40" s="31">
        <f t="shared" si="10"/>
        <v>0.40033322184000003</v>
      </c>
      <c r="AG40" s="31">
        <f>VLOOKUP(C40,'[4]Bague en acier (simple) '!$C$8:$AF$725,30,0)</f>
        <v>0.43239222248000009</v>
      </c>
      <c r="AH40" s="38">
        <f t="shared" si="11"/>
        <v>0.37468786455087172</v>
      </c>
    </row>
    <row r="41" spans="2:34" x14ac:dyDescent="0.25">
      <c r="B41" s="21" t="s">
        <v>154</v>
      </c>
      <c r="C41" s="32" t="s">
        <v>161</v>
      </c>
      <c r="D41" s="22" t="s">
        <v>101</v>
      </c>
      <c r="E41" s="22" t="s">
        <v>110</v>
      </c>
      <c r="F41" s="22" t="s">
        <v>162</v>
      </c>
      <c r="G41" s="33">
        <v>45</v>
      </c>
      <c r="H41" s="33">
        <v>0.3</v>
      </c>
      <c r="I41" s="33" t="s">
        <v>103</v>
      </c>
      <c r="J41" s="33">
        <v>45</v>
      </c>
      <c r="K41" s="33">
        <v>0.3</v>
      </c>
      <c r="L41" s="33" t="s">
        <v>103</v>
      </c>
      <c r="M41" s="23" t="s">
        <v>61</v>
      </c>
      <c r="N41" s="24" t="s">
        <v>97</v>
      </c>
      <c r="O41" s="25">
        <v>43129</v>
      </c>
      <c r="P41" s="21">
        <v>0</v>
      </c>
      <c r="Q41" s="33">
        <v>3</v>
      </c>
      <c r="R41" s="33">
        <f t="shared" si="0"/>
        <v>47</v>
      </c>
      <c r="S41" s="34">
        <f t="shared" si="1"/>
        <v>3.0560992000000002E-2</v>
      </c>
      <c r="T41" s="34">
        <f t="shared" si="2"/>
        <v>2.083704</v>
      </c>
      <c r="U41" s="34">
        <f>+VLOOKUP(B41,'[3]Annexe 1 (Prix MP)'!A:C,3,0)*T41</f>
        <v>9.3938377209599988</v>
      </c>
      <c r="V41" s="35">
        <f t="shared" si="12"/>
        <v>60</v>
      </c>
      <c r="W41" s="27">
        <f t="shared" si="14"/>
        <v>2</v>
      </c>
      <c r="X41" s="36">
        <f>+VLOOKUP(W41,'[3]Annexe 1 (Prix MP)'!$A$32:$B$38,2,0)</f>
        <v>0.15</v>
      </c>
      <c r="Y41" s="37">
        <f t="shared" si="4"/>
        <v>0.15656396201599998</v>
      </c>
      <c r="Z41" s="36">
        <f t="shared" si="5"/>
        <v>0.15</v>
      </c>
      <c r="AA41" s="34">
        <f t="shared" si="13"/>
        <v>3.4533920960000006E-2</v>
      </c>
      <c r="AB41" s="36">
        <f t="shared" si="6"/>
        <v>0</v>
      </c>
      <c r="AC41" s="36">
        <f t="shared" si="7"/>
        <v>0.34109788297600002</v>
      </c>
      <c r="AD41" s="38">
        <f t="shared" si="8"/>
        <v>0.43975646723833278</v>
      </c>
      <c r="AE41" s="36">
        <f t="shared" si="9"/>
        <v>0.34109788297600002</v>
      </c>
      <c r="AF41" s="31">
        <f t="shared" si="10"/>
        <v>0.34109788297600002</v>
      </c>
      <c r="AG41" s="31">
        <f>VLOOKUP(C41,'[4]Bague en acier (simple) '!$C$8:$AF$725,30,0)</f>
        <v>0.37365300361600007</v>
      </c>
      <c r="AH41" s="38">
        <f t="shared" si="11"/>
        <v>0.43975646723833278</v>
      </c>
    </row>
    <row r="42" spans="2:34" x14ac:dyDescent="0.25">
      <c r="B42" s="21" t="s">
        <v>163</v>
      </c>
      <c r="C42" s="1" t="s">
        <v>164</v>
      </c>
      <c r="D42" s="22" t="s">
        <v>101</v>
      </c>
      <c r="E42" s="22" t="s">
        <v>119</v>
      </c>
      <c r="F42" s="22" t="s">
        <v>165</v>
      </c>
      <c r="G42" s="33">
        <v>45</v>
      </c>
      <c r="H42" s="33">
        <v>0.3</v>
      </c>
      <c r="I42" s="33" t="s">
        <v>103</v>
      </c>
      <c r="J42" s="33">
        <v>45</v>
      </c>
      <c r="K42" s="33">
        <v>0.3</v>
      </c>
      <c r="L42" s="33" t="s">
        <v>103</v>
      </c>
      <c r="M42" s="23" t="s">
        <v>61</v>
      </c>
      <c r="N42" s="24" t="s">
        <v>97</v>
      </c>
      <c r="O42" s="25">
        <v>43129</v>
      </c>
      <c r="P42" s="21">
        <v>0</v>
      </c>
      <c r="Q42" s="33">
        <v>3</v>
      </c>
      <c r="R42" s="33">
        <f t="shared" si="0"/>
        <v>30</v>
      </c>
      <c r="S42" s="34">
        <f t="shared" si="1"/>
        <v>8.7069060000000004E-3</v>
      </c>
      <c r="T42" s="34">
        <f t="shared" si="2"/>
        <v>0.96743400000000013</v>
      </c>
      <c r="U42" s="34">
        <f>+VLOOKUP(B42,'[3]Annexe 1 (Prix MP)'!A:C,3,0)*T42</f>
        <v>4.7326097332800003</v>
      </c>
      <c r="V42" s="35">
        <f t="shared" si="12"/>
        <v>94</v>
      </c>
      <c r="W42" s="27">
        <f t="shared" si="14"/>
        <v>1</v>
      </c>
      <c r="X42" s="36">
        <f>+VLOOKUP(W42,'[3]Annexe 1 (Prix MP)'!$A$32:$B$38,2,0)</f>
        <v>0.15</v>
      </c>
      <c r="Y42" s="37">
        <f t="shared" si="4"/>
        <v>5.0346912056170215E-2</v>
      </c>
      <c r="Z42" s="36">
        <f t="shared" si="5"/>
        <v>0.15</v>
      </c>
      <c r="AA42" s="34">
        <f t="shared" si="13"/>
        <v>9.8388037800000022E-3</v>
      </c>
      <c r="AB42" s="36">
        <f t="shared" si="6"/>
        <v>0</v>
      </c>
      <c r="AC42" s="36">
        <f t="shared" si="7"/>
        <v>0.21018571583617024</v>
      </c>
      <c r="AD42" s="38">
        <f t="shared" si="8"/>
        <v>0.7136545859135256</v>
      </c>
      <c r="AE42" s="36">
        <f t="shared" si="9"/>
        <v>0.21018571583617024</v>
      </c>
      <c r="AF42" s="31">
        <f t="shared" si="10"/>
        <v>0.21018571583617024</v>
      </c>
      <c r="AG42" s="31">
        <f>VLOOKUP(C42,'[4]Bague en acier (simple) '!$C$8:$AF$725,30,0)</f>
        <v>0.24448916335617024</v>
      </c>
      <c r="AH42" s="38">
        <f t="shared" si="11"/>
        <v>0.7136545859135256</v>
      </c>
    </row>
    <row r="43" spans="2:34" x14ac:dyDescent="0.25">
      <c r="B43" s="21" t="s">
        <v>129</v>
      </c>
      <c r="C43" s="32" t="s">
        <v>166</v>
      </c>
      <c r="D43" s="22" t="s">
        <v>119</v>
      </c>
      <c r="E43" s="22" t="s">
        <v>111</v>
      </c>
      <c r="F43" s="22" t="s">
        <v>167</v>
      </c>
      <c r="G43" s="33">
        <v>45</v>
      </c>
      <c r="H43" s="33">
        <v>0.3</v>
      </c>
      <c r="I43" s="33" t="s">
        <v>103</v>
      </c>
      <c r="J43" s="33">
        <v>45</v>
      </c>
      <c r="K43" s="33">
        <v>0.3</v>
      </c>
      <c r="L43" s="33" t="s">
        <v>103</v>
      </c>
      <c r="M43" s="23" t="s">
        <v>61</v>
      </c>
      <c r="N43" s="24" t="s">
        <v>97</v>
      </c>
      <c r="O43" s="25">
        <v>43129</v>
      </c>
      <c r="P43" s="21">
        <v>0</v>
      </c>
      <c r="Q43" s="33">
        <v>3</v>
      </c>
      <c r="R43" s="33">
        <f t="shared" si="0"/>
        <v>65</v>
      </c>
      <c r="S43" s="34">
        <f t="shared" si="1"/>
        <v>7.8436571999999996E-2</v>
      </c>
      <c r="T43" s="34">
        <f t="shared" si="2"/>
        <v>3.7953180000000004</v>
      </c>
      <c r="U43" s="34">
        <f>+VLOOKUP(B43,'[3]Annexe 1 (Prix MP)'!A:C,3,0)*T43</f>
        <v>18.730213136712006</v>
      </c>
      <c r="V43" s="35">
        <f t="shared" si="12"/>
        <v>43</v>
      </c>
      <c r="W43" s="27">
        <f t="shared" si="14"/>
        <v>3</v>
      </c>
      <c r="X43" s="36">
        <f>+VLOOKUP(W43,'[3]Annexe 1 (Prix MP)'!$A$32:$B$38,2,0)</f>
        <v>0.15</v>
      </c>
      <c r="Y43" s="37">
        <f t="shared" si="4"/>
        <v>0.43558635201655826</v>
      </c>
      <c r="Z43" s="36">
        <f t="shared" si="5"/>
        <v>0.15726590351296746</v>
      </c>
      <c r="AA43" s="34">
        <f t="shared" si="13"/>
        <v>8.863332636E-2</v>
      </c>
      <c r="AB43" s="36">
        <f t="shared" si="6"/>
        <v>0</v>
      </c>
      <c r="AC43" s="36">
        <f t="shared" si="7"/>
        <v>0.68148558188952568</v>
      </c>
      <c r="AD43" s="38">
        <f t="shared" si="8"/>
        <v>0.23076923076923073</v>
      </c>
      <c r="AE43" s="36">
        <f t="shared" si="9"/>
        <v>0.6989595711687443</v>
      </c>
      <c r="AF43" s="31">
        <f t="shared" si="10"/>
        <v>0.6989595711687443</v>
      </c>
      <c r="AG43" s="31">
        <f>VLOOKUP(C43,'[4]Bague en acier (simple) '!$C$8:$AF$725,30,0)</f>
        <v>0.73725967015541105</v>
      </c>
      <c r="AH43" s="38">
        <f t="shared" si="11"/>
        <v>0.24999999999999997</v>
      </c>
    </row>
    <row r="44" spans="2:34" x14ac:dyDescent="0.25">
      <c r="B44" s="21" t="s">
        <v>125</v>
      </c>
      <c r="C44" s="1" t="s">
        <v>168</v>
      </c>
      <c r="D44" s="22" t="s">
        <v>140</v>
      </c>
      <c r="E44" s="22" t="s">
        <v>110</v>
      </c>
      <c r="F44" s="22" t="s">
        <v>112</v>
      </c>
      <c r="G44" s="33">
        <v>45</v>
      </c>
      <c r="H44" s="33">
        <v>0.3</v>
      </c>
      <c r="I44" s="33" t="s">
        <v>103</v>
      </c>
      <c r="J44" s="33">
        <v>45</v>
      </c>
      <c r="K44" s="33">
        <v>0.3</v>
      </c>
      <c r="L44" s="33" t="s">
        <v>103</v>
      </c>
      <c r="M44" s="23" t="s">
        <v>61</v>
      </c>
      <c r="N44" s="24" t="s">
        <v>97</v>
      </c>
      <c r="O44" s="25">
        <v>43129</v>
      </c>
      <c r="P44" s="21">
        <v>0</v>
      </c>
      <c r="Q44" s="33">
        <v>3</v>
      </c>
      <c r="R44" s="33">
        <f t="shared" si="0"/>
        <v>48</v>
      </c>
      <c r="S44" s="34">
        <f t="shared" si="1"/>
        <v>4.3534530000000002E-2</v>
      </c>
      <c r="T44" s="34">
        <f t="shared" si="2"/>
        <v>2.9023020000000002</v>
      </c>
      <c r="U44" s="34">
        <f>+VLOOKUP(B44,'[3]Annexe 1 (Prix MP)'!A:C,3,0)*T44</f>
        <v>14.197829199840001</v>
      </c>
      <c r="V44" s="35">
        <f t="shared" si="12"/>
        <v>58</v>
      </c>
      <c r="W44" s="27">
        <f t="shared" si="14"/>
        <v>3</v>
      </c>
      <c r="X44" s="36">
        <f>+VLOOKUP(W44,'[3]Annexe 1 (Prix MP)'!$A$32:$B$38,2,0)</f>
        <v>0.15</v>
      </c>
      <c r="Y44" s="37">
        <f t="shared" si="4"/>
        <v>0.24479015861793105</v>
      </c>
      <c r="Z44" s="36">
        <f t="shared" si="5"/>
        <v>0.15</v>
      </c>
      <c r="AA44" s="34">
        <f t="shared" si="13"/>
        <v>4.9194018900000004E-2</v>
      </c>
      <c r="AB44" s="36">
        <f t="shared" si="6"/>
        <v>0</v>
      </c>
      <c r="AC44" s="36">
        <f t="shared" si="7"/>
        <v>0.44398417751793107</v>
      </c>
      <c r="AD44" s="38">
        <f t="shared" si="8"/>
        <v>0.33784987753069651</v>
      </c>
      <c r="AE44" s="36">
        <f t="shared" si="9"/>
        <v>0.44398417751793107</v>
      </c>
      <c r="AF44" s="31">
        <f t="shared" si="10"/>
        <v>0.44398417751793107</v>
      </c>
      <c r="AG44" s="31">
        <f>VLOOKUP(C44,'[4]Bague en acier (simple) '!$C$8:$AF$725,30,0)</f>
        <v>0.47550141511793109</v>
      </c>
      <c r="AH44" s="38">
        <f t="shared" si="11"/>
        <v>0.33784987753069651</v>
      </c>
    </row>
    <row r="45" spans="2:34" x14ac:dyDescent="0.25">
      <c r="B45" s="21" t="s">
        <v>120</v>
      </c>
      <c r="C45" s="1" t="s">
        <v>169</v>
      </c>
      <c r="D45" s="22" t="s">
        <v>140</v>
      </c>
      <c r="E45" s="22" t="s">
        <v>115</v>
      </c>
      <c r="F45" s="22" t="s">
        <v>112</v>
      </c>
      <c r="G45" s="33">
        <v>45</v>
      </c>
      <c r="H45" s="33">
        <v>0.3</v>
      </c>
      <c r="I45" s="33" t="s">
        <v>103</v>
      </c>
      <c r="J45" s="33">
        <v>45</v>
      </c>
      <c r="K45" s="33">
        <v>0.3</v>
      </c>
      <c r="L45" s="33" t="s">
        <v>103</v>
      </c>
      <c r="M45" s="23" t="s">
        <v>61</v>
      </c>
      <c r="N45" s="24" t="s">
        <v>97</v>
      </c>
      <c r="O45" s="25">
        <v>43129</v>
      </c>
      <c r="P45" s="21">
        <v>0</v>
      </c>
      <c r="Q45" s="33">
        <v>3</v>
      </c>
      <c r="R45" s="33">
        <f t="shared" si="0"/>
        <v>48</v>
      </c>
      <c r="S45" s="34">
        <f t="shared" si="1"/>
        <v>6.2511120000000003E-2</v>
      </c>
      <c r="T45" s="34">
        <f t="shared" si="2"/>
        <v>4.167408</v>
      </c>
      <c r="U45" s="34">
        <f>+VLOOKUP(B45,'[3]Annexe 1 (Prix MP)'!A:C,3,0)*T45</f>
        <v>38.026476967248001</v>
      </c>
      <c r="V45" s="35">
        <f t="shared" si="12"/>
        <v>58</v>
      </c>
      <c r="W45" s="27">
        <f t="shared" si="14"/>
        <v>4</v>
      </c>
      <c r="X45" s="36">
        <f>+VLOOKUP(W45,'[3]Annexe 1 (Prix MP)'!$A$32:$B$38,2,0)</f>
        <v>0.2</v>
      </c>
      <c r="Y45" s="37">
        <f t="shared" si="4"/>
        <v>0.65562891322841377</v>
      </c>
      <c r="Z45" s="36">
        <f t="shared" si="5"/>
        <v>0.21787994364852412</v>
      </c>
      <c r="AA45" s="34">
        <f t="shared" si="13"/>
        <v>7.0637565600000007E-2</v>
      </c>
      <c r="AB45" s="36">
        <f t="shared" si="6"/>
        <v>0</v>
      </c>
      <c r="AC45" s="36">
        <f t="shared" si="7"/>
        <v>0.94414642247693792</v>
      </c>
      <c r="AD45" s="38">
        <f t="shared" si="8"/>
        <v>0.23076923076923078</v>
      </c>
      <c r="AE45" s="36">
        <f t="shared" si="9"/>
        <v>0.9683553051045517</v>
      </c>
      <c r="AF45" s="31">
        <f t="shared" si="10"/>
        <v>0.9683553051045517</v>
      </c>
      <c r="AG45" s="31">
        <f>VLOOKUP(C45,'[4]Bague en acier (simple) '!$C$8:$AF$725,30,0)</f>
        <v>0.78600635094400018</v>
      </c>
      <c r="AH45" s="38">
        <f t="shared" si="11"/>
        <v>0.25</v>
      </c>
    </row>
    <row r="46" spans="2:34" x14ac:dyDescent="0.25">
      <c r="B46" s="21" t="s">
        <v>131</v>
      </c>
      <c r="C46" s="32" t="s">
        <v>170</v>
      </c>
      <c r="D46" s="22" t="s">
        <v>101</v>
      </c>
      <c r="E46" s="22" t="s">
        <v>111</v>
      </c>
      <c r="F46" s="22" t="s">
        <v>171</v>
      </c>
      <c r="G46" s="33">
        <v>45</v>
      </c>
      <c r="H46" s="33">
        <v>0.3</v>
      </c>
      <c r="I46" s="33" t="s">
        <v>103</v>
      </c>
      <c r="J46" s="33">
        <v>45</v>
      </c>
      <c r="K46" s="33">
        <v>0.3</v>
      </c>
      <c r="L46" s="33" t="s">
        <v>103</v>
      </c>
      <c r="M46" s="23" t="s">
        <v>61</v>
      </c>
      <c r="N46" s="24" t="s">
        <v>97</v>
      </c>
      <c r="O46" s="25">
        <v>43129</v>
      </c>
      <c r="P46" s="21">
        <v>0</v>
      </c>
      <c r="Q46" s="33">
        <v>3</v>
      </c>
      <c r="R46" s="33">
        <f t="shared" si="0"/>
        <v>51</v>
      </c>
      <c r="S46" s="34">
        <f t="shared" si="1"/>
        <v>7.6204032000000005E-2</v>
      </c>
      <c r="T46" s="34">
        <f t="shared" si="2"/>
        <v>4.7627520000000008</v>
      </c>
      <c r="U46" s="34">
        <f>+VLOOKUP(B46,'[3]Annexe 1 (Prix MP)'!A:C,3,0)*T46</f>
        <v>43.458830819712013</v>
      </c>
      <c r="V46" s="35">
        <f t="shared" si="12"/>
        <v>55</v>
      </c>
      <c r="W46" s="27">
        <f t="shared" si="14"/>
        <v>4</v>
      </c>
      <c r="X46" s="36">
        <f>+VLOOKUP(W46,'[3]Annexe 1 (Prix MP)'!$A$32:$B$38,2,0)</f>
        <v>0.2</v>
      </c>
      <c r="Y46" s="37">
        <f t="shared" si="4"/>
        <v>0.79016056035840021</v>
      </c>
      <c r="Z46" s="36">
        <f t="shared" si="5"/>
        <v>0.26288133495552007</v>
      </c>
      <c r="AA46" s="34">
        <f t="shared" si="13"/>
        <v>8.6110556160000018E-2</v>
      </c>
      <c r="AB46" s="36">
        <f t="shared" si="6"/>
        <v>0</v>
      </c>
      <c r="AC46" s="36">
        <f t="shared" si="7"/>
        <v>1.1391524514739202</v>
      </c>
      <c r="AD46" s="38">
        <f t="shared" si="8"/>
        <v>0.2307692307692307</v>
      </c>
      <c r="AE46" s="36">
        <f t="shared" si="9"/>
        <v>1.1683614886912004</v>
      </c>
      <c r="AF46" s="31">
        <f t="shared" si="10"/>
        <v>1.1683614886912004</v>
      </c>
      <c r="AG46" s="31">
        <f>VLOOKUP(C46,'[4]Bague en acier (simple) '!$C$8:$AF$725,30,0)</f>
        <v>0.78727400960000038</v>
      </c>
      <c r="AH46" s="38">
        <f t="shared" si="11"/>
        <v>0.25000000000000006</v>
      </c>
    </row>
    <row r="47" spans="2:34" x14ac:dyDescent="0.25">
      <c r="B47" s="21" t="s">
        <v>125</v>
      </c>
      <c r="C47" s="1" t="s">
        <v>172</v>
      </c>
      <c r="D47" s="22" t="s">
        <v>140</v>
      </c>
      <c r="E47" s="22" t="s">
        <v>110</v>
      </c>
      <c r="F47" s="22" t="s">
        <v>173</v>
      </c>
      <c r="G47" s="33">
        <v>45</v>
      </c>
      <c r="H47" s="33">
        <v>0.3</v>
      </c>
      <c r="I47" s="33" t="s">
        <v>103</v>
      </c>
      <c r="J47" s="33">
        <v>45</v>
      </c>
      <c r="K47" s="33">
        <v>0.3</v>
      </c>
      <c r="L47" s="33" t="s">
        <v>103</v>
      </c>
      <c r="M47" s="23" t="s">
        <v>61</v>
      </c>
      <c r="N47" s="24" t="s">
        <v>97</v>
      </c>
      <c r="O47" s="25">
        <v>43129</v>
      </c>
      <c r="P47" s="21">
        <v>0</v>
      </c>
      <c r="Q47" s="33">
        <v>3</v>
      </c>
      <c r="R47" s="33">
        <f t="shared" si="0"/>
        <v>29</v>
      </c>
      <c r="S47" s="34">
        <f t="shared" si="1"/>
        <v>2.5153283999999998E-2</v>
      </c>
      <c r="T47" s="34">
        <f t="shared" si="2"/>
        <v>2.9023020000000002</v>
      </c>
      <c r="U47" s="34">
        <f>+VLOOKUP(B47,'[3]Annexe 1 (Prix MP)'!A:C,3,0)*T47</f>
        <v>14.197829199840001</v>
      </c>
      <c r="V47" s="35">
        <f t="shared" si="12"/>
        <v>97</v>
      </c>
      <c r="W47" s="27">
        <f t="shared" si="14"/>
        <v>3</v>
      </c>
      <c r="X47" s="36">
        <f>+VLOOKUP(W47,'[3]Annexe 1 (Prix MP)'!$A$32:$B$38,2,0)</f>
        <v>0.15</v>
      </c>
      <c r="Y47" s="37">
        <f t="shared" si="4"/>
        <v>0.14636937319422683</v>
      </c>
      <c r="Z47" s="36">
        <f t="shared" si="5"/>
        <v>0.15</v>
      </c>
      <c r="AA47" s="34">
        <f t="shared" si="13"/>
        <v>2.8423210920000001E-2</v>
      </c>
      <c r="AB47" s="36">
        <f t="shared" si="6"/>
        <v>0</v>
      </c>
      <c r="AC47" s="36">
        <f t="shared" si="7"/>
        <v>0.32479258411422685</v>
      </c>
      <c r="AD47" s="38">
        <f t="shared" si="8"/>
        <v>0.46183320474843809</v>
      </c>
      <c r="AE47" s="36">
        <f t="shared" si="9"/>
        <v>0.32479258411422685</v>
      </c>
      <c r="AF47" s="31">
        <f t="shared" si="10"/>
        <v>0.32479258411422685</v>
      </c>
      <c r="AG47" s="31">
        <f>VLOOKUP(C47,'[4]Bague en acier (simple) '!$C$8:$AF$725,30,0)</f>
        <v>0.35778032139422689</v>
      </c>
      <c r="AH47" s="38">
        <f t="shared" si="11"/>
        <v>0.46183320474843809</v>
      </c>
    </row>
    <row r="48" spans="2:34" x14ac:dyDescent="0.25">
      <c r="B48" s="21" t="s">
        <v>125</v>
      </c>
      <c r="C48" s="32" t="s">
        <v>174</v>
      </c>
      <c r="D48" s="22" t="s">
        <v>140</v>
      </c>
      <c r="E48" s="22" t="s">
        <v>110</v>
      </c>
      <c r="F48" s="22" t="s">
        <v>175</v>
      </c>
      <c r="G48" s="33">
        <v>45</v>
      </c>
      <c r="H48" s="33">
        <v>0.3</v>
      </c>
      <c r="I48" s="33" t="s">
        <v>103</v>
      </c>
      <c r="J48" s="33">
        <v>45</v>
      </c>
      <c r="K48" s="33">
        <v>0.3</v>
      </c>
      <c r="L48" s="33" t="s">
        <v>103</v>
      </c>
      <c r="M48" s="23" t="s">
        <v>61</v>
      </c>
      <c r="N48" s="24" t="s">
        <v>97</v>
      </c>
      <c r="O48" s="25">
        <v>43129</v>
      </c>
      <c r="P48" s="21">
        <v>0</v>
      </c>
      <c r="Q48" s="33">
        <v>3</v>
      </c>
      <c r="R48" s="33">
        <f t="shared" si="0"/>
        <v>39</v>
      </c>
      <c r="S48" s="34">
        <f t="shared" si="1"/>
        <v>3.4827624000000001E-2</v>
      </c>
      <c r="T48" s="34">
        <f t="shared" si="2"/>
        <v>2.9023020000000002</v>
      </c>
      <c r="U48" s="34">
        <f>+VLOOKUP(B48,'[3]Annexe 1 (Prix MP)'!A:C,3,0)*T48</f>
        <v>14.197829199840001</v>
      </c>
      <c r="V48" s="35">
        <f t="shared" si="12"/>
        <v>72</v>
      </c>
      <c r="W48" s="27">
        <f t="shared" si="14"/>
        <v>3</v>
      </c>
      <c r="X48" s="36">
        <f>+VLOOKUP(W48,'[3]Annexe 1 (Prix MP)'!$A$32:$B$38,2,0)</f>
        <v>0.15</v>
      </c>
      <c r="Y48" s="37">
        <f t="shared" si="4"/>
        <v>0.19719207222000001</v>
      </c>
      <c r="Z48" s="36">
        <f t="shared" si="5"/>
        <v>0.15</v>
      </c>
      <c r="AA48" s="34">
        <f t="shared" si="13"/>
        <v>3.9355215120000009E-2</v>
      </c>
      <c r="AB48" s="36">
        <f t="shared" si="6"/>
        <v>0</v>
      </c>
      <c r="AC48" s="36">
        <f t="shared" si="7"/>
        <v>0.38654728734000005</v>
      </c>
      <c r="AD48" s="38">
        <f t="shared" si="8"/>
        <v>0.38805084115895688</v>
      </c>
      <c r="AE48" s="36">
        <f t="shared" si="9"/>
        <v>0.38654728734000005</v>
      </c>
      <c r="AF48" s="31">
        <f t="shared" si="10"/>
        <v>0.38654728734000005</v>
      </c>
      <c r="AG48" s="31">
        <f>VLOOKUP(C48,'[4]Bague en acier (simple) '!$C$8:$AF$725,30,0)</f>
        <v>0.41876107742000002</v>
      </c>
      <c r="AH48" s="38">
        <f t="shared" si="11"/>
        <v>0.38805084115895688</v>
      </c>
    </row>
    <row r="49" spans="2:34" x14ac:dyDescent="0.25">
      <c r="B49" s="21" t="s">
        <v>129</v>
      </c>
      <c r="C49" s="32" t="s">
        <v>176</v>
      </c>
      <c r="D49" s="22" t="s">
        <v>119</v>
      </c>
      <c r="E49" s="22" t="s">
        <v>111</v>
      </c>
      <c r="F49" s="22" t="s">
        <v>136</v>
      </c>
      <c r="G49" s="33">
        <v>45</v>
      </c>
      <c r="H49" s="33">
        <v>0.3</v>
      </c>
      <c r="I49" s="33" t="s">
        <v>103</v>
      </c>
      <c r="J49" s="33">
        <v>45</v>
      </c>
      <c r="K49" s="33">
        <v>0.3</v>
      </c>
      <c r="L49" s="33" t="s">
        <v>103</v>
      </c>
      <c r="M49" s="23" t="s">
        <v>61</v>
      </c>
      <c r="N49" s="24" t="s">
        <v>97</v>
      </c>
      <c r="O49" s="25">
        <v>43129</v>
      </c>
      <c r="P49" s="21">
        <v>0</v>
      </c>
      <c r="Q49" s="33">
        <v>3</v>
      </c>
      <c r="R49" s="33">
        <f t="shared" si="0"/>
        <v>53</v>
      </c>
      <c r="S49" s="34">
        <f t="shared" si="1"/>
        <v>6.32553E-2</v>
      </c>
      <c r="T49" s="34">
        <f t="shared" si="2"/>
        <v>3.7953180000000004</v>
      </c>
      <c r="U49" s="34">
        <f>+VLOOKUP(B49,'[3]Annexe 1 (Prix MP)'!A:C,3,0)*T49</f>
        <v>18.730213136712006</v>
      </c>
      <c r="V49" s="35">
        <f t="shared" si="12"/>
        <v>53</v>
      </c>
      <c r="W49" s="27">
        <f t="shared" si="14"/>
        <v>3</v>
      </c>
      <c r="X49" s="36">
        <f>+VLOOKUP(W49,'[3]Annexe 1 (Prix MP)'!$A$32:$B$38,2,0)</f>
        <v>0.15</v>
      </c>
      <c r="Y49" s="37">
        <f t="shared" si="4"/>
        <v>0.35340024786249069</v>
      </c>
      <c r="Z49" s="36">
        <f t="shared" si="5"/>
        <v>0.15</v>
      </c>
      <c r="AA49" s="34">
        <f t="shared" si="13"/>
        <v>7.1478489000000006E-2</v>
      </c>
      <c r="AB49" s="36">
        <f t="shared" si="6"/>
        <v>0</v>
      </c>
      <c r="AC49" s="36">
        <f t="shared" si="7"/>
        <v>0.57487873686249069</v>
      </c>
      <c r="AD49" s="38">
        <f t="shared" si="8"/>
        <v>0.26092459223427417</v>
      </c>
      <c r="AE49" s="36">
        <f t="shared" si="9"/>
        <v>0.60696962408927246</v>
      </c>
      <c r="AF49" s="31">
        <f t="shared" si="10"/>
        <v>0.60696962408927246</v>
      </c>
      <c r="AG49" s="31">
        <f>VLOOKUP(C49,'[4]Bague en acier (simple) '!$C$8:$AF$725,30,0)</f>
        <v>0.60481831286249077</v>
      </c>
      <c r="AH49" s="38">
        <f t="shared" si="11"/>
        <v>0.30000000000000004</v>
      </c>
    </row>
    <row r="50" spans="2:34" x14ac:dyDescent="0.25">
      <c r="B50" s="21" t="s">
        <v>177</v>
      </c>
      <c r="C50" s="1" t="s">
        <v>178</v>
      </c>
      <c r="D50" s="22" t="s">
        <v>140</v>
      </c>
      <c r="E50" s="22" t="s">
        <v>101</v>
      </c>
      <c r="F50" s="22" t="s">
        <v>136</v>
      </c>
      <c r="G50" s="33">
        <v>45</v>
      </c>
      <c r="H50" s="33">
        <v>0.3</v>
      </c>
      <c r="I50" s="33" t="s">
        <v>103</v>
      </c>
      <c r="J50" s="33">
        <v>45</v>
      </c>
      <c r="K50" s="33">
        <v>0.3</v>
      </c>
      <c r="L50" s="33" t="s">
        <v>103</v>
      </c>
      <c r="M50" s="23" t="s">
        <v>61</v>
      </c>
      <c r="N50" s="24" t="s">
        <v>97</v>
      </c>
      <c r="O50" s="25">
        <v>43129</v>
      </c>
      <c r="P50" s="21">
        <v>0</v>
      </c>
      <c r="Q50" s="33">
        <v>3</v>
      </c>
      <c r="R50" s="33">
        <f t="shared" si="0"/>
        <v>53</v>
      </c>
      <c r="S50" s="34">
        <f t="shared" si="1"/>
        <v>1.3643300000000001E-2</v>
      </c>
      <c r="T50" s="34">
        <f t="shared" si="2"/>
        <v>0.81859800000000005</v>
      </c>
      <c r="U50" s="34">
        <f>+VLOOKUP(B50,'[3]Annexe 1 (Prix MP)'!A:C,3,0)*T50</f>
        <v>4.2989656287600013</v>
      </c>
      <c r="V50" s="35">
        <f t="shared" si="12"/>
        <v>53</v>
      </c>
      <c r="W50" s="27">
        <f t="shared" si="14"/>
        <v>1</v>
      </c>
      <c r="X50" s="36">
        <f>+VLOOKUP(W50,'[3]Annexe 1 (Prix MP)'!$A$32:$B$38,2,0)</f>
        <v>0.15</v>
      </c>
      <c r="Y50" s="37">
        <f t="shared" si="4"/>
        <v>8.1112559033207576E-2</v>
      </c>
      <c r="Z50" s="36">
        <f t="shared" si="5"/>
        <v>0.15</v>
      </c>
      <c r="AA50" s="34">
        <f t="shared" si="13"/>
        <v>1.5416929000000003E-2</v>
      </c>
      <c r="AB50" s="36">
        <f t="shared" si="6"/>
        <v>0</v>
      </c>
      <c r="AC50" s="36">
        <f t="shared" si="7"/>
        <v>0.24652948803320757</v>
      </c>
      <c r="AD50" s="38">
        <f t="shared" si="8"/>
        <v>0.60844648320445527</v>
      </c>
      <c r="AE50" s="36">
        <f t="shared" si="9"/>
        <v>0.24652948803320757</v>
      </c>
      <c r="AF50" s="31">
        <f t="shared" si="10"/>
        <v>0.24652948803320757</v>
      </c>
      <c r="AG50" s="31">
        <f>VLOOKUP(C50,'[4]Bague en acier (simple) '!$C$8:$AF$725,30,0)</f>
        <v>0.28043802403320761</v>
      </c>
      <c r="AH50" s="38">
        <f t="shared" si="11"/>
        <v>0.60844648320445527</v>
      </c>
    </row>
    <row r="51" spans="2:34" x14ac:dyDescent="0.25">
      <c r="B51" s="21" t="s">
        <v>98</v>
      </c>
      <c r="C51" s="1" t="s">
        <v>179</v>
      </c>
      <c r="D51" s="22" t="s">
        <v>100</v>
      </c>
      <c r="E51" s="22" t="s">
        <v>101</v>
      </c>
      <c r="F51" s="22" t="s">
        <v>180</v>
      </c>
      <c r="G51" s="33">
        <v>45</v>
      </c>
      <c r="H51" s="33">
        <v>0.3</v>
      </c>
      <c r="I51" s="33" t="s">
        <v>103</v>
      </c>
      <c r="J51" s="33">
        <v>45</v>
      </c>
      <c r="K51" s="33">
        <v>0.3</v>
      </c>
      <c r="L51" s="33" t="s">
        <v>103</v>
      </c>
      <c r="M51" s="23" t="s">
        <v>61</v>
      </c>
      <c r="N51" s="24" t="s">
        <v>97</v>
      </c>
      <c r="O51" s="25">
        <v>43129</v>
      </c>
      <c r="P51" s="21">
        <v>0</v>
      </c>
      <c r="Q51" s="33">
        <v>3</v>
      </c>
      <c r="R51" s="33">
        <f t="shared" si="0"/>
        <v>33.5</v>
      </c>
      <c r="S51" s="34">
        <f t="shared" si="1"/>
        <v>1.1916182250000002E-2</v>
      </c>
      <c r="T51" s="34">
        <f t="shared" si="2"/>
        <v>1.1720835000000003</v>
      </c>
      <c r="U51" s="34">
        <f>+VLOOKUP(B51,'[3]Annexe 1 (Prix MP)'!A:C,3,0)*T51</f>
        <v>5.9726444951250022</v>
      </c>
      <c r="V51" s="35">
        <f t="shared" si="12"/>
        <v>84</v>
      </c>
      <c r="W51" s="27">
        <f t="shared" si="14"/>
        <v>2</v>
      </c>
      <c r="X51" s="36">
        <f>+VLOOKUP(W51,'[3]Annexe 1 (Prix MP)'!$A$32:$B$38,2,0)</f>
        <v>0.15</v>
      </c>
      <c r="Y51" s="37">
        <f t="shared" si="4"/>
        <v>7.1102910656250032E-2</v>
      </c>
      <c r="Z51" s="36">
        <f t="shared" si="5"/>
        <v>0.15</v>
      </c>
      <c r="AA51" s="34">
        <f t="shared" si="13"/>
        <v>1.3465285942500004E-2</v>
      </c>
      <c r="AB51" s="36">
        <f t="shared" si="6"/>
        <v>0</v>
      </c>
      <c r="AC51" s="36">
        <f t="shared" si="7"/>
        <v>0.23456819659875006</v>
      </c>
      <c r="AD51" s="38">
        <f t="shared" si="8"/>
        <v>0.63947287899641603</v>
      </c>
      <c r="AE51" s="36">
        <f t="shared" si="9"/>
        <v>0.23456819659875006</v>
      </c>
      <c r="AF51" s="31">
        <f t="shared" si="10"/>
        <v>0.23456819659875006</v>
      </c>
      <c r="AG51" s="31">
        <f>VLOOKUP(C51,'[4]Bague en acier (simple) '!$C$8:$AF$725,30,0)</f>
        <v>0.26861490201875005</v>
      </c>
      <c r="AH51" s="38">
        <f t="shared" si="11"/>
        <v>0.63947287899641603</v>
      </c>
    </row>
    <row r="52" spans="2:34" x14ac:dyDescent="0.25">
      <c r="B52" s="21" t="s">
        <v>113</v>
      </c>
      <c r="C52" s="1" t="s">
        <v>181</v>
      </c>
      <c r="D52" s="22" t="s">
        <v>101</v>
      </c>
      <c r="E52" s="22" t="s">
        <v>115</v>
      </c>
      <c r="F52" s="22" t="s">
        <v>175</v>
      </c>
      <c r="G52" s="33">
        <v>45</v>
      </c>
      <c r="H52" s="33">
        <v>0.3</v>
      </c>
      <c r="I52" s="33" t="s">
        <v>103</v>
      </c>
      <c r="J52" s="33">
        <v>45</v>
      </c>
      <c r="K52" s="33">
        <v>0.3</v>
      </c>
      <c r="L52" s="33" t="s">
        <v>103</v>
      </c>
      <c r="M52" s="23" t="s">
        <v>61</v>
      </c>
      <c r="N52" s="24" t="s">
        <v>97</v>
      </c>
      <c r="O52" s="25">
        <v>43129</v>
      </c>
      <c r="P52" s="21">
        <v>0</v>
      </c>
      <c r="Q52" s="33">
        <v>3</v>
      </c>
      <c r="R52" s="33">
        <f t="shared" si="0"/>
        <v>39</v>
      </c>
      <c r="S52" s="34">
        <f t="shared" si="1"/>
        <v>4.0185720000000001E-2</v>
      </c>
      <c r="T52" s="34">
        <f t="shared" si="2"/>
        <v>3.3488100000000003</v>
      </c>
      <c r="U52" s="34">
        <f>+VLOOKUP(B52,'[3]Annexe 1 (Prix MP)'!A:C,3,0)*T52</f>
        <v>16.526658650040005</v>
      </c>
      <c r="V52" s="35">
        <f t="shared" si="12"/>
        <v>72</v>
      </c>
      <c r="W52" s="27">
        <f t="shared" si="14"/>
        <v>3</v>
      </c>
      <c r="X52" s="36">
        <f>+VLOOKUP(W52,'[3]Annexe 1 (Prix MP)'!$A$32:$B$38,2,0)</f>
        <v>0.15</v>
      </c>
      <c r="Y52" s="37">
        <f t="shared" si="4"/>
        <v>0.22953692569500006</v>
      </c>
      <c r="Z52" s="36">
        <f t="shared" si="5"/>
        <v>0.15</v>
      </c>
      <c r="AA52" s="34">
        <f t="shared" si="13"/>
        <v>4.5409863600000003E-2</v>
      </c>
      <c r="AB52" s="36">
        <f t="shared" si="6"/>
        <v>0</v>
      </c>
      <c r="AC52" s="36">
        <f t="shared" si="7"/>
        <v>0.42494678929500007</v>
      </c>
      <c r="AD52" s="38">
        <f t="shared" si="8"/>
        <v>0.35298537082455589</v>
      </c>
      <c r="AE52" s="36">
        <f t="shared" si="9"/>
        <v>0.42494678929500007</v>
      </c>
      <c r="AF52" s="31">
        <f t="shared" si="10"/>
        <v>0.42494678929500007</v>
      </c>
      <c r="AG52" s="31">
        <f>VLOOKUP(C52,'[4]Bague en acier (simple) '!$C$8:$AF$725,30,0)</f>
        <v>0.45673193169500004</v>
      </c>
      <c r="AH52" s="38">
        <f t="shared" si="11"/>
        <v>0.35298537082455589</v>
      </c>
    </row>
    <row r="53" spans="2:34" x14ac:dyDescent="0.25">
      <c r="B53" s="21" t="s">
        <v>108</v>
      </c>
      <c r="C53" s="32" t="s">
        <v>182</v>
      </c>
      <c r="D53" s="22" t="s">
        <v>110</v>
      </c>
      <c r="E53" s="22" t="s">
        <v>111</v>
      </c>
      <c r="F53" s="22" t="s">
        <v>116</v>
      </c>
      <c r="G53" s="33">
        <v>45</v>
      </c>
      <c r="H53" s="33">
        <v>0.3</v>
      </c>
      <c r="I53" s="33" t="s">
        <v>103</v>
      </c>
      <c r="J53" s="33">
        <v>45</v>
      </c>
      <c r="K53" s="33">
        <v>0.3</v>
      </c>
      <c r="L53" s="33" t="s">
        <v>103</v>
      </c>
      <c r="M53" s="23" t="s">
        <v>61</v>
      </c>
      <c r="N53" s="24" t="s">
        <v>97</v>
      </c>
      <c r="O53" s="25">
        <v>43129</v>
      </c>
      <c r="P53" s="21">
        <v>0</v>
      </c>
      <c r="Q53" s="33">
        <v>3</v>
      </c>
      <c r="R53" s="33">
        <f t="shared" si="0"/>
        <v>43</v>
      </c>
      <c r="S53" s="34">
        <f t="shared" si="1"/>
        <v>3.5720640000000005E-2</v>
      </c>
      <c r="T53" s="34">
        <f t="shared" si="2"/>
        <v>2.6790480000000003</v>
      </c>
      <c r="U53" s="34">
        <f>+VLOOKUP(B53,'[3]Annexe 1 (Prix MP)'!A:C,3,0)*T53</f>
        <v>12.174156712080002</v>
      </c>
      <c r="V53" s="35">
        <f t="shared" si="12"/>
        <v>65</v>
      </c>
      <c r="W53" s="27">
        <f t="shared" si="14"/>
        <v>2</v>
      </c>
      <c r="X53" s="36">
        <f>+VLOOKUP(W53,'[3]Annexe 1 (Prix MP)'!$A$32:$B$38,2,0)</f>
        <v>0.15</v>
      </c>
      <c r="Y53" s="37">
        <f t="shared" si="4"/>
        <v>0.18729471864738464</v>
      </c>
      <c r="Z53" s="36">
        <f t="shared" si="5"/>
        <v>0.15</v>
      </c>
      <c r="AA53" s="34">
        <f t="shared" si="13"/>
        <v>4.036432320000001E-2</v>
      </c>
      <c r="AB53" s="36">
        <f t="shared" si="6"/>
        <v>0</v>
      </c>
      <c r="AC53" s="36">
        <f t="shared" si="7"/>
        <v>0.37765904184738464</v>
      </c>
      <c r="AD53" s="38">
        <f t="shared" si="8"/>
        <v>0.39718365874744843</v>
      </c>
      <c r="AE53" s="36">
        <f t="shared" si="9"/>
        <v>0.37765904184738464</v>
      </c>
      <c r="AF53" s="31">
        <f t="shared" si="10"/>
        <v>0.37765904184738464</v>
      </c>
      <c r="AG53" s="31">
        <f>VLOOKUP(C53,'[4]Bague en acier (simple) '!$C$8:$AF$725,30,0)</f>
        <v>0.40980139064738463</v>
      </c>
      <c r="AH53" s="38">
        <f t="shared" si="11"/>
        <v>0.39718365874744843</v>
      </c>
    </row>
    <row r="54" spans="2:34" x14ac:dyDescent="0.25">
      <c r="B54" s="21" t="s">
        <v>129</v>
      </c>
      <c r="C54" s="1" t="s">
        <v>183</v>
      </c>
      <c r="D54" s="22" t="s">
        <v>119</v>
      </c>
      <c r="E54" s="22" t="s">
        <v>111</v>
      </c>
      <c r="F54" s="22" t="s">
        <v>184</v>
      </c>
      <c r="G54" s="33">
        <v>45</v>
      </c>
      <c r="H54" s="33">
        <v>0.3</v>
      </c>
      <c r="I54" s="33" t="s">
        <v>103</v>
      </c>
      <c r="J54" s="33">
        <v>45</v>
      </c>
      <c r="K54" s="33">
        <v>0.3</v>
      </c>
      <c r="L54" s="33" t="s">
        <v>103</v>
      </c>
      <c r="M54" s="23" t="s">
        <v>61</v>
      </c>
      <c r="N54" s="24" t="s">
        <v>97</v>
      </c>
      <c r="O54" s="25">
        <v>43129</v>
      </c>
      <c r="P54" s="21">
        <v>0</v>
      </c>
      <c r="Q54" s="33">
        <v>3</v>
      </c>
      <c r="R54" s="33">
        <f t="shared" si="0"/>
        <v>25.5</v>
      </c>
      <c r="S54" s="34">
        <f t="shared" si="1"/>
        <v>2.8464885000000002E-2</v>
      </c>
      <c r="T54" s="34">
        <f t="shared" si="2"/>
        <v>3.7953180000000004</v>
      </c>
      <c r="U54" s="34">
        <f>+VLOOKUP(B54,'[3]Annexe 1 (Prix MP)'!A:C,3,0)*T54</f>
        <v>18.730213136712006</v>
      </c>
      <c r="V54" s="35">
        <f t="shared" si="12"/>
        <v>110</v>
      </c>
      <c r="W54" s="27">
        <f t="shared" si="14"/>
        <v>3</v>
      </c>
      <c r="X54" s="36">
        <f>+VLOOKUP(W54,'[3]Annexe 1 (Prix MP)'!$A$32:$B$38,2,0)</f>
        <v>0.15</v>
      </c>
      <c r="Y54" s="37">
        <f t="shared" si="4"/>
        <v>0.17027466487920007</v>
      </c>
      <c r="Z54" s="36">
        <f t="shared" si="5"/>
        <v>0.15</v>
      </c>
      <c r="AA54" s="34">
        <f t="shared" si="13"/>
        <v>3.2165320050000008E-2</v>
      </c>
      <c r="AB54" s="36">
        <f t="shared" si="6"/>
        <v>0</v>
      </c>
      <c r="AC54" s="36">
        <f t="shared" si="7"/>
        <v>0.35243998492920009</v>
      </c>
      <c r="AD54" s="38">
        <f t="shared" si="8"/>
        <v>0.42560437638803322</v>
      </c>
      <c r="AE54" s="36">
        <f t="shared" si="9"/>
        <v>0.35243998492920009</v>
      </c>
      <c r="AF54" s="31">
        <f t="shared" si="10"/>
        <v>0.35243998492920009</v>
      </c>
      <c r="AG54" s="31">
        <f>VLOOKUP(C54,'[4]Bague en acier (simple) '!$C$8:$AF$725,30,0)</f>
        <v>0.38516279412920007</v>
      </c>
      <c r="AH54" s="38">
        <f t="shared" si="11"/>
        <v>0.42560437638803322</v>
      </c>
    </row>
    <row r="55" spans="2:34" x14ac:dyDescent="0.25">
      <c r="B55" s="21" t="s">
        <v>129</v>
      </c>
      <c r="C55" s="1" t="s">
        <v>185</v>
      </c>
      <c r="D55" s="22" t="s">
        <v>119</v>
      </c>
      <c r="E55" s="22" t="s">
        <v>111</v>
      </c>
      <c r="F55" s="22" t="s">
        <v>186</v>
      </c>
      <c r="G55" s="33">
        <v>45</v>
      </c>
      <c r="H55" s="33">
        <v>0.3</v>
      </c>
      <c r="I55" s="33" t="s">
        <v>103</v>
      </c>
      <c r="J55" s="33">
        <v>45</v>
      </c>
      <c r="K55" s="33">
        <v>0.3</v>
      </c>
      <c r="L55" s="33" t="s">
        <v>103</v>
      </c>
      <c r="M55" s="23" t="s">
        <v>61</v>
      </c>
      <c r="N55" s="24" t="s">
        <v>97</v>
      </c>
      <c r="O55" s="25">
        <v>43129</v>
      </c>
      <c r="P55" s="21">
        <v>0</v>
      </c>
      <c r="Q55" s="33">
        <v>3</v>
      </c>
      <c r="R55" s="33">
        <f t="shared" si="0"/>
        <v>33</v>
      </c>
      <c r="S55" s="34">
        <f t="shared" si="1"/>
        <v>3.7953180000000003E-2</v>
      </c>
      <c r="T55" s="34">
        <f t="shared" si="2"/>
        <v>3.7953180000000004</v>
      </c>
      <c r="U55" s="34">
        <f>+VLOOKUP(B55,'[3]Annexe 1 (Prix MP)'!A:C,3,0)*T55</f>
        <v>18.730213136712006</v>
      </c>
      <c r="V55" s="35">
        <f t="shared" si="12"/>
        <v>85</v>
      </c>
      <c r="W55" s="27">
        <f t="shared" si="14"/>
        <v>3</v>
      </c>
      <c r="X55" s="36">
        <f>+VLOOKUP(W55,'[3]Annexe 1 (Prix MP)'!$A$32:$B$38,2,0)</f>
        <v>0.15</v>
      </c>
      <c r="Y55" s="37">
        <f t="shared" si="4"/>
        <v>0.22035544866720008</v>
      </c>
      <c r="Z55" s="36">
        <f t="shared" si="5"/>
        <v>0.15</v>
      </c>
      <c r="AA55" s="34">
        <f t="shared" si="13"/>
        <v>4.2887093400000006E-2</v>
      </c>
      <c r="AB55" s="36">
        <f t="shared" si="6"/>
        <v>0</v>
      </c>
      <c r="AC55" s="36">
        <f t="shared" si="7"/>
        <v>0.41324254206720007</v>
      </c>
      <c r="AD55" s="38">
        <f t="shared" si="8"/>
        <v>0.36298295729583302</v>
      </c>
      <c r="AE55" s="36">
        <f t="shared" si="9"/>
        <v>0.41324254206720007</v>
      </c>
      <c r="AF55" s="31">
        <f t="shared" si="10"/>
        <v>0.41324254206720007</v>
      </c>
      <c r="AG55" s="31">
        <f>VLOOKUP(C55,'[4]Bague en acier (simple) '!$C$8:$AF$725,30,0)</f>
        <v>0.44520628766720005</v>
      </c>
      <c r="AH55" s="38">
        <f t="shared" si="11"/>
        <v>0.36298295729583302</v>
      </c>
    </row>
    <row r="56" spans="2:34" x14ac:dyDescent="0.25">
      <c r="B56" s="21" t="s">
        <v>117</v>
      </c>
      <c r="C56" s="1" t="s">
        <v>187</v>
      </c>
      <c r="D56" s="22" t="s">
        <v>119</v>
      </c>
      <c r="E56" s="22" t="s">
        <v>115</v>
      </c>
      <c r="F56" s="22" t="s">
        <v>162</v>
      </c>
      <c r="G56" s="33">
        <v>45</v>
      </c>
      <c r="H56" s="33">
        <v>0.3</v>
      </c>
      <c r="I56" s="33" t="s">
        <v>103</v>
      </c>
      <c r="J56" s="33">
        <v>45</v>
      </c>
      <c r="K56" s="33">
        <v>0.3</v>
      </c>
      <c r="L56" s="33" t="s">
        <v>103</v>
      </c>
      <c r="M56" s="23" t="s">
        <v>61</v>
      </c>
      <c r="N56" s="24" t="s">
        <v>97</v>
      </c>
      <c r="O56" s="25">
        <v>43129</v>
      </c>
      <c r="P56" s="21">
        <v>0</v>
      </c>
      <c r="Q56" s="33">
        <v>3</v>
      </c>
      <c r="R56" s="33">
        <f t="shared" si="0"/>
        <v>47</v>
      </c>
      <c r="S56" s="34">
        <f t="shared" si="1"/>
        <v>3.4926847999999996E-2</v>
      </c>
      <c r="T56" s="34">
        <f t="shared" si="2"/>
        <v>2.3813760000000004</v>
      </c>
      <c r="U56" s="34">
        <f>+VLOOKUP(B56,'[3]Annexe 1 (Prix MP)'!A:C,3,0)*T56</f>
        <v>10.821472632960003</v>
      </c>
      <c r="V56" s="35">
        <f t="shared" si="12"/>
        <v>60</v>
      </c>
      <c r="W56" s="27">
        <f t="shared" si="14"/>
        <v>2</v>
      </c>
      <c r="X56" s="36">
        <f>+VLOOKUP(W56,'[3]Annexe 1 (Prix MP)'!$A$32:$B$38,2,0)</f>
        <v>0.15</v>
      </c>
      <c r="Y56" s="37">
        <f t="shared" si="4"/>
        <v>0.18035787721600005</v>
      </c>
      <c r="Z56" s="36">
        <f t="shared" si="5"/>
        <v>0.15</v>
      </c>
      <c r="AA56" s="34">
        <f t="shared" si="13"/>
        <v>3.9467338239999997E-2</v>
      </c>
      <c r="AB56" s="36">
        <f t="shared" si="6"/>
        <v>0</v>
      </c>
      <c r="AC56" s="36">
        <f t="shared" si="7"/>
        <v>0.36982521545600006</v>
      </c>
      <c r="AD56" s="38">
        <f t="shared" si="8"/>
        <v>0.40559700564237561</v>
      </c>
      <c r="AE56" s="36">
        <f t="shared" si="9"/>
        <v>0.36982521545600006</v>
      </c>
      <c r="AF56" s="31">
        <f t="shared" si="10"/>
        <v>0.36982521545600006</v>
      </c>
      <c r="AG56" s="31">
        <f>VLOOKUP(C56,'[4]Bague en acier (simple) '!$C$8:$AF$725,30,0)</f>
        <v>0.40203106761600005</v>
      </c>
      <c r="AH56" s="38">
        <f t="shared" si="11"/>
        <v>0.40559700564237561</v>
      </c>
    </row>
    <row r="57" spans="2:34" x14ac:dyDescent="0.25">
      <c r="B57" s="21" t="s">
        <v>93</v>
      </c>
      <c r="C57" s="1" t="s">
        <v>188</v>
      </c>
      <c r="D57" s="22">
        <v>30</v>
      </c>
      <c r="E57" s="22">
        <v>38</v>
      </c>
      <c r="F57" s="22">
        <v>33</v>
      </c>
      <c r="G57" s="21">
        <v>45</v>
      </c>
      <c r="H57" s="21">
        <v>1</v>
      </c>
      <c r="I57" s="21" t="s">
        <v>95</v>
      </c>
      <c r="J57" s="21">
        <v>45</v>
      </c>
      <c r="K57" s="21">
        <v>1</v>
      </c>
      <c r="L57" s="21" t="s">
        <v>95</v>
      </c>
      <c r="M57" s="23" t="s">
        <v>96</v>
      </c>
      <c r="N57" s="24" t="s">
        <v>97</v>
      </c>
      <c r="O57" s="25">
        <v>43129</v>
      </c>
      <c r="P57" s="21">
        <v>0</v>
      </c>
      <c r="Q57" s="21">
        <v>3</v>
      </c>
      <c r="R57" s="21">
        <f t="shared" si="0"/>
        <v>36</v>
      </c>
      <c r="S57" s="24">
        <f t="shared" si="1"/>
        <v>0.11132932800000001</v>
      </c>
      <c r="T57" s="24">
        <f t="shared" si="2"/>
        <v>10.120848000000002</v>
      </c>
      <c r="U57" s="24">
        <f>+VLOOKUP(B57,'[3]Annexe 1 (Prix MP)'!A:C,3,0)*T57</f>
        <v>38.909600136000016</v>
      </c>
      <c r="V57" s="26">
        <f t="shared" si="12"/>
        <v>78</v>
      </c>
      <c r="W57" s="27">
        <f t="shared" si="14"/>
        <v>4</v>
      </c>
      <c r="X57" s="28">
        <f>+VLOOKUP(W57,'[3]Annexe 1 (Prix MP)'!$A$32:$B$38,2,0)</f>
        <v>0.2</v>
      </c>
      <c r="Y57" s="29">
        <f t="shared" si="4"/>
        <v>0.49884102738461561</v>
      </c>
      <c r="Z57" s="28">
        <f t="shared" si="5"/>
        <v>0.2</v>
      </c>
      <c r="AA57" s="24">
        <f t="shared" si="13"/>
        <v>0</v>
      </c>
      <c r="AB57" s="28">
        <f t="shared" si="6"/>
        <v>0</v>
      </c>
      <c r="AC57" s="28">
        <f t="shared" si="7"/>
        <v>0.69884102738461562</v>
      </c>
      <c r="AD57" s="30">
        <f t="shared" si="8"/>
        <v>0.28618812027749996</v>
      </c>
      <c r="AE57" s="28">
        <f t="shared" si="9"/>
        <v>0.71263003912087952</v>
      </c>
      <c r="AF57" s="31">
        <f t="shared" si="10"/>
        <v>0.71263003912087952</v>
      </c>
      <c r="AG57" s="31">
        <f>VLOOKUP(C57,'[4]Bague en acier (simple) '!$C$8:$AF$725,30,0)</f>
        <v>0.67785973095384633</v>
      </c>
      <c r="AH57" s="30">
        <f t="shared" si="11"/>
        <v>0.3000000000000001</v>
      </c>
    </row>
    <row r="58" spans="2:34" x14ac:dyDescent="0.25">
      <c r="B58" s="21" t="s">
        <v>108</v>
      </c>
      <c r="C58" s="1" t="s">
        <v>189</v>
      </c>
      <c r="D58" s="22" t="s">
        <v>110</v>
      </c>
      <c r="E58" s="22" t="s">
        <v>111</v>
      </c>
      <c r="F58" s="22" t="s">
        <v>136</v>
      </c>
      <c r="G58" s="33">
        <v>45</v>
      </c>
      <c r="H58" s="33">
        <v>0.3</v>
      </c>
      <c r="I58" s="33" t="s">
        <v>103</v>
      </c>
      <c r="J58" s="33">
        <v>45</v>
      </c>
      <c r="K58" s="33">
        <v>0.3</v>
      </c>
      <c r="L58" s="33" t="s">
        <v>103</v>
      </c>
      <c r="M58" s="23" t="s">
        <v>61</v>
      </c>
      <c r="N58" s="24" t="s">
        <v>97</v>
      </c>
      <c r="O58" s="25">
        <v>43129</v>
      </c>
      <c r="P58" s="21">
        <v>0</v>
      </c>
      <c r="Q58" s="33">
        <v>3</v>
      </c>
      <c r="R58" s="33">
        <f t="shared" si="0"/>
        <v>53</v>
      </c>
      <c r="S58" s="34">
        <f t="shared" si="1"/>
        <v>4.4650800000000004E-2</v>
      </c>
      <c r="T58" s="34">
        <f t="shared" si="2"/>
        <v>2.6790480000000003</v>
      </c>
      <c r="U58" s="34">
        <f>+VLOOKUP(B58,'[3]Annexe 1 (Prix MP)'!A:C,3,0)*T58</f>
        <v>12.174156712080002</v>
      </c>
      <c r="V58" s="35">
        <f t="shared" si="12"/>
        <v>53</v>
      </c>
      <c r="W58" s="27">
        <f t="shared" si="14"/>
        <v>2</v>
      </c>
      <c r="X58" s="36">
        <f>+VLOOKUP(W58,'[3]Annexe 1 (Prix MP)'!$A$32:$B$38,2,0)</f>
        <v>0.15</v>
      </c>
      <c r="Y58" s="37">
        <f t="shared" si="4"/>
        <v>0.22970107003924531</v>
      </c>
      <c r="Z58" s="36">
        <f t="shared" si="5"/>
        <v>0.15</v>
      </c>
      <c r="AA58" s="34">
        <f t="shared" si="13"/>
        <v>5.0455404000000009E-2</v>
      </c>
      <c r="AB58" s="36">
        <f t="shared" si="6"/>
        <v>0</v>
      </c>
      <c r="AC58" s="36">
        <f t="shared" si="7"/>
        <v>0.43015647403924528</v>
      </c>
      <c r="AD58" s="38">
        <f t="shared" si="8"/>
        <v>0.34871031601936259</v>
      </c>
      <c r="AE58" s="36">
        <f t="shared" si="9"/>
        <v>0.43015647403924528</v>
      </c>
      <c r="AF58" s="31">
        <f t="shared" si="10"/>
        <v>0.43015647403924528</v>
      </c>
      <c r="AG58" s="31">
        <f>VLOOKUP(C58,'[4]Bague en acier (simple) '!$C$8:$AF$725,30,0)</f>
        <v>0.46158441003924533</v>
      </c>
      <c r="AH58" s="38">
        <f t="shared" si="11"/>
        <v>0.34871031601936259</v>
      </c>
    </row>
    <row r="59" spans="2:34" x14ac:dyDescent="0.25">
      <c r="B59" s="21" t="s">
        <v>120</v>
      </c>
      <c r="C59" s="32" t="s">
        <v>190</v>
      </c>
      <c r="D59" s="22" t="s">
        <v>140</v>
      </c>
      <c r="E59" s="22" t="s">
        <v>115</v>
      </c>
      <c r="F59" s="22" t="s">
        <v>124</v>
      </c>
      <c r="G59" s="33">
        <v>45</v>
      </c>
      <c r="H59" s="33">
        <v>0.3</v>
      </c>
      <c r="I59" s="33" t="s">
        <v>103</v>
      </c>
      <c r="J59" s="33">
        <v>45</v>
      </c>
      <c r="K59" s="33">
        <v>0.3</v>
      </c>
      <c r="L59" s="33" t="s">
        <v>103</v>
      </c>
      <c r="M59" s="23" t="s">
        <v>61</v>
      </c>
      <c r="N59" s="24" t="s">
        <v>97</v>
      </c>
      <c r="O59" s="25">
        <v>43129</v>
      </c>
      <c r="P59" s="21">
        <v>0</v>
      </c>
      <c r="Q59" s="33">
        <v>3</v>
      </c>
      <c r="R59" s="33">
        <f t="shared" si="0"/>
        <v>41</v>
      </c>
      <c r="S59" s="34">
        <f t="shared" si="1"/>
        <v>5.2787168000000002E-2</v>
      </c>
      <c r="T59" s="34">
        <f t="shared" si="2"/>
        <v>4.167408</v>
      </c>
      <c r="U59" s="34">
        <f>+VLOOKUP(B59,'[3]Annexe 1 (Prix MP)'!A:C,3,0)*T59</f>
        <v>38.026476967248001</v>
      </c>
      <c r="V59" s="35">
        <f t="shared" si="12"/>
        <v>68</v>
      </c>
      <c r="W59" s="27">
        <f t="shared" si="14"/>
        <v>4</v>
      </c>
      <c r="X59" s="36">
        <f>+VLOOKUP(W59,'[3]Annexe 1 (Prix MP)'!$A$32:$B$38,2,0)</f>
        <v>0.2</v>
      </c>
      <c r="Y59" s="37">
        <f t="shared" si="4"/>
        <v>0.55921289657717654</v>
      </c>
      <c r="Z59" s="36">
        <f t="shared" si="5"/>
        <v>0.2</v>
      </c>
      <c r="AA59" s="34">
        <f t="shared" si="13"/>
        <v>5.9649499840000009E-2</v>
      </c>
      <c r="AB59" s="36">
        <f t="shared" si="6"/>
        <v>0</v>
      </c>
      <c r="AC59" s="36">
        <f t="shared" si="7"/>
        <v>0.81886239641717651</v>
      </c>
      <c r="AD59" s="38">
        <f t="shared" si="8"/>
        <v>0.24424128018953289</v>
      </c>
      <c r="AE59" s="36">
        <f t="shared" si="9"/>
        <v>0.82514986188956874</v>
      </c>
      <c r="AF59" s="31">
        <f t="shared" si="10"/>
        <v>0.82514986188956874</v>
      </c>
      <c r="AG59" s="31">
        <f>VLOOKUP(C59,'[4]Bague en acier (simple) '!$C$8:$AF$725,30,0)</f>
        <v>0.72059758281411779</v>
      </c>
      <c r="AH59" s="38">
        <f t="shared" si="11"/>
        <v>0.25</v>
      </c>
    </row>
    <row r="60" spans="2:34" x14ac:dyDescent="0.25">
      <c r="B60" s="21" t="s">
        <v>131</v>
      </c>
      <c r="C60" s="1" t="s">
        <v>191</v>
      </c>
      <c r="D60" s="22" t="s">
        <v>101</v>
      </c>
      <c r="E60" s="22" t="s">
        <v>111</v>
      </c>
      <c r="F60" s="22" t="s">
        <v>124</v>
      </c>
      <c r="G60" s="33">
        <v>45</v>
      </c>
      <c r="H60" s="33">
        <v>0.3</v>
      </c>
      <c r="I60" s="33" t="s">
        <v>103</v>
      </c>
      <c r="J60" s="33">
        <v>45</v>
      </c>
      <c r="K60" s="33">
        <v>0.3</v>
      </c>
      <c r="L60" s="33" t="s">
        <v>103</v>
      </c>
      <c r="M60" s="23" t="s">
        <v>61</v>
      </c>
      <c r="N60" s="24" t="s">
        <v>97</v>
      </c>
      <c r="O60" s="25">
        <v>43129</v>
      </c>
      <c r="P60" s="21">
        <v>0</v>
      </c>
      <c r="Q60" s="33">
        <v>3</v>
      </c>
      <c r="R60" s="33">
        <f t="shared" si="0"/>
        <v>41</v>
      </c>
      <c r="S60" s="34">
        <f t="shared" si="1"/>
        <v>6.032819200000001E-2</v>
      </c>
      <c r="T60" s="34">
        <f t="shared" si="2"/>
        <v>4.7627520000000008</v>
      </c>
      <c r="U60" s="34">
        <f>+VLOOKUP(B60,'[3]Annexe 1 (Prix MP)'!A:C,3,0)*T60</f>
        <v>43.458830819712013</v>
      </c>
      <c r="V60" s="35">
        <f t="shared" si="12"/>
        <v>68</v>
      </c>
      <c r="W60" s="27">
        <f t="shared" si="14"/>
        <v>4</v>
      </c>
      <c r="X60" s="36">
        <f>+VLOOKUP(W60,'[3]Annexe 1 (Prix MP)'!$A$32:$B$38,2,0)</f>
        <v>0.2</v>
      </c>
      <c r="Y60" s="37">
        <f t="shared" si="4"/>
        <v>0.63910045323105902</v>
      </c>
      <c r="Z60" s="36">
        <f t="shared" si="5"/>
        <v>0.2121813930573177</v>
      </c>
      <c r="AA60" s="34">
        <f t="shared" si="13"/>
        <v>6.8170856960000012E-2</v>
      </c>
      <c r="AB60" s="36">
        <f t="shared" si="6"/>
        <v>0</v>
      </c>
      <c r="AC60" s="36">
        <f t="shared" si="7"/>
        <v>0.91945270324837669</v>
      </c>
      <c r="AD60" s="38">
        <f t="shared" si="8"/>
        <v>0.23076923076923073</v>
      </c>
      <c r="AE60" s="36">
        <f t="shared" si="9"/>
        <v>0.94302841358807876</v>
      </c>
      <c r="AF60" s="31">
        <f t="shared" si="10"/>
        <v>0.94302841358807876</v>
      </c>
      <c r="AG60" s="31">
        <f>VLOOKUP(C60,'[4]Bague en acier (simple) '!$C$8:$AF$725,30,0)</f>
        <v>0.6510544033882355</v>
      </c>
      <c r="AH60" s="38">
        <f t="shared" si="11"/>
        <v>0.25000000000000006</v>
      </c>
    </row>
    <row r="61" spans="2:34" x14ac:dyDescent="0.25">
      <c r="B61" s="21" t="s">
        <v>113</v>
      </c>
      <c r="C61" s="32" t="s">
        <v>192</v>
      </c>
      <c r="D61" s="22" t="s">
        <v>101</v>
      </c>
      <c r="E61" s="22" t="s">
        <v>115</v>
      </c>
      <c r="F61" s="22" t="s">
        <v>193</v>
      </c>
      <c r="G61" s="33">
        <v>45</v>
      </c>
      <c r="H61" s="33">
        <v>0.3</v>
      </c>
      <c r="I61" s="33" t="s">
        <v>103</v>
      </c>
      <c r="J61" s="33">
        <v>45</v>
      </c>
      <c r="K61" s="33">
        <v>0.3</v>
      </c>
      <c r="L61" s="33" t="s">
        <v>103</v>
      </c>
      <c r="M61" s="23" t="s">
        <v>61</v>
      </c>
      <c r="N61" s="24" t="s">
        <v>97</v>
      </c>
      <c r="O61" s="25">
        <v>43129</v>
      </c>
      <c r="P61" s="21">
        <v>0</v>
      </c>
      <c r="Q61" s="33">
        <v>3</v>
      </c>
      <c r="R61" s="33">
        <f t="shared" si="0"/>
        <v>50.5</v>
      </c>
      <c r="S61" s="34">
        <f t="shared" si="1"/>
        <v>5.3022825000000003E-2</v>
      </c>
      <c r="T61" s="34">
        <f t="shared" si="2"/>
        <v>3.3488100000000003</v>
      </c>
      <c r="U61" s="34">
        <f>+VLOOKUP(B61,'[3]Annexe 1 (Prix MP)'!A:C,3,0)*T61</f>
        <v>16.526658650040005</v>
      </c>
      <c r="V61" s="35">
        <f t="shared" si="12"/>
        <v>55</v>
      </c>
      <c r="W61" s="27">
        <f t="shared" si="14"/>
        <v>3</v>
      </c>
      <c r="X61" s="36">
        <f>+VLOOKUP(W61,'[3]Annexe 1 (Prix MP)'!$A$32:$B$38,2,0)</f>
        <v>0.15</v>
      </c>
      <c r="Y61" s="37">
        <f t="shared" si="4"/>
        <v>0.3004847027280001</v>
      </c>
      <c r="Z61" s="36">
        <f t="shared" si="5"/>
        <v>0.15</v>
      </c>
      <c r="AA61" s="34">
        <f t="shared" si="13"/>
        <v>5.9915792250000009E-2</v>
      </c>
      <c r="AB61" s="36">
        <f t="shared" si="6"/>
        <v>0</v>
      </c>
      <c r="AC61" s="36">
        <f t="shared" si="7"/>
        <v>0.51040049497800011</v>
      </c>
      <c r="AD61" s="38">
        <f t="shared" si="8"/>
        <v>0.29388686232850436</v>
      </c>
      <c r="AE61" s="36">
        <f t="shared" si="9"/>
        <v>0.51485784996857153</v>
      </c>
      <c r="AF61" s="31">
        <f t="shared" si="10"/>
        <v>0.51485784996857153</v>
      </c>
      <c r="AG61" s="31">
        <f>VLOOKUP(C61,'[4]Bague en acier (simple) '!$C$8:$AF$725,30,0)</f>
        <v>0.55879809854000018</v>
      </c>
      <c r="AH61" s="38">
        <f t="shared" si="11"/>
        <v>0.29999999999999993</v>
      </c>
    </row>
    <row r="62" spans="2:34" x14ac:dyDescent="0.25">
      <c r="B62" s="21" t="s">
        <v>125</v>
      </c>
      <c r="C62" s="32" t="s">
        <v>194</v>
      </c>
      <c r="D62" s="22" t="s">
        <v>140</v>
      </c>
      <c r="E62" s="22" t="s">
        <v>110</v>
      </c>
      <c r="F62" s="22" t="s">
        <v>115</v>
      </c>
      <c r="G62" s="33">
        <v>45</v>
      </c>
      <c r="H62" s="33">
        <v>0.3</v>
      </c>
      <c r="I62" s="33" t="s">
        <v>103</v>
      </c>
      <c r="J62" s="33">
        <v>45</v>
      </c>
      <c r="K62" s="33">
        <v>0.3</v>
      </c>
      <c r="L62" s="33" t="s">
        <v>103</v>
      </c>
      <c r="M62" s="23" t="s">
        <v>61</v>
      </c>
      <c r="N62" s="24" t="s">
        <v>97</v>
      </c>
      <c r="O62" s="25">
        <v>43129</v>
      </c>
      <c r="P62" s="21">
        <v>0</v>
      </c>
      <c r="Q62" s="33">
        <v>3</v>
      </c>
      <c r="R62" s="33">
        <f t="shared" si="0"/>
        <v>21</v>
      </c>
      <c r="S62" s="34">
        <f t="shared" si="1"/>
        <v>1.7413812000000001E-2</v>
      </c>
      <c r="T62" s="34">
        <f t="shared" si="2"/>
        <v>2.9023020000000002</v>
      </c>
      <c r="U62" s="34">
        <f>+VLOOKUP(B62,'[3]Annexe 1 (Prix MP)'!A:C,3,0)*T62</f>
        <v>14.197829199840001</v>
      </c>
      <c r="V62" s="35">
        <f t="shared" si="12"/>
        <v>134</v>
      </c>
      <c r="W62" s="27">
        <f t="shared" si="14"/>
        <v>3</v>
      </c>
      <c r="X62" s="36">
        <f>+VLOOKUP(W62,'[3]Annexe 1 (Prix MP)'!$A$32:$B$38,2,0)</f>
        <v>0.15</v>
      </c>
      <c r="Y62" s="37">
        <f t="shared" si="4"/>
        <v>0.10595394925253732</v>
      </c>
      <c r="Z62" s="36">
        <f t="shared" si="5"/>
        <v>0.15</v>
      </c>
      <c r="AA62" s="34">
        <f t="shared" si="13"/>
        <v>1.9677607560000004E-2</v>
      </c>
      <c r="AB62" s="36">
        <f t="shared" si="6"/>
        <v>0</v>
      </c>
      <c r="AC62" s="36">
        <f t="shared" si="7"/>
        <v>0.27563155681253737</v>
      </c>
      <c r="AD62" s="38">
        <f t="shared" si="8"/>
        <v>0.5442047410486387</v>
      </c>
      <c r="AE62" s="36">
        <f t="shared" si="9"/>
        <v>0.27563155681253737</v>
      </c>
      <c r="AF62" s="31">
        <f t="shared" si="10"/>
        <v>0.27563155681253737</v>
      </c>
      <c r="AG62" s="31">
        <f>VLOOKUP(C62,'[4]Bague en acier (simple) '!$C$8:$AF$725,30,0)</f>
        <v>0.3092384518525374</v>
      </c>
      <c r="AH62" s="38">
        <f t="shared" si="11"/>
        <v>0.5442047410486387</v>
      </c>
    </row>
    <row r="63" spans="2:34" x14ac:dyDescent="0.25">
      <c r="B63" s="21" t="s">
        <v>129</v>
      </c>
      <c r="C63" s="1" t="s">
        <v>195</v>
      </c>
      <c r="D63" s="22" t="s">
        <v>119</v>
      </c>
      <c r="E63" s="22" t="s">
        <v>111</v>
      </c>
      <c r="F63" s="22">
        <v>27</v>
      </c>
      <c r="G63" s="33">
        <v>45</v>
      </c>
      <c r="H63" s="33">
        <v>0.3</v>
      </c>
      <c r="I63" s="33" t="s">
        <v>103</v>
      </c>
      <c r="J63" s="33">
        <v>45</v>
      </c>
      <c r="K63" s="33">
        <v>0.3</v>
      </c>
      <c r="L63" s="33" t="s">
        <v>103</v>
      </c>
      <c r="M63" s="23" t="s">
        <v>61</v>
      </c>
      <c r="N63" s="24" t="s">
        <v>97</v>
      </c>
      <c r="O63" s="25">
        <v>43129</v>
      </c>
      <c r="P63" s="21">
        <v>0</v>
      </c>
      <c r="Q63" s="33">
        <v>3</v>
      </c>
      <c r="R63" s="33">
        <f t="shared" si="0"/>
        <v>30</v>
      </c>
      <c r="S63" s="34">
        <f t="shared" si="1"/>
        <v>3.4157862000000004E-2</v>
      </c>
      <c r="T63" s="34">
        <f t="shared" si="2"/>
        <v>3.7953180000000004</v>
      </c>
      <c r="U63" s="34">
        <f>+VLOOKUP(B63,'[3]Annexe 1 (Prix MP)'!A:C,3,0)*T63</f>
        <v>18.730213136712006</v>
      </c>
      <c r="V63" s="35">
        <f t="shared" si="12"/>
        <v>94</v>
      </c>
      <c r="W63" s="27">
        <f t="shared" si="14"/>
        <v>3</v>
      </c>
      <c r="X63" s="36">
        <f>+VLOOKUP(W63,'[3]Annexe 1 (Prix MP)'!$A$32:$B$38,2,0)</f>
        <v>0.15</v>
      </c>
      <c r="Y63" s="37">
        <f t="shared" si="4"/>
        <v>0.19925758656076603</v>
      </c>
      <c r="Z63" s="36">
        <f t="shared" si="5"/>
        <v>0.15</v>
      </c>
      <c r="AA63" s="34">
        <f t="shared" si="13"/>
        <v>3.8598384060000011E-2</v>
      </c>
      <c r="AB63" s="36">
        <f t="shared" si="6"/>
        <v>0</v>
      </c>
      <c r="AC63" s="36">
        <f t="shared" si="7"/>
        <v>0.38785597062076599</v>
      </c>
      <c r="AD63" s="38">
        <f t="shared" si="8"/>
        <v>0.38674150035623783</v>
      </c>
      <c r="AE63" s="36">
        <f t="shared" si="9"/>
        <v>0.38785597062076599</v>
      </c>
      <c r="AF63" s="31">
        <f t="shared" si="10"/>
        <v>0.38785597062076599</v>
      </c>
      <c r="AG63" s="31">
        <f>VLOOKUP(C63,'[4]Bague en acier (simple) '!$C$8:$AF$725,30,0)</f>
        <v>0.42012334166076604</v>
      </c>
      <c r="AH63" s="38">
        <f t="shared" si="11"/>
        <v>0.38674150035623783</v>
      </c>
    </row>
    <row r="64" spans="2:34" x14ac:dyDescent="0.25">
      <c r="B64" s="21" t="s">
        <v>129</v>
      </c>
      <c r="C64" s="1" t="s">
        <v>196</v>
      </c>
      <c r="D64" s="22" t="s">
        <v>119</v>
      </c>
      <c r="E64" s="22" t="s">
        <v>111</v>
      </c>
      <c r="F64" s="22" t="s">
        <v>197</v>
      </c>
      <c r="G64" s="33">
        <v>45</v>
      </c>
      <c r="H64" s="33">
        <v>0.3</v>
      </c>
      <c r="I64" s="33" t="s">
        <v>103</v>
      </c>
      <c r="J64" s="33">
        <v>45</v>
      </c>
      <c r="K64" s="33">
        <v>0.3</v>
      </c>
      <c r="L64" s="33" t="s">
        <v>103</v>
      </c>
      <c r="M64" s="23" t="s">
        <v>61</v>
      </c>
      <c r="N64" s="24" t="s">
        <v>97</v>
      </c>
      <c r="O64" s="25">
        <v>43129</v>
      </c>
      <c r="P64" s="21">
        <v>0</v>
      </c>
      <c r="Q64" s="33">
        <v>3</v>
      </c>
      <c r="R64" s="33">
        <f t="shared" si="0"/>
        <v>58</v>
      </c>
      <c r="S64" s="34">
        <f t="shared" si="1"/>
        <v>6.9580829999999996E-2</v>
      </c>
      <c r="T64" s="34">
        <f t="shared" si="2"/>
        <v>3.7953180000000004</v>
      </c>
      <c r="U64" s="34">
        <f>+VLOOKUP(B64,'[3]Annexe 1 (Prix MP)'!A:C,3,0)*T64</f>
        <v>18.730213136712006</v>
      </c>
      <c r="V64" s="35">
        <f t="shared" si="12"/>
        <v>48</v>
      </c>
      <c r="W64" s="27">
        <f t="shared" si="14"/>
        <v>3</v>
      </c>
      <c r="X64" s="36">
        <f>+VLOOKUP(W64,'[3]Annexe 1 (Prix MP)'!$A$32:$B$38,2,0)</f>
        <v>0.15</v>
      </c>
      <c r="Y64" s="37">
        <f t="shared" si="4"/>
        <v>0.39021277368150015</v>
      </c>
      <c r="Z64" s="36">
        <f t="shared" si="5"/>
        <v>0.15</v>
      </c>
      <c r="AA64" s="34">
        <f t="shared" si="13"/>
        <v>7.862633790000001E-2</v>
      </c>
      <c r="AB64" s="36">
        <f t="shared" si="6"/>
        <v>0</v>
      </c>
      <c r="AC64" s="36">
        <f t="shared" si="7"/>
        <v>0.61883911158150018</v>
      </c>
      <c r="AD64" s="38">
        <v>0.25</v>
      </c>
      <c r="AE64" s="36">
        <f t="shared" si="9"/>
        <v>0.61883911158150018</v>
      </c>
      <c r="AF64" s="31">
        <f t="shared" si="10"/>
        <v>0.61883911158150018</v>
      </c>
      <c r="AG64" s="31">
        <f>VLOOKUP(C64,'[4]Bague en acier (simple) '!$C$8:$AF$725,30,0)</f>
        <v>0.64827264518150018</v>
      </c>
      <c r="AH64" s="38">
        <v>0.25</v>
      </c>
    </row>
    <row r="65" spans="2:34" x14ac:dyDescent="0.25">
      <c r="B65" s="21" t="s">
        <v>129</v>
      </c>
      <c r="C65" s="1" t="s">
        <v>198</v>
      </c>
      <c r="D65" s="22" t="s">
        <v>119</v>
      </c>
      <c r="E65" s="22" t="s">
        <v>111</v>
      </c>
      <c r="F65" s="22" t="s">
        <v>175</v>
      </c>
      <c r="G65" s="33">
        <v>45</v>
      </c>
      <c r="H65" s="33">
        <v>0.3</v>
      </c>
      <c r="I65" s="33" t="s">
        <v>103</v>
      </c>
      <c r="J65" s="33">
        <v>45</v>
      </c>
      <c r="K65" s="33">
        <v>0.3</v>
      </c>
      <c r="L65" s="33" t="s">
        <v>103</v>
      </c>
      <c r="M65" s="23" t="s">
        <v>61</v>
      </c>
      <c r="N65" s="24" t="s">
        <v>97</v>
      </c>
      <c r="O65" s="25">
        <v>43129</v>
      </c>
      <c r="P65" s="21">
        <v>0</v>
      </c>
      <c r="Q65" s="33">
        <v>3</v>
      </c>
      <c r="R65" s="33">
        <f t="shared" si="0"/>
        <v>39</v>
      </c>
      <c r="S65" s="34">
        <f t="shared" si="1"/>
        <v>4.5543816000000001E-2</v>
      </c>
      <c r="T65" s="34">
        <f t="shared" si="2"/>
        <v>3.7953180000000004</v>
      </c>
      <c r="U65" s="34">
        <f>+VLOOKUP(B65,'[3]Annexe 1 (Prix MP)'!A:C,3,0)*T65</f>
        <v>18.730213136712006</v>
      </c>
      <c r="V65" s="35">
        <f t="shared" si="12"/>
        <v>72</v>
      </c>
      <c r="W65" s="27">
        <f t="shared" si="14"/>
        <v>3</v>
      </c>
      <c r="X65" s="36">
        <f>+VLOOKUP(W65,'[3]Annexe 1 (Prix MP)'!$A$32:$B$38,2,0)</f>
        <v>0.15</v>
      </c>
      <c r="Y65" s="37">
        <f t="shared" si="4"/>
        <v>0.26014184912100008</v>
      </c>
      <c r="Z65" s="36">
        <f t="shared" si="5"/>
        <v>0.15</v>
      </c>
      <c r="AA65" s="34">
        <f t="shared" si="13"/>
        <v>5.1464512080000004E-2</v>
      </c>
      <c r="AB65" s="36">
        <f t="shared" si="6"/>
        <v>0</v>
      </c>
      <c r="AC65" s="36">
        <f t="shared" si="7"/>
        <v>0.46160636120100007</v>
      </c>
      <c r="AD65" s="38">
        <f t="shared" ref="AD65:AD128" si="15">+(AC65-Y65-AA65-AB65)/AC65</f>
        <v>0.3249521943539348</v>
      </c>
      <c r="AE65" s="36">
        <f t="shared" si="9"/>
        <v>0.46160636120100007</v>
      </c>
      <c r="AF65" s="31">
        <f t="shared" si="10"/>
        <v>0.46160636120100007</v>
      </c>
      <c r="AG65" s="31">
        <f>VLOOKUP(C65,'[4]Bague en acier (simple) '!$C$8:$AF$725,30,0)</f>
        <v>0.49296285592100009</v>
      </c>
      <c r="AH65" s="38">
        <f t="shared" ref="AH65:AH128" si="16">+(AF65-Y65-AA65-AB65)/AF65</f>
        <v>0.3249521943539348</v>
      </c>
    </row>
    <row r="66" spans="2:34" x14ac:dyDescent="0.25">
      <c r="B66" s="21" t="s">
        <v>113</v>
      </c>
      <c r="C66" s="1" t="s">
        <v>199</v>
      </c>
      <c r="D66" s="22" t="s">
        <v>101</v>
      </c>
      <c r="E66" s="22" t="s">
        <v>115</v>
      </c>
      <c r="F66" s="22" t="s">
        <v>124</v>
      </c>
      <c r="G66" s="33">
        <v>45</v>
      </c>
      <c r="H66" s="33">
        <v>0.3</v>
      </c>
      <c r="I66" s="33" t="s">
        <v>103</v>
      </c>
      <c r="J66" s="33">
        <v>45</v>
      </c>
      <c r="K66" s="33">
        <v>0.3</v>
      </c>
      <c r="L66" s="33" t="s">
        <v>103</v>
      </c>
      <c r="M66" s="23" t="s">
        <v>61</v>
      </c>
      <c r="N66" s="24" t="s">
        <v>97</v>
      </c>
      <c r="O66" s="25">
        <v>43129</v>
      </c>
      <c r="P66" s="21">
        <v>0</v>
      </c>
      <c r="Q66" s="33">
        <v>3</v>
      </c>
      <c r="R66" s="33">
        <f t="shared" si="0"/>
        <v>41</v>
      </c>
      <c r="S66" s="34">
        <f t="shared" si="1"/>
        <v>4.2418260000000006E-2</v>
      </c>
      <c r="T66" s="34">
        <f t="shared" si="2"/>
        <v>3.3488100000000003</v>
      </c>
      <c r="U66" s="34">
        <f>+VLOOKUP(B66,'[3]Annexe 1 (Prix MP)'!A:C,3,0)*T66</f>
        <v>16.526658650040005</v>
      </c>
      <c r="V66" s="35">
        <f t="shared" si="12"/>
        <v>68</v>
      </c>
      <c r="W66" s="27">
        <f t="shared" si="14"/>
        <v>3</v>
      </c>
      <c r="X66" s="36">
        <f>+VLOOKUP(W66,'[3]Annexe 1 (Prix MP)'!$A$32:$B$38,2,0)</f>
        <v>0.15</v>
      </c>
      <c r="Y66" s="37">
        <f t="shared" si="4"/>
        <v>0.24303909779470595</v>
      </c>
      <c r="Z66" s="36">
        <f t="shared" si="5"/>
        <v>0.15</v>
      </c>
      <c r="AA66" s="34">
        <f t="shared" si="13"/>
        <v>4.7932633800000013E-2</v>
      </c>
      <c r="AB66" s="36">
        <f t="shared" si="6"/>
        <v>0</v>
      </c>
      <c r="AC66" s="36">
        <f t="shared" si="7"/>
        <v>0.44097173159470593</v>
      </c>
      <c r="AD66" s="38">
        <f t="shared" si="15"/>
        <v>0.34015785877599958</v>
      </c>
      <c r="AE66" s="36">
        <f t="shared" si="9"/>
        <v>0.44097173159470593</v>
      </c>
      <c r="AF66" s="31">
        <f t="shared" si="10"/>
        <v>0.44097173159470593</v>
      </c>
      <c r="AG66" s="31">
        <f>VLOOKUP(C66,'[4]Bague en acier (simple) '!$C$8:$AF$725,30,0)</f>
        <v>0.47257827079470593</v>
      </c>
      <c r="AH66" s="38">
        <f t="shared" si="16"/>
        <v>0.34015785877599958</v>
      </c>
    </row>
    <row r="67" spans="2:34" x14ac:dyDescent="0.25">
      <c r="B67" s="21" t="s">
        <v>93</v>
      </c>
      <c r="C67" s="1" t="s">
        <v>200</v>
      </c>
      <c r="D67" s="22">
        <v>30</v>
      </c>
      <c r="E67" s="22">
        <v>38</v>
      </c>
      <c r="F67" s="22">
        <v>31</v>
      </c>
      <c r="G67" s="21">
        <v>45</v>
      </c>
      <c r="H67" s="21">
        <v>1</v>
      </c>
      <c r="I67" s="21" t="s">
        <v>95</v>
      </c>
      <c r="J67" s="21">
        <v>45</v>
      </c>
      <c r="K67" s="21">
        <v>1</v>
      </c>
      <c r="L67" s="21" t="s">
        <v>95</v>
      </c>
      <c r="M67" s="23" t="s">
        <v>96</v>
      </c>
      <c r="N67" s="24" t="s">
        <v>97</v>
      </c>
      <c r="O67" s="25">
        <v>43129</v>
      </c>
      <c r="P67" s="21">
        <v>0</v>
      </c>
      <c r="Q67" s="21">
        <v>3</v>
      </c>
      <c r="R67" s="21">
        <f t="shared" si="0"/>
        <v>34</v>
      </c>
      <c r="S67" s="24">
        <f t="shared" si="1"/>
        <v>0.104582096</v>
      </c>
      <c r="T67" s="24">
        <f t="shared" si="2"/>
        <v>10.120848000000002</v>
      </c>
      <c r="U67" s="24">
        <f>+VLOOKUP(B67,'[3]Annexe 1 (Prix MP)'!A:C,3,0)*T67</f>
        <v>38.909600136000016</v>
      </c>
      <c r="V67" s="26">
        <f t="shared" si="12"/>
        <v>82</v>
      </c>
      <c r="W67" s="27">
        <f t="shared" si="14"/>
        <v>4</v>
      </c>
      <c r="X67" s="28">
        <f>+VLOOKUP(W67,'[3]Annexe 1 (Prix MP)'!$A$32:$B$38,2,0)</f>
        <v>0.2</v>
      </c>
      <c r="Y67" s="29">
        <f t="shared" si="4"/>
        <v>0.47450731873170748</v>
      </c>
      <c r="Z67" s="28">
        <f t="shared" si="5"/>
        <v>0.2</v>
      </c>
      <c r="AA67" s="24">
        <f t="shared" si="13"/>
        <v>0</v>
      </c>
      <c r="AB67" s="28">
        <f t="shared" si="6"/>
        <v>0</v>
      </c>
      <c r="AC67" s="28">
        <f t="shared" si="7"/>
        <v>0.67450731873170744</v>
      </c>
      <c r="AD67" s="30">
        <f t="shared" si="15"/>
        <v>0.29651272038984666</v>
      </c>
      <c r="AE67" s="28">
        <f t="shared" si="9"/>
        <v>0.67450731873170744</v>
      </c>
      <c r="AF67" s="31">
        <f t="shared" si="10"/>
        <v>0.67450731873170744</v>
      </c>
      <c r="AG67" s="31">
        <f>VLOOKUP(C67,'[4]Bague en acier (simple) '!$C$8:$AF$725,30,0)</f>
        <v>0.65454950017560987</v>
      </c>
      <c r="AH67" s="30">
        <f t="shared" si="16"/>
        <v>0.29651272038984666</v>
      </c>
    </row>
    <row r="68" spans="2:34" x14ac:dyDescent="0.25">
      <c r="B68" s="21" t="s">
        <v>93</v>
      </c>
      <c r="C68" s="43" t="s">
        <v>201</v>
      </c>
      <c r="D68" s="22">
        <v>30</v>
      </c>
      <c r="E68" s="22">
        <v>38</v>
      </c>
      <c r="F68" s="22">
        <v>41</v>
      </c>
      <c r="G68" s="21">
        <v>45</v>
      </c>
      <c r="H68" s="21">
        <v>1</v>
      </c>
      <c r="I68" s="21" t="s">
        <v>95</v>
      </c>
      <c r="J68" s="21">
        <v>45</v>
      </c>
      <c r="K68" s="21">
        <v>1</v>
      </c>
      <c r="L68" s="21" t="s">
        <v>95</v>
      </c>
      <c r="M68" s="23" t="s">
        <v>96</v>
      </c>
      <c r="N68" s="24" t="s">
        <v>97</v>
      </c>
      <c r="O68" s="25">
        <v>43129</v>
      </c>
      <c r="P68" s="21">
        <v>0</v>
      </c>
      <c r="Q68" s="21">
        <v>3</v>
      </c>
      <c r="R68" s="21">
        <f t="shared" si="0"/>
        <v>44</v>
      </c>
      <c r="S68" s="24">
        <f t="shared" si="1"/>
        <v>0.138318256</v>
      </c>
      <c r="T68" s="24">
        <f t="shared" si="2"/>
        <v>10.120848000000002</v>
      </c>
      <c r="U68" s="24">
        <f>+VLOOKUP(B68,'[3]Annexe 1 (Prix MP)'!A:C,3,0)*T68</f>
        <v>38.909600136000016</v>
      </c>
      <c r="V68" s="26">
        <f t="shared" si="12"/>
        <v>64</v>
      </c>
      <c r="W68" s="27">
        <f t="shared" si="14"/>
        <v>4</v>
      </c>
      <c r="X68" s="28">
        <f>+VLOOKUP(W68,'[3]Annexe 1 (Prix MP)'!$A$32:$B$38,2,0)</f>
        <v>0.2</v>
      </c>
      <c r="Y68" s="29">
        <f t="shared" si="4"/>
        <v>0.60796250212500025</v>
      </c>
      <c r="Z68" s="28">
        <f t="shared" si="5"/>
        <v>0.2</v>
      </c>
      <c r="AA68" s="24">
        <f t="shared" si="13"/>
        <v>0</v>
      </c>
      <c r="AB68" s="28">
        <f t="shared" si="6"/>
        <v>0</v>
      </c>
      <c r="AC68" s="28">
        <f t="shared" si="7"/>
        <v>0.80796250212500031</v>
      </c>
      <c r="AD68" s="30">
        <f t="shared" si="15"/>
        <v>0.24753624020172407</v>
      </c>
      <c r="AE68" s="28">
        <f t="shared" si="9"/>
        <v>0.80796250212500031</v>
      </c>
      <c r="AF68" s="31">
        <v>0.85799999999999998</v>
      </c>
      <c r="AG68" s="31">
        <f>VLOOKUP(C68,'[4]Bague en acier (simple) '!$C$8:$AF$725,30,0)</f>
        <v>0.83198792442857172</v>
      </c>
      <c r="AH68" s="30">
        <f t="shared" si="16"/>
        <v>0.29141899519230741</v>
      </c>
    </row>
    <row r="69" spans="2:34" x14ac:dyDescent="0.25">
      <c r="B69" s="21" t="s">
        <v>202</v>
      </c>
      <c r="C69" s="1" t="s">
        <v>203</v>
      </c>
      <c r="D69" s="22" t="s">
        <v>140</v>
      </c>
      <c r="E69" s="22" t="s">
        <v>119</v>
      </c>
      <c r="F69" s="22" t="s">
        <v>124</v>
      </c>
      <c r="G69" s="33">
        <v>45</v>
      </c>
      <c r="H69" s="33">
        <v>0.3</v>
      </c>
      <c r="I69" s="33" t="s">
        <v>103</v>
      </c>
      <c r="J69" s="33">
        <v>45</v>
      </c>
      <c r="K69" s="33">
        <v>0.3</v>
      </c>
      <c r="L69" s="33" t="s">
        <v>103</v>
      </c>
      <c r="M69" s="23" t="s">
        <v>61</v>
      </c>
      <c r="N69" s="24" t="s">
        <v>97</v>
      </c>
      <c r="O69" s="25">
        <v>43129</v>
      </c>
      <c r="P69" s="21">
        <v>0</v>
      </c>
      <c r="Q69" s="33">
        <v>3</v>
      </c>
      <c r="R69" s="33">
        <f t="shared" si="0"/>
        <v>41</v>
      </c>
      <c r="S69" s="34">
        <f t="shared" si="1"/>
        <v>2.2623072000000004E-2</v>
      </c>
      <c r="T69" s="34">
        <f t="shared" si="2"/>
        <v>1.7860320000000001</v>
      </c>
      <c r="U69" s="34">
        <f>+VLOOKUP(B69,'[3]Annexe 1 (Prix MP)'!A:C,3,0)*T69</f>
        <v>8.116104474720002</v>
      </c>
      <c r="V69" s="35">
        <f t="shared" si="12"/>
        <v>68</v>
      </c>
      <c r="W69" s="27">
        <f t="shared" si="14"/>
        <v>2</v>
      </c>
      <c r="X69" s="36">
        <f>+VLOOKUP(W69,'[3]Annexe 1 (Prix MP)'!$A$32:$B$38,2,0)</f>
        <v>0.15</v>
      </c>
      <c r="Y69" s="37">
        <f t="shared" si="4"/>
        <v>0.1193544775694118</v>
      </c>
      <c r="Z69" s="36">
        <f t="shared" si="5"/>
        <v>0.15</v>
      </c>
      <c r="AA69" s="34">
        <f t="shared" si="13"/>
        <v>2.5564071360000006E-2</v>
      </c>
      <c r="AB69" s="36">
        <f t="shared" si="6"/>
        <v>0</v>
      </c>
      <c r="AC69" s="36">
        <f t="shared" si="7"/>
        <v>0.29491854892941177</v>
      </c>
      <c r="AD69" s="38">
        <f t="shared" si="15"/>
        <v>0.50861500758266043</v>
      </c>
      <c r="AE69" s="36">
        <f t="shared" si="9"/>
        <v>0.29491854892941177</v>
      </c>
      <c r="AF69" s="31">
        <f t="shared" si="10"/>
        <v>0.29491854892941177</v>
      </c>
      <c r="AG69" s="31">
        <f>VLOOKUP(C69,'[4]Bague en acier (simple) '!$C$8:$AF$725,30,0)</f>
        <v>0.32810870316941176</v>
      </c>
      <c r="AH69" s="38">
        <f t="shared" si="16"/>
        <v>0.50861500758266043</v>
      </c>
    </row>
    <row r="70" spans="2:34" x14ac:dyDescent="0.25">
      <c r="B70" s="21" t="s">
        <v>125</v>
      </c>
      <c r="C70" s="1" t="s">
        <v>204</v>
      </c>
      <c r="D70" s="22" t="s">
        <v>127</v>
      </c>
      <c r="E70" s="22" t="s">
        <v>110</v>
      </c>
      <c r="F70" s="22" t="s">
        <v>140</v>
      </c>
      <c r="G70" s="33">
        <v>45</v>
      </c>
      <c r="H70" s="33">
        <v>0.3</v>
      </c>
      <c r="I70" s="33" t="s">
        <v>103</v>
      </c>
      <c r="J70" s="33">
        <v>45</v>
      </c>
      <c r="K70" s="33">
        <v>0.3</v>
      </c>
      <c r="L70" s="33" t="s">
        <v>103</v>
      </c>
      <c r="M70" s="23" t="s">
        <v>96</v>
      </c>
      <c r="N70" s="24" t="s">
        <v>97</v>
      </c>
      <c r="O70" s="25">
        <v>43129</v>
      </c>
      <c r="P70" s="21">
        <v>0</v>
      </c>
      <c r="Q70" s="33">
        <v>3</v>
      </c>
      <c r="R70" s="33">
        <f t="shared" si="0"/>
        <v>13</v>
      </c>
      <c r="S70" s="34">
        <f t="shared" si="1"/>
        <v>9.6743400000000018E-3</v>
      </c>
      <c r="T70" s="34">
        <f t="shared" si="2"/>
        <v>2.9023020000000002</v>
      </c>
      <c r="U70" s="34">
        <f>+VLOOKUP(B70,'[3]Annexe 1 (Prix MP)'!A:C,3,0)*T70</f>
        <v>14.197829199840001</v>
      </c>
      <c r="V70" s="35">
        <f t="shared" si="12"/>
        <v>216</v>
      </c>
      <c r="W70" s="27">
        <f t="shared" si="14"/>
        <v>3</v>
      </c>
      <c r="X70" s="36">
        <f>+VLOOKUP(W70,'[3]Annexe 1 (Prix MP)'!$A$32:$B$38,2,0)</f>
        <v>0.15</v>
      </c>
      <c r="Y70" s="37">
        <f t="shared" si="4"/>
        <v>6.573069074E-2</v>
      </c>
      <c r="Z70" s="36">
        <f t="shared" si="5"/>
        <v>0.15</v>
      </c>
      <c r="AA70" s="34">
        <f t="shared" si="13"/>
        <v>0</v>
      </c>
      <c r="AB70" s="36">
        <f t="shared" si="6"/>
        <v>0</v>
      </c>
      <c r="AC70" s="36">
        <f t="shared" si="7"/>
        <v>0.21573069074000001</v>
      </c>
      <c r="AD70" s="38">
        <f t="shared" si="15"/>
        <v>0.69531136012900907</v>
      </c>
      <c r="AE70" s="36">
        <f t="shared" si="9"/>
        <v>0.21573069074000001</v>
      </c>
      <c r="AF70" s="31">
        <f t="shared" si="10"/>
        <v>0.21573069074000001</v>
      </c>
      <c r="AG70" s="31">
        <f>VLOOKUP(C70,'[4]Bague en acier (simple) '!$C$8:$AF$725,30,0)</f>
        <v>0.21573069074000001</v>
      </c>
      <c r="AH70" s="38">
        <f t="shared" si="16"/>
        <v>0.69531136012900907</v>
      </c>
    </row>
    <row r="71" spans="2:34" x14ac:dyDescent="0.25">
      <c r="B71" s="21" t="s">
        <v>125</v>
      </c>
      <c r="C71" s="1" t="s">
        <v>205</v>
      </c>
      <c r="D71" s="22" t="s">
        <v>127</v>
      </c>
      <c r="E71" s="22" t="s">
        <v>110</v>
      </c>
      <c r="F71" s="22" t="s">
        <v>142</v>
      </c>
      <c r="G71" s="33">
        <v>45</v>
      </c>
      <c r="H71" s="33">
        <v>0.3</v>
      </c>
      <c r="I71" s="33" t="s">
        <v>103</v>
      </c>
      <c r="J71" s="33">
        <v>45</v>
      </c>
      <c r="K71" s="33">
        <v>0.3</v>
      </c>
      <c r="L71" s="33" t="s">
        <v>103</v>
      </c>
      <c r="M71" s="23" t="s">
        <v>96</v>
      </c>
      <c r="N71" s="24" t="s">
        <v>97</v>
      </c>
      <c r="O71" s="25">
        <v>43129</v>
      </c>
      <c r="P71" s="21">
        <v>0</v>
      </c>
      <c r="Q71" s="33">
        <v>3</v>
      </c>
      <c r="R71" s="33">
        <f t="shared" si="0"/>
        <v>55</v>
      </c>
      <c r="S71" s="34">
        <f t="shared" si="1"/>
        <v>5.0306567999999996E-2</v>
      </c>
      <c r="T71" s="34">
        <f t="shared" si="2"/>
        <v>2.9023020000000002</v>
      </c>
      <c r="U71" s="34">
        <f>+VLOOKUP(B71,'[3]Annexe 1 (Prix MP)'!A:C,3,0)*T71</f>
        <v>14.197829199840001</v>
      </c>
      <c r="V71" s="35">
        <f t="shared" si="12"/>
        <v>51</v>
      </c>
      <c r="W71" s="27">
        <f t="shared" si="14"/>
        <v>3</v>
      </c>
      <c r="X71" s="36">
        <f>+VLOOKUP(W71,'[3]Annexe 1 (Prix MP)'!$A$32:$B$38,2,0)</f>
        <v>0.15</v>
      </c>
      <c r="Y71" s="37">
        <f t="shared" si="4"/>
        <v>0.27838880784000003</v>
      </c>
      <c r="Z71" s="36">
        <f t="shared" si="5"/>
        <v>0.15</v>
      </c>
      <c r="AA71" s="34">
        <f t="shared" si="13"/>
        <v>0</v>
      </c>
      <c r="AB71" s="36">
        <f t="shared" si="6"/>
        <v>0</v>
      </c>
      <c r="AC71" s="36">
        <f t="shared" si="7"/>
        <v>0.42838880784</v>
      </c>
      <c r="AD71" s="38">
        <f t="shared" si="15"/>
        <v>0.35014920384200104</v>
      </c>
      <c r="AE71" s="36">
        <f t="shared" si="9"/>
        <v>0.42838880784</v>
      </c>
      <c r="AF71" s="31">
        <f t="shared" si="10"/>
        <v>0.42838880784</v>
      </c>
      <c r="AG71" s="31">
        <f>VLOOKUP(C71,'[4]Bague en acier (simple) '!$C$8:$AF$725,30,0)</f>
        <v>0.42838880784</v>
      </c>
      <c r="AH71" s="38">
        <f t="shared" si="16"/>
        <v>0.35014920384200104</v>
      </c>
    </row>
    <row r="72" spans="2:34" x14ac:dyDescent="0.25">
      <c r="B72" s="21" t="s">
        <v>117</v>
      </c>
      <c r="C72" s="32" t="s">
        <v>206</v>
      </c>
      <c r="D72" s="22" t="s">
        <v>119</v>
      </c>
      <c r="E72" s="22" t="s">
        <v>115</v>
      </c>
      <c r="F72" s="22" t="s">
        <v>156</v>
      </c>
      <c r="G72" s="33">
        <v>45</v>
      </c>
      <c r="H72" s="33">
        <v>0.3</v>
      </c>
      <c r="I72" s="33" t="s">
        <v>103</v>
      </c>
      <c r="J72" s="33">
        <v>45</v>
      </c>
      <c r="K72" s="33">
        <v>0.3</v>
      </c>
      <c r="L72" s="33" t="s">
        <v>103</v>
      </c>
      <c r="M72" s="23" t="s">
        <v>61</v>
      </c>
      <c r="N72" s="24" t="s">
        <v>97</v>
      </c>
      <c r="O72" s="25">
        <v>43129</v>
      </c>
      <c r="P72" s="21">
        <v>0</v>
      </c>
      <c r="Q72" s="33">
        <v>3</v>
      </c>
      <c r="R72" s="33">
        <f t="shared" si="0"/>
        <v>37</v>
      </c>
      <c r="S72" s="34">
        <f t="shared" si="1"/>
        <v>2.6988928000000002E-2</v>
      </c>
      <c r="T72" s="34">
        <f t="shared" si="2"/>
        <v>2.3813760000000004</v>
      </c>
      <c r="U72" s="34">
        <f>+VLOOKUP(B72,'[3]Annexe 1 (Prix MP)'!A:C,3,0)*T72</f>
        <v>10.821472632960003</v>
      </c>
      <c r="V72" s="35">
        <f t="shared" si="12"/>
        <v>76</v>
      </c>
      <c r="W72" s="27">
        <f t="shared" si="14"/>
        <v>2</v>
      </c>
      <c r="X72" s="36">
        <f>+VLOOKUP(W72,'[3]Annexe 1 (Prix MP)'!$A$32:$B$38,2,0)</f>
        <v>0.15</v>
      </c>
      <c r="Y72" s="37">
        <f t="shared" si="4"/>
        <v>0.14238779780210531</v>
      </c>
      <c r="Z72" s="36">
        <f t="shared" si="5"/>
        <v>0.15</v>
      </c>
      <c r="AA72" s="34">
        <f t="shared" si="13"/>
        <v>3.0497488640000004E-2</v>
      </c>
      <c r="AB72" s="36">
        <f t="shared" si="6"/>
        <v>0</v>
      </c>
      <c r="AC72" s="36">
        <f t="shared" si="7"/>
        <v>0.32288528644210535</v>
      </c>
      <c r="AD72" s="38">
        <f t="shared" si="15"/>
        <v>0.46456127392133628</v>
      </c>
      <c r="AE72" s="36">
        <f t="shared" si="9"/>
        <v>0.32288528644210535</v>
      </c>
      <c r="AF72" s="31">
        <f t="shared" si="10"/>
        <v>0.32288528644210535</v>
      </c>
      <c r="AG72" s="31">
        <f>VLOOKUP(C72,'[4]Bague en acier (simple) '!$C$8:$AF$725,30,0)</f>
        <v>0.35572617220210534</v>
      </c>
      <c r="AH72" s="38">
        <f t="shared" si="16"/>
        <v>0.46456127392133628</v>
      </c>
    </row>
    <row r="73" spans="2:34" x14ac:dyDescent="0.25">
      <c r="B73" s="21" t="s">
        <v>207</v>
      </c>
      <c r="C73" s="1" t="s">
        <v>208</v>
      </c>
      <c r="D73" s="22" t="s">
        <v>209</v>
      </c>
      <c r="E73" s="22" t="s">
        <v>186</v>
      </c>
      <c r="F73" s="22" t="s">
        <v>210</v>
      </c>
      <c r="G73" s="33">
        <v>45</v>
      </c>
      <c r="H73" s="33">
        <v>0.3</v>
      </c>
      <c r="I73" s="33" t="s">
        <v>103</v>
      </c>
      <c r="J73" s="33">
        <v>45</v>
      </c>
      <c r="K73" s="33">
        <v>0.3</v>
      </c>
      <c r="L73" s="33" t="s">
        <v>103</v>
      </c>
      <c r="M73" s="23" t="s">
        <v>61</v>
      </c>
      <c r="N73" s="24" t="s">
        <v>97</v>
      </c>
      <c r="O73" s="25">
        <v>43129</v>
      </c>
      <c r="P73" s="21">
        <v>0</v>
      </c>
      <c r="Q73" s="33">
        <v>3</v>
      </c>
      <c r="R73" s="33">
        <f t="shared" si="0"/>
        <v>61</v>
      </c>
      <c r="S73" s="34">
        <f t="shared" si="1"/>
        <v>0.11653858800000001</v>
      </c>
      <c r="T73" s="34">
        <f t="shared" si="2"/>
        <v>6.0278580000000002</v>
      </c>
      <c r="U73" s="34">
        <f>+VLOOKUP(B73,'[3]Annexe 1 (Prix MP)'!A:C,3,0)*T73</f>
        <v>23.850425748600003</v>
      </c>
      <c r="V73" s="35">
        <f t="shared" si="12"/>
        <v>46</v>
      </c>
      <c r="W73" s="27">
        <f t="shared" si="14"/>
        <v>3</v>
      </c>
      <c r="X73" s="36">
        <f>+VLOOKUP(W73,'[3]Annexe 1 (Prix MP)'!$A$32:$B$38,2,0)</f>
        <v>0.15</v>
      </c>
      <c r="Y73" s="37">
        <f t="shared" si="4"/>
        <v>0.5184875162739131</v>
      </c>
      <c r="Z73" s="36">
        <f t="shared" si="5"/>
        <v>0.19505283621417394</v>
      </c>
      <c r="AA73" s="34">
        <f t="shared" si="13"/>
        <v>0.13168860444000002</v>
      </c>
      <c r="AB73" s="36">
        <f t="shared" ref="AB73:AB136" si="17">+IF(M73=$M$6,0.035,0)</f>
        <v>0</v>
      </c>
      <c r="AC73" s="36">
        <f t="shared" si="7"/>
        <v>0.84522895692808708</v>
      </c>
      <c r="AD73" s="38">
        <f t="shared" si="15"/>
        <v>0.23076923076923078</v>
      </c>
      <c r="AE73" s="36">
        <f t="shared" si="9"/>
        <v>0.86690149428521757</v>
      </c>
      <c r="AF73" s="31">
        <f t="shared" si="10"/>
        <v>0.86690149428521757</v>
      </c>
      <c r="AG73" s="31">
        <f>VLOOKUP(C73,'[4]Bague en acier (simple) '!$C$8:$AF$725,30,0)</f>
        <v>0.90113737823188422</v>
      </c>
      <c r="AH73" s="38">
        <f t="shared" si="16"/>
        <v>0.25000000000000006</v>
      </c>
    </row>
    <row r="74" spans="2:34" x14ac:dyDescent="0.25">
      <c r="B74" s="21" t="s">
        <v>125</v>
      </c>
      <c r="C74" s="32" t="s">
        <v>211</v>
      </c>
      <c r="D74" s="22">
        <v>10</v>
      </c>
      <c r="E74" s="22">
        <v>16</v>
      </c>
      <c r="F74" s="22">
        <v>88</v>
      </c>
      <c r="G74" s="33">
        <v>45</v>
      </c>
      <c r="H74" s="33">
        <v>0.3</v>
      </c>
      <c r="I74" s="33" t="s">
        <v>103</v>
      </c>
      <c r="J74" s="33">
        <v>45</v>
      </c>
      <c r="K74" s="33">
        <v>0.3</v>
      </c>
      <c r="L74" s="33" t="s">
        <v>103</v>
      </c>
      <c r="M74" s="23" t="s">
        <v>96</v>
      </c>
      <c r="N74" s="24" t="s">
        <v>97</v>
      </c>
      <c r="O74" s="25">
        <v>43129</v>
      </c>
      <c r="P74" s="21">
        <v>0</v>
      </c>
      <c r="Q74" s="33">
        <v>3</v>
      </c>
      <c r="R74" s="33">
        <f t="shared" ref="R74:R137" si="18">+Q74+F74</f>
        <v>91</v>
      </c>
      <c r="S74" s="34">
        <f t="shared" ref="S74:S137" si="19">+(((E74*E74)/4-(D74*D74)/4)*F74*3.14*$T$6)/1000000</f>
        <v>8.5134191999999997E-2</v>
      </c>
      <c r="T74" s="34">
        <f t="shared" ref="T74:T137" si="20">((E74*E74)/4-(D74*D74)/4)*(3.14*$T$6*3)/1000</f>
        <v>2.9023020000000002</v>
      </c>
      <c r="U74" s="34">
        <f>+VLOOKUP(B74,'[3]Annexe 1 (Prix MP)'!A:C,3,0)*T74</f>
        <v>14.197829199840001</v>
      </c>
      <c r="V74" s="35">
        <f t="shared" si="12"/>
        <v>30</v>
      </c>
      <c r="W74" s="27">
        <f t="shared" si="14"/>
        <v>3</v>
      </c>
      <c r="X74" s="36">
        <f>+VLOOKUP(W74,'[3]Annexe 1 (Prix MP)'!$A$32:$B$38,2,0)</f>
        <v>0.15</v>
      </c>
      <c r="Y74" s="37">
        <f t="shared" si="4"/>
        <v>0.47326097332800005</v>
      </c>
      <c r="Z74" s="36">
        <f t="shared" si="5"/>
        <v>0.15</v>
      </c>
      <c r="AA74" s="34">
        <f t="shared" si="13"/>
        <v>0</v>
      </c>
      <c r="AB74" s="36">
        <f t="shared" si="17"/>
        <v>0</v>
      </c>
      <c r="AC74" s="36">
        <f t="shared" si="7"/>
        <v>0.62326097332800001</v>
      </c>
      <c r="AD74" s="38">
        <f t="shared" si="15"/>
        <v>0.24066964950340364</v>
      </c>
      <c r="AE74" s="36">
        <f t="shared" si="9"/>
        <v>0.63101463110400002</v>
      </c>
      <c r="AF74" s="31">
        <f t="shared" si="10"/>
        <v>0.63101463110400002</v>
      </c>
      <c r="AG74" s="31">
        <f>VLOOKUP(C74,'[4]Bague en acier (simple) '!$C$8:$AF$725,30,0)</f>
        <v>0.63101463110400002</v>
      </c>
      <c r="AH74" s="38">
        <f t="shared" si="16"/>
        <v>0.24999999999999994</v>
      </c>
    </row>
    <row r="75" spans="2:34" x14ac:dyDescent="0.25">
      <c r="B75" s="21" t="s">
        <v>154</v>
      </c>
      <c r="C75" s="32" t="s">
        <v>212</v>
      </c>
      <c r="D75" s="22" t="s">
        <v>213</v>
      </c>
      <c r="E75" s="22" t="s">
        <v>110</v>
      </c>
      <c r="F75" s="22" t="s">
        <v>186</v>
      </c>
      <c r="G75" s="33">
        <v>45</v>
      </c>
      <c r="H75" s="33">
        <v>0.3</v>
      </c>
      <c r="I75" s="33" t="s">
        <v>103</v>
      </c>
      <c r="J75" s="33">
        <v>45</v>
      </c>
      <c r="K75" s="33">
        <v>0.3</v>
      </c>
      <c r="L75" s="33" t="s">
        <v>103</v>
      </c>
      <c r="M75" s="23" t="s">
        <v>96</v>
      </c>
      <c r="N75" s="24" t="s">
        <v>97</v>
      </c>
      <c r="O75" s="25">
        <v>43129</v>
      </c>
      <c r="P75" s="21">
        <v>0</v>
      </c>
      <c r="Q75" s="33">
        <v>3</v>
      </c>
      <c r="R75" s="33">
        <f t="shared" si="18"/>
        <v>33</v>
      </c>
      <c r="S75" s="34">
        <f t="shared" si="19"/>
        <v>2.0837040000000001E-2</v>
      </c>
      <c r="T75" s="34">
        <f t="shared" si="20"/>
        <v>2.083704</v>
      </c>
      <c r="U75" s="34">
        <f>+VLOOKUP(B75,'[3]Annexe 1 (Prix MP)'!A:C,3,0)*T75</f>
        <v>9.3938377209599988</v>
      </c>
      <c r="V75" s="35">
        <f t="shared" si="12"/>
        <v>85</v>
      </c>
      <c r="W75" s="27">
        <f t="shared" si="14"/>
        <v>2</v>
      </c>
      <c r="X75" s="36">
        <f>+VLOOKUP(W75,'[3]Annexe 1 (Prix MP)'!$A$32:$B$38,2,0)</f>
        <v>0.15</v>
      </c>
      <c r="Y75" s="37">
        <f t="shared" si="4"/>
        <v>0.11051573789364705</v>
      </c>
      <c r="Z75" s="36">
        <f t="shared" si="5"/>
        <v>0.15</v>
      </c>
      <c r="AA75" s="34">
        <f t="shared" si="13"/>
        <v>0</v>
      </c>
      <c r="AB75" s="36">
        <f t="shared" si="17"/>
        <v>0</v>
      </c>
      <c r="AC75" s="36">
        <f t="shared" si="7"/>
        <v>0.26051573789364701</v>
      </c>
      <c r="AD75" s="38">
        <f t="shared" si="15"/>
        <v>0.57578095362989545</v>
      </c>
      <c r="AE75" s="36">
        <f t="shared" si="9"/>
        <v>0.26051573789364701</v>
      </c>
      <c r="AF75" s="31">
        <f t="shared" si="10"/>
        <v>0.26051573789364701</v>
      </c>
      <c r="AG75" s="31">
        <f>VLOOKUP(C75,'[4]Bague en acier (simple) '!$C$8:$AF$725,30,0)</f>
        <v>0.26051573789364701</v>
      </c>
      <c r="AH75" s="38">
        <f t="shared" si="16"/>
        <v>0.57578095362989545</v>
      </c>
    </row>
    <row r="76" spans="2:34" x14ac:dyDescent="0.25">
      <c r="B76" s="21" t="s">
        <v>125</v>
      </c>
      <c r="C76" s="1" t="s">
        <v>214</v>
      </c>
      <c r="D76" s="22" t="s">
        <v>127</v>
      </c>
      <c r="E76" s="22" t="s">
        <v>110</v>
      </c>
      <c r="F76" s="22" t="s">
        <v>215</v>
      </c>
      <c r="G76" s="33">
        <v>45</v>
      </c>
      <c r="H76" s="33">
        <v>0.3</v>
      </c>
      <c r="I76" s="33" t="s">
        <v>103</v>
      </c>
      <c r="J76" s="33">
        <v>45</v>
      </c>
      <c r="K76" s="33">
        <v>0.3</v>
      </c>
      <c r="L76" s="33" t="s">
        <v>103</v>
      </c>
      <c r="M76" s="23" t="s">
        <v>96</v>
      </c>
      <c r="N76" s="24" t="s">
        <v>97</v>
      </c>
      <c r="O76" s="25">
        <v>43129</v>
      </c>
      <c r="P76" s="21">
        <v>0</v>
      </c>
      <c r="Q76" s="33">
        <v>3</v>
      </c>
      <c r="R76" s="33">
        <f t="shared" si="18"/>
        <v>18</v>
      </c>
      <c r="S76" s="34">
        <f t="shared" si="19"/>
        <v>1.4511510000000002E-2</v>
      </c>
      <c r="T76" s="34">
        <f t="shared" si="20"/>
        <v>2.9023020000000002</v>
      </c>
      <c r="U76" s="34">
        <f>+VLOOKUP(B76,'[3]Annexe 1 (Prix MP)'!A:C,3,0)*T76</f>
        <v>14.197829199840001</v>
      </c>
      <c r="V76" s="35">
        <f t="shared" si="12"/>
        <v>156</v>
      </c>
      <c r="W76" s="27">
        <f t="shared" si="14"/>
        <v>3</v>
      </c>
      <c r="X76" s="36">
        <f>+VLOOKUP(W76,'[3]Annexe 1 (Prix MP)'!$A$32:$B$38,2,0)</f>
        <v>0.15</v>
      </c>
      <c r="Y76" s="37">
        <f t="shared" ref="Y76:Y143" si="21">U76/V76</f>
        <v>9.1011725640000013E-2</v>
      </c>
      <c r="Z76" s="36">
        <f t="shared" ref="Z76:Z143" si="22">+IF(((Y76+AA76)*0.3)&gt;X76,IF(((Y76+AA76)*0.3)/X76&gt;$Z$6,X76*$Z$6,((Y76+AA76)*0.3)),X76)</f>
        <v>0.15</v>
      </c>
      <c r="AA76" s="34">
        <f t="shared" si="13"/>
        <v>0</v>
      </c>
      <c r="AB76" s="36">
        <f t="shared" si="17"/>
        <v>0</v>
      </c>
      <c r="AC76" s="36">
        <f t="shared" ref="AC76:AC143" si="23">+Y76+Z76+AA76+AB76</f>
        <v>0.24101172564000001</v>
      </c>
      <c r="AD76" s="38">
        <f t="shared" si="15"/>
        <v>0.62237635783769074</v>
      </c>
      <c r="AE76" s="36">
        <f t="shared" ref="AE76:AE143" si="24">+IF(AD76&lt;=15%,(Y76+AA76+AB76)/0.85,IF(AND(AD76&gt;=15.5%,AD76&lt;19.5%),(Y76+AA76+AB76)/0.8,IF(AND(AD76&gt;=20.5%,AD76&lt;24.5%),(Y76+AA76+AB76)/0.75,IF(AND(AD76&gt;=25.5%,AD76&lt;29.5%),(Y76+AA76+AB76)/0.7,AC76))))</f>
        <v>0.24101172564000001</v>
      </c>
      <c r="AF76" s="31">
        <f t="shared" ref="AF76:AF143" si="25">+IF(AE76="",AC76,AE76)</f>
        <v>0.24101172564000001</v>
      </c>
      <c r="AG76" s="31">
        <f>VLOOKUP(C76,'[4]Bague en acier (simple) '!$C$8:$AF$725,30,0)</f>
        <v>0.24101172564000001</v>
      </c>
      <c r="AH76" s="38">
        <f t="shared" si="16"/>
        <v>0.62237635783769074</v>
      </c>
    </row>
    <row r="77" spans="2:34" x14ac:dyDescent="0.25">
      <c r="B77" s="21" t="s">
        <v>216</v>
      </c>
      <c r="C77" s="1" t="s">
        <v>217</v>
      </c>
      <c r="D77" s="22" t="s">
        <v>111</v>
      </c>
      <c r="E77" s="22" t="s">
        <v>173</v>
      </c>
      <c r="F77" s="22" t="s">
        <v>136</v>
      </c>
      <c r="G77" s="33">
        <v>45</v>
      </c>
      <c r="H77" s="33">
        <v>0.3</v>
      </c>
      <c r="I77" s="33" t="s">
        <v>103</v>
      </c>
      <c r="J77" s="33">
        <v>45</v>
      </c>
      <c r="K77" s="33">
        <v>0.3</v>
      </c>
      <c r="L77" s="33" t="s">
        <v>103</v>
      </c>
      <c r="M77" s="23" t="s">
        <v>61</v>
      </c>
      <c r="N77" s="24" t="s">
        <v>97</v>
      </c>
      <c r="O77" s="25">
        <v>43129</v>
      </c>
      <c r="P77" s="21">
        <v>0</v>
      </c>
      <c r="Q77" s="33">
        <v>3</v>
      </c>
      <c r="R77" s="33">
        <f t="shared" si="18"/>
        <v>53</v>
      </c>
      <c r="S77" s="34">
        <f t="shared" si="19"/>
        <v>8.5580699999999996E-2</v>
      </c>
      <c r="T77" s="34">
        <f t="shared" si="20"/>
        <v>5.1348420000000008</v>
      </c>
      <c r="U77" s="34">
        <f>+VLOOKUP(B77,'[3]Annexe 1 (Prix MP)'!A:C,3,0)*T77</f>
        <v>20.624863119300006</v>
      </c>
      <c r="V77" s="35">
        <f t="shared" ref="V77:V143" si="26">INT(2820/R77)</f>
        <v>53</v>
      </c>
      <c r="W77" s="27">
        <f t="shared" si="14"/>
        <v>3</v>
      </c>
      <c r="X77" s="36">
        <f>+VLOOKUP(W77,'[3]Annexe 1 (Prix MP)'!$A$32:$B$38,2,0)</f>
        <v>0.15</v>
      </c>
      <c r="Y77" s="37">
        <f t="shared" si="21"/>
        <v>0.38914836074150955</v>
      </c>
      <c r="Z77" s="36">
        <f t="shared" si="22"/>
        <v>0.15</v>
      </c>
      <c r="AA77" s="34">
        <f t="shared" ref="AA77:AA144" si="27">IF(M77=$M$9,0,S77*$AA$6)</f>
        <v>9.6706191000000011E-2</v>
      </c>
      <c r="AB77" s="36">
        <f t="shared" si="17"/>
        <v>0</v>
      </c>
      <c r="AC77" s="36">
        <f t="shared" si="23"/>
        <v>0.63585455174150951</v>
      </c>
      <c r="AD77" s="38">
        <f t="shared" si="15"/>
        <v>0.23590300578830903</v>
      </c>
      <c r="AE77" s="36">
        <f t="shared" si="24"/>
        <v>0.64780606898867943</v>
      </c>
      <c r="AF77" s="31">
        <f t="shared" si="25"/>
        <v>0.64780606898867943</v>
      </c>
      <c r="AG77" s="31">
        <f>VLOOKUP(C77,'[4]Bague en acier (simple) '!$C$8:$AF$725,30,0)</f>
        <v>0.68534412765534602</v>
      </c>
      <c r="AH77" s="38">
        <f t="shared" si="16"/>
        <v>0.25000000000000006</v>
      </c>
    </row>
    <row r="78" spans="2:34" x14ac:dyDescent="0.25">
      <c r="B78" s="21" t="s">
        <v>98</v>
      </c>
      <c r="C78" s="32" t="s">
        <v>218</v>
      </c>
      <c r="D78" s="22" t="s">
        <v>100</v>
      </c>
      <c r="E78" s="22" t="s">
        <v>101</v>
      </c>
      <c r="F78" s="22" t="s">
        <v>219</v>
      </c>
      <c r="G78" s="33">
        <v>45</v>
      </c>
      <c r="H78" s="33">
        <v>0.3</v>
      </c>
      <c r="I78" s="33" t="s">
        <v>103</v>
      </c>
      <c r="J78" s="33">
        <v>45</v>
      </c>
      <c r="K78" s="33">
        <v>0.3</v>
      </c>
      <c r="L78" s="33" t="s">
        <v>103</v>
      </c>
      <c r="M78" s="23" t="s">
        <v>61</v>
      </c>
      <c r="N78" s="24" t="s">
        <v>97</v>
      </c>
      <c r="O78" s="25">
        <v>43129</v>
      </c>
      <c r="P78" s="21">
        <v>0</v>
      </c>
      <c r="Q78" s="33">
        <v>3</v>
      </c>
      <c r="R78" s="33">
        <f t="shared" si="18"/>
        <v>24</v>
      </c>
      <c r="S78" s="34">
        <f t="shared" si="19"/>
        <v>8.2045845000000006E-3</v>
      </c>
      <c r="T78" s="34">
        <f t="shared" si="20"/>
        <v>1.1720835000000003</v>
      </c>
      <c r="U78" s="34">
        <f>+VLOOKUP(B78,'[3]Annexe 1 (Prix MP)'!A:C,3,0)*T78</f>
        <v>5.9726444951250022</v>
      </c>
      <c r="V78" s="35">
        <f t="shared" si="26"/>
        <v>117</v>
      </c>
      <c r="W78" s="27">
        <f t="shared" si="14"/>
        <v>2</v>
      </c>
      <c r="X78" s="36">
        <f>+VLOOKUP(W78,'[3]Annexe 1 (Prix MP)'!$A$32:$B$38,2,0)</f>
        <v>0.15</v>
      </c>
      <c r="Y78" s="37">
        <f t="shared" si="21"/>
        <v>5.1048243548076945E-2</v>
      </c>
      <c r="Z78" s="36">
        <f t="shared" si="22"/>
        <v>0.15</v>
      </c>
      <c r="AA78" s="34">
        <f t="shared" si="27"/>
        <v>9.2711804850000024E-3</v>
      </c>
      <c r="AB78" s="36">
        <f t="shared" si="17"/>
        <v>0</v>
      </c>
      <c r="AC78" s="36">
        <f t="shared" si="23"/>
        <v>0.21031942403307693</v>
      </c>
      <c r="AD78" s="38">
        <f t="shared" si="15"/>
        <v>0.71320088807588922</v>
      </c>
      <c r="AE78" s="36">
        <f t="shared" si="24"/>
        <v>0.21031942403307693</v>
      </c>
      <c r="AF78" s="31">
        <f t="shared" si="25"/>
        <v>0.21031942403307693</v>
      </c>
      <c r="AG78" s="31">
        <f>VLOOKUP(C78,'[4]Bague en acier (simple) '!$C$8:$AF$725,30,0)</f>
        <v>0.24466305727307694</v>
      </c>
      <c r="AH78" s="38">
        <f t="shared" si="16"/>
        <v>0.71320088807588922</v>
      </c>
    </row>
    <row r="79" spans="2:34" x14ac:dyDescent="0.25">
      <c r="B79" s="21" t="s">
        <v>220</v>
      </c>
      <c r="C79" s="1" t="s">
        <v>221</v>
      </c>
      <c r="D79" s="22" t="s">
        <v>110</v>
      </c>
      <c r="E79" s="22" t="s">
        <v>222</v>
      </c>
      <c r="F79" s="22" t="s">
        <v>136</v>
      </c>
      <c r="G79" s="33">
        <v>45</v>
      </c>
      <c r="H79" s="33">
        <v>0.3</v>
      </c>
      <c r="I79" s="33" t="s">
        <v>103</v>
      </c>
      <c r="J79" s="33">
        <v>45</v>
      </c>
      <c r="K79" s="33">
        <v>0.3</v>
      </c>
      <c r="L79" s="33" t="s">
        <v>103</v>
      </c>
      <c r="M79" s="23" t="s">
        <v>61</v>
      </c>
      <c r="N79" s="24" t="s">
        <v>97</v>
      </c>
      <c r="O79" s="25">
        <v>43129</v>
      </c>
      <c r="P79" s="21">
        <v>0</v>
      </c>
      <c r="Q79" s="33">
        <v>3</v>
      </c>
      <c r="R79" s="33">
        <f t="shared" si="18"/>
        <v>53</v>
      </c>
      <c r="S79" s="34">
        <f t="shared" si="19"/>
        <v>7.0697100000000013E-2</v>
      </c>
      <c r="T79" s="34">
        <f t="shared" si="20"/>
        <v>4.2418259999999997</v>
      </c>
      <c r="U79" s="34">
        <f>+VLOOKUP(B79,'[3]Annexe 1 (Prix MP)'!A:C,3,0)*T79</f>
        <v>20.140359521040001</v>
      </c>
      <c r="V79" s="35">
        <f t="shared" si="26"/>
        <v>53</v>
      </c>
      <c r="W79" s="27">
        <f t="shared" si="14"/>
        <v>3</v>
      </c>
      <c r="X79" s="36">
        <f>+VLOOKUP(W79,'[3]Annexe 1 (Prix MP)'!$A$32:$B$38,2,0)</f>
        <v>0.15</v>
      </c>
      <c r="Y79" s="37">
        <f t="shared" si="21"/>
        <v>0.38000678341584909</v>
      </c>
      <c r="Z79" s="36">
        <f t="shared" si="22"/>
        <v>0.15</v>
      </c>
      <c r="AA79" s="34">
        <f t="shared" si="27"/>
        <v>7.9887723000000022E-2</v>
      </c>
      <c r="AB79" s="36">
        <f t="shared" si="17"/>
        <v>0</v>
      </c>
      <c r="AC79" s="36">
        <f t="shared" si="23"/>
        <v>0.60989450641584908</v>
      </c>
      <c r="AD79" s="38">
        <f t="shared" si="15"/>
        <v>0.24594417300378879</v>
      </c>
      <c r="AE79" s="36">
        <f t="shared" si="24"/>
        <v>0.60989450641584908</v>
      </c>
      <c r="AF79" s="31">
        <f t="shared" si="25"/>
        <v>0.60989450641584908</v>
      </c>
      <c r="AG79" s="31">
        <f>VLOOKUP(C79,'[4]Bague en acier (simple) '!$C$8:$AF$725,30,0)</f>
        <v>0.65231831788779882</v>
      </c>
      <c r="AH79" s="38">
        <f t="shared" si="16"/>
        <v>0.24594417300378879</v>
      </c>
    </row>
    <row r="80" spans="2:34" x14ac:dyDescent="0.25">
      <c r="B80" s="21" t="s">
        <v>125</v>
      </c>
      <c r="C80" s="32" t="s">
        <v>223</v>
      </c>
      <c r="D80" s="22" t="s">
        <v>140</v>
      </c>
      <c r="E80" s="22" t="s">
        <v>110</v>
      </c>
      <c r="F80" s="22" t="s">
        <v>156</v>
      </c>
      <c r="G80" s="33">
        <v>45</v>
      </c>
      <c r="H80" s="33">
        <v>0.3</v>
      </c>
      <c r="I80" s="33" t="s">
        <v>103</v>
      </c>
      <c r="J80" s="33">
        <v>45</v>
      </c>
      <c r="K80" s="33">
        <v>0.3</v>
      </c>
      <c r="L80" s="33" t="s">
        <v>103</v>
      </c>
      <c r="M80" s="23" t="s">
        <v>61</v>
      </c>
      <c r="N80" s="24" t="s">
        <v>97</v>
      </c>
      <c r="O80" s="25">
        <v>43129</v>
      </c>
      <c r="P80" s="21">
        <v>0</v>
      </c>
      <c r="Q80" s="33">
        <v>3</v>
      </c>
      <c r="R80" s="33">
        <f t="shared" si="18"/>
        <v>37</v>
      </c>
      <c r="S80" s="34">
        <f t="shared" si="19"/>
        <v>3.2892756000000002E-2</v>
      </c>
      <c r="T80" s="34">
        <f t="shared" si="20"/>
        <v>2.9023020000000002</v>
      </c>
      <c r="U80" s="34">
        <f>+VLOOKUP(B80,'[3]Annexe 1 (Prix MP)'!A:C,3,0)*T80</f>
        <v>14.197829199840001</v>
      </c>
      <c r="V80" s="35">
        <f t="shared" si="26"/>
        <v>76</v>
      </c>
      <c r="W80" s="27">
        <f t="shared" si="14"/>
        <v>3</v>
      </c>
      <c r="X80" s="36">
        <f>+VLOOKUP(W80,'[3]Annexe 1 (Prix MP)'!$A$32:$B$38,2,0)</f>
        <v>0.15</v>
      </c>
      <c r="Y80" s="37">
        <f t="shared" si="21"/>
        <v>0.1868135421031579</v>
      </c>
      <c r="Z80" s="36">
        <f t="shared" si="22"/>
        <v>0.15</v>
      </c>
      <c r="AA80" s="34">
        <f t="shared" si="27"/>
        <v>3.7168814280000004E-2</v>
      </c>
      <c r="AB80" s="36">
        <f t="shared" si="17"/>
        <v>0</v>
      </c>
      <c r="AC80" s="36">
        <f t="shared" si="23"/>
        <v>0.37398235638315791</v>
      </c>
      <c r="AD80" s="38">
        <f t="shared" si="15"/>
        <v>0.40108844024267232</v>
      </c>
      <c r="AE80" s="36">
        <f t="shared" si="24"/>
        <v>0.37398235638315791</v>
      </c>
      <c r="AF80" s="31">
        <f t="shared" si="25"/>
        <v>0.37398235638315791</v>
      </c>
      <c r="AG80" s="31">
        <f>VLOOKUP(C80,'[4]Bague en acier (simple) '!$C$8:$AF$725,30,0)</f>
        <v>0.40635093590315785</v>
      </c>
      <c r="AH80" s="38">
        <f t="shared" si="16"/>
        <v>0.40108844024267232</v>
      </c>
    </row>
    <row r="81" spans="2:35" x14ac:dyDescent="0.25">
      <c r="B81" s="21" t="s">
        <v>202</v>
      </c>
      <c r="C81" s="32" t="s">
        <v>224</v>
      </c>
      <c r="D81" s="22" t="s">
        <v>140</v>
      </c>
      <c r="E81" s="22" t="s">
        <v>119</v>
      </c>
      <c r="F81" s="22" t="s">
        <v>209</v>
      </c>
      <c r="G81" s="33">
        <v>45</v>
      </c>
      <c r="H81" s="33">
        <v>0.3</v>
      </c>
      <c r="I81" s="33" t="s">
        <v>103</v>
      </c>
      <c r="J81" s="33">
        <v>45</v>
      </c>
      <c r="K81" s="33">
        <v>0.3</v>
      </c>
      <c r="L81" s="33" t="s">
        <v>103</v>
      </c>
      <c r="M81" s="23" t="s">
        <v>61</v>
      </c>
      <c r="N81" s="24" t="s">
        <v>97</v>
      </c>
      <c r="O81" s="25">
        <v>43129</v>
      </c>
      <c r="P81" s="21">
        <v>0</v>
      </c>
      <c r="Q81" s="33">
        <v>3</v>
      </c>
      <c r="R81" s="33">
        <f t="shared" si="18"/>
        <v>27</v>
      </c>
      <c r="S81" s="34">
        <f t="shared" si="19"/>
        <v>1.4288256000000001E-2</v>
      </c>
      <c r="T81" s="34">
        <f t="shared" si="20"/>
        <v>1.7860320000000001</v>
      </c>
      <c r="U81" s="34">
        <f>+VLOOKUP(B81,'[3]Annexe 1 (Prix MP)'!A:C,3,0)*T81</f>
        <v>8.116104474720002</v>
      </c>
      <c r="V81" s="35">
        <f t="shared" si="26"/>
        <v>104</v>
      </c>
      <c r="W81" s="27">
        <f t="shared" si="14"/>
        <v>2</v>
      </c>
      <c r="X81" s="36">
        <f>+VLOOKUP(W81,'[3]Annexe 1 (Prix MP)'!$A$32:$B$38,2,0)</f>
        <v>0.15</v>
      </c>
      <c r="Y81" s="37">
        <f t="shared" si="21"/>
        <v>7.8039466103076938E-2</v>
      </c>
      <c r="Z81" s="36">
        <f t="shared" si="22"/>
        <v>0.15</v>
      </c>
      <c r="AA81" s="34">
        <f t="shared" si="27"/>
        <v>1.6145729280000003E-2</v>
      </c>
      <c r="AB81" s="36">
        <f t="shared" si="17"/>
        <v>0</v>
      </c>
      <c r="AC81" s="36">
        <f t="shared" si="23"/>
        <v>0.24418519538307693</v>
      </c>
      <c r="AD81" s="38">
        <f t="shared" si="15"/>
        <v>0.61428785543153219</v>
      </c>
      <c r="AE81" s="36">
        <f t="shared" si="24"/>
        <v>0.24418519538307693</v>
      </c>
      <c r="AF81" s="31">
        <f t="shared" si="25"/>
        <v>0.24418519538307693</v>
      </c>
      <c r="AG81" s="31">
        <f>VLOOKUP(C81,'[4]Bague en acier (simple) '!$C$8:$AF$725,30,0)</f>
        <v>0.27804213490307694</v>
      </c>
      <c r="AH81" s="38">
        <f t="shared" si="16"/>
        <v>0.61428785543153219</v>
      </c>
    </row>
    <row r="82" spans="2:35" x14ac:dyDescent="0.25">
      <c r="B82" s="21" t="s">
        <v>129</v>
      </c>
      <c r="C82" s="32" t="s">
        <v>225</v>
      </c>
      <c r="D82" s="22" t="s">
        <v>226</v>
      </c>
      <c r="E82" s="22" t="s">
        <v>111</v>
      </c>
      <c r="F82" s="22" t="s">
        <v>227</v>
      </c>
      <c r="G82" s="33">
        <v>45</v>
      </c>
      <c r="H82" s="33">
        <v>0.3</v>
      </c>
      <c r="I82" s="33" t="s">
        <v>103</v>
      </c>
      <c r="J82" s="33">
        <v>45</v>
      </c>
      <c r="K82" s="33">
        <v>0.3</v>
      </c>
      <c r="L82" s="33" t="s">
        <v>103</v>
      </c>
      <c r="M82" s="23" t="s">
        <v>96</v>
      </c>
      <c r="N82" s="24" t="s">
        <v>97</v>
      </c>
      <c r="O82" s="25">
        <v>43129</v>
      </c>
      <c r="P82" s="21">
        <v>0</v>
      </c>
      <c r="Q82" s="33">
        <v>3</v>
      </c>
      <c r="R82" s="33">
        <f t="shared" si="18"/>
        <v>78</v>
      </c>
      <c r="S82" s="34">
        <f t="shared" si="19"/>
        <v>9.4882949999999994E-2</v>
      </c>
      <c r="T82" s="34">
        <f t="shared" si="20"/>
        <v>3.7953180000000004</v>
      </c>
      <c r="U82" s="34">
        <f>+VLOOKUP(B82,'[3]Annexe 1 (Prix MP)'!A:C,3,0)*T82</f>
        <v>18.730213136712006</v>
      </c>
      <c r="V82" s="35">
        <f t="shared" si="26"/>
        <v>36</v>
      </c>
      <c r="W82" s="27">
        <f t="shared" si="14"/>
        <v>3</v>
      </c>
      <c r="X82" s="36">
        <f>+VLOOKUP(W82,'[3]Annexe 1 (Prix MP)'!$A$32:$B$38,2,0)</f>
        <v>0.15</v>
      </c>
      <c r="Y82" s="37">
        <f t="shared" si="21"/>
        <v>0.52028369824200016</v>
      </c>
      <c r="Z82" s="36">
        <f t="shared" si="22"/>
        <v>0.15608510947260004</v>
      </c>
      <c r="AA82" s="34">
        <f t="shared" si="27"/>
        <v>0</v>
      </c>
      <c r="AB82" s="36">
        <f t="shared" si="17"/>
        <v>0</v>
      </c>
      <c r="AC82" s="36">
        <f t="shared" si="23"/>
        <v>0.67636880771460017</v>
      </c>
      <c r="AD82" s="38">
        <f t="shared" si="15"/>
        <v>0.23076923076923073</v>
      </c>
      <c r="AE82" s="36">
        <f t="shared" si="24"/>
        <v>0.69371159765600021</v>
      </c>
      <c r="AF82" s="31">
        <f t="shared" si="25"/>
        <v>0.69371159765600021</v>
      </c>
      <c r="AG82" s="31">
        <f>VLOOKUP(C82,'[4]Bague en acier (simple) '!$C$8:$AF$725,30,0)</f>
        <v>0.69371159765600021</v>
      </c>
      <c r="AH82" s="38">
        <f t="shared" si="16"/>
        <v>0.25</v>
      </c>
    </row>
    <row r="83" spans="2:35" x14ac:dyDescent="0.25">
      <c r="B83" s="21" t="s">
        <v>131</v>
      </c>
      <c r="C83" s="32" t="s">
        <v>228</v>
      </c>
      <c r="D83" s="22" t="s">
        <v>101</v>
      </c>
      <c r="E83" s="22" t="s">
        <v>111</v>
      </c>
      <c r="F83" s="22" t="s">
        <v>197</v>
      </c>
      <c r="G83" s="33">
        <v>45</v>
      </c>
      <c r="H83" s="33">
        <v>0.3</v>
      </c>
      <c r="I83" s="33" t="s">
        <v>103</v>
      </c>
      <c r="J83" s="33">
        <v>45</v>
      </c>
      <c r="K83" s="33">
        <v>0.3</v>
      </c>
      <c r="L83" s="33" t="s">
        <v>103</v>
      </c>
      <c r="M83" s="23" t="s">
        <v>61</v>
      </c>
      <c r="N83" s="24" t="s">
        <v>97</v>
      </c>
      <c r="O83" s="25">
        <v>43129</v>
      </c>
      <c r="P83" s="21">
        <v>0</v>
      </c>
      <c r="Q83" s="33">
        <v>3</v>
      </c>
      <c r="R83" s="33">
        <f t="shared" si="18"/>
        <v>58</v>
      </c>
      <c r="S83" s="34">
        <f t="shared" si="19"/>
        <v>8.7317120000000012E-2</v>
      </c>
      <c r="T83" s="34">
        <f t="shared" si="20"/>
        <v>4.7627520000000008</v>
      </c>
      <c r="U83" s="34">
        <f>+VLOOKUP(B83,'[3]Annexe 1 (Prix MP)'!A:C,3,0)*T83</f>
        <v>43.458830819712013</v>
      </c>
      <c r="V83" s="35">
        <f t="shared" si="26"/>
        <v>48</v>
      </c>
      <c r="W83" s="27">
        <f t="shared" si="14"/>
        <v>4</v>
      </c>
      <c r="X83" s="36">
        <f>+VLOOKUP(W83,'[3]Annexe 1 (Prix MP)'!$A$32:$B$38,2,0)</f>
        <v>0.2</v>
      </c>
      <c r="Y83" s="37">
        <f t="shared" si="21"/>
        <v>0.90539230874400023</v>
      </c>
      <c r="Z83" s="36">
        <f t="shared" si="22"/>
        <v>0.30000000000000004</v>
      </c>
      <c r="AA83" s="34">
        <f t="shared" si="27"/>
        <v>9.8668345600000026E-2</v>
      </c>
      <c r="AB83" s="36">
        <f t="shared" si="17"/>
        <v>0</v>
      </c>
      <c r="AC83" s="36">
        <f t="shared" si="23"/>
        <v>1.3040606543440003</v>
      </c>
      <c r="AD83" s="38">
        <f t="shared" si="15"/>
        <v>0.23005064910183429</v>
      </c>
      <c r="AE83" s="36">
        <f t="shared" si="24"/>
        <v>1.3387475391253336</v>
      </c>
      <c r="AF83" s="31">
        <f t="shared" si="25"/>
        <v>1.3387475391253336</v>
      </c>
      <c r="AG83" s="31">
        <f>VLOOKUP(C83,'[4]Bague en acier (simple) '!$C$8:$AF$725,30,0)</f>
        <v>0.83514026026666699</v>
      </c>
      <c r="AH83" s="38">
        <f t="shared" si="16"/>
        <v>0.24999999999999997</v>
      </c>
    </row>
    <row r="84" spans="2:35" x14ac:dyDescent="0.25">
      <c r="B84" s="21" t="s">
        <v>117</v>
      </c>
      <c r="C84" s="1" t="s">
        <v>229</v>
      </c>
      <c r="D84" s="22" t="s">
        <v>119</v>
      </c>
      <c r="E84" s="22" t="s">
        <v>115</v>
      </c>
      <c r="F84" s="22" t="s">
        <v>102</v>
      </c>
      <c r="G84" s="33">
        <v>45</v>
      </c>
      <c r="H84" s="33">
        <v>0.3</v>
      </c>
      <c r="I84" s="33" t="s">
        <v>103</v>
      </c>
      <c r="J84" s="33">
        <v>45</v>
      </c>
      <c r="K84" s="33">
        <v>0.3</v>
      </c>
      <c r="L84" s="33" t="s">
        <v>103</v>
      </c>
      <c r="M84" s="23" t="s">
        <v>61</v>
      </c>
      <c r="N84" s="24" t="s">
        <v>97</v>
      </c>
      <c r="O84" s="25">
        <v>43129</v>
      </c>
      <c r="P84" s="21">
        <v>0</v>
      </c>
      <c r="Q84" s="33">
        <v>3</v>
      </c>
      <c r="R84" s="33">
        <f t="shared" si="18"/>
        <v>36</v>
      </c>
      <c r="S84" s="34">
        <f t="shared" si="19"/>
        <v>2.6195136000000001E-2</v>
      </c>
      <c r="T84" s="34">
        <f t="shared" si="20"/>
        <v>2.3813760000000004</v>
      </c>
      <c r="U84" s="34">
        <f>+VLOOKUP(B84,'[3]Annexe 1 (Prix MP)'!A:C,3,0)*T84</f>
        <v>10.821472632960003</v>
      </c>
      <c r="V84" s="35">
        <f t="shared" si="26"/>
        <v>78</v>
      </c>
      <c r="W84" s="27">
        <f t="shared" si="14"/>
        <v>2</v>
      </c>
      <c r="X84" s="36">
        <f>+VLOOKUP(W84,'[3]Annexe 1 (Prix MP)'!$A$32:$B$38,2,0)</f>
        <v>0.15</v>
      </c>
      <c r="Y84" s="37">
        <f t="shared" si="21"/>
        <v>0.13873682862769235</v>
      </c>
      <c r="Z84" s="36">
        <f t="shared" si="22"/>
        <v>0.15</v>
      </c>
      <c r="AA84" s="34">
        <f t="shared" si="27"/>
        <v>2.9600503680000004E-2</v>
      </c>
      <c r="AB84" s="36">
        <f t="shared" si="17"/>
        <v>0</v>
      </c>
      <c r="AC84" s="36">
        <f t="shared" si="23"/>
        <v>0.31833733230769234</v>
      </c>
      <c r="AD84" s="38">
        <f t="shared" si="15"/>
        <v>0.47119826918388541</v>
      </c>
      <c r="AE84" s="36">
        <f t="shared" si="24"/>
        <v>0.31833733230769234</v>
      </c>
      <c r="AF84" s="31">
        <f t="shared" si="25"/>
        <v>0.31833733230769234</v>
      </c>
      <c r="AG84" s="31">
        <f>VLOOKUP(C84,'[4]Bague en acier (simple) '!$C$8:$AF$725,30,0)</f>
        <v>0.35124172142769239</v>
      </c>
      <c r="AH84" s="38">
        <f t="shared" si="16"/>
        <v>0.47119826918388541</v>
      </c>
    </row>
    <row r="85" spans="2:35" x14ac:dyDescent="0.25">
      <c r="B85" s="21" t="s">
        <v>220</v>
      </c>
      <c r="C85" s="32" t="s">
        <v>230</v>
      </c>
      <c r="D85" s="22" t="s">
        <v>110</v>
      </c>
      <c r="E85" s="22" t="s">
        <v>222</v>
      </c>
      <c r="F85" s="22" t="s">
        <v>231</v>
      </c>
      <c r="G85" s="33">
        <v>45</v>
      </c>
      <c r="H85" s="33">
        <v>0.3</v>
      </c>
      <c r="I85" s="33" t="s">
        <v>103</v>
      </c>
      <c r="J85" s="33">
        <v>45</v>
      </c>
      <c r="K85" s="33">
        <v>0.3</v>
      </c>
      <c r="L85" s="33" t="s">
        <v>103</v>
      </c>
      <c r="M85" s="23" t="s">
        <v>61</v>
      </c>
      <c r="N85" s="24" t="s">
        <v>97</v>
      </c>
      <c r="O85" s="25">
        <v>43129</v>
      </c>
      <c r="P85" s="21">
        <v>0</v>
      </c>
      <c r="Q85" s="33">
        <v>3</v>
      </c>
      <c r="R85" s="33">
        <f t="shared" si="18"/>
        <v>44</v>
      </c>
      <c r="S85" s="34">
        <f t="shared" si="19"/>
        <v>5.7971622E-2</v>
      </c>
      <c r="T85" s="34">
        <f t="shared" si="20"/>
        <v>4.2418259999999997</v>
      </c>
      <c r="U85" s="34">
        <f>+VLOOKUP(B85,'[3]Annexe 1 (Prix MP)'!A:C,3,0)*T85</f>
        <v>20.140359521040001</v>
      </c>
      <c r="V85" s="35">
        <f t="shared" si="26"/>
        <v>64</v>
      </c>
      <c r="W85" s="27">
        <f t="shared" si="14"/>
        <v>3</v>
      </c>
      <c r="X85" s="36">
        <f>+VLOOKUP(W85,'[3]Annexe 1 (Prix MP)'!$A$32:$B$38,2,0)</f>
        <v>0.15</v>
      </c>
      <c r="Y85" s="37">
        <f t="shared" si="21"/>
        <v>0.31469311751625001</v>
      </c>
      <c r="Z85" s="36">
        <f t="shared" si="22"/>
        <v>0.15</v>
      </c>
      <c r="AA85" s="34">
        <f t="shared" si="27"/>
        <v>6.5507932860000007E-2</v>
      </c>
      <c r="AB85" s="36">
        <f t="shared" si="17"/>
        <v>0</v>
      </c>
      <c r="AC85" s="36">
        <f t="shared" si="23"/>
        <v>0.53020105037624998</v>
      </c>
      <c r="AD85" s="38">
        <f t="shared" si="15"/>
        <v>0.28291154816376635</v>
      </c>
      <c r="AE85" s="36">
        <f t="shared" si="24"/>
        <v>0.54314435768035718</v>
      </c>
      <c r="AF85" s="31">
        <f t="shared" si="25"/>
        <v>0.54314435768035718</v>
      </c>
      <c r="AG85" s="31">
        <f>VLOOKUP(C85,'[4]Bague en acier (simple) '!$C$8:$AF$725,30,0)</f>
        <v>0.5865190294517858</v>
      </c>
      <c r="AH85" s="38">
        <f t="shared" si="16"/>
        <v>0.30000000000000004</v>
      </c>
    </row>
    <row r="86" spans="2:35" x14ac:dyDescent="0.25">
      <c r="B86" s="21" t="s">
        <v>117</v>
      </c>
      <c r="C86" s="1" t="s">
        <v>232</v>
      </c>
      <c r="D86" s="22" t="s">
        <v>119</v>
      </c>
      <c r="E86" s="22" t="s">
        <v>115</v>
      </c>
      <c r="F86" s="22" t="s">
        <v>156</v>
      </c>
      <c r="G86" s="33">
        <v>45</v>
      </c>
      <c r="H86" s="33">
        <v>0.3</v>
      </c>
      <c r="I86" s="33" t="s">
        <v>103</v>
      </c>
      <c r="J86" s="33">
        <v>45</v>
      </c>
      <c r="K86" s="33">
        <v>0.3</v>
      </c>
      <c r="L86" s="33" t="s">
        <v>103</v>
      </c>
      <c r="M86" s="23" t="s">
        <v>61</v>
      </c>
      <c r="N86" s="24" t="s">
        <v>97</v>
      </c>
      <c r="O86" s="25">
        <v>43129</v>
      </c>
      <c r="P86" s="21">
        <v>0</v>
      </c>
      <c r="Q86" s="33">
        <v>3</v>
      </c>
      <c r="R86" s="33">
        <f t="shared" si="18"/>
        <v>37</v>
      </c>
      <c r="S86" s="34">
        <f t="shared" si="19"/>
        <v>2.6988928000000002E-2</v>
      </c>
      <c r="T86" s="34">
        <f t="shared" si="20"/>
        <v>2.3813760000000004</v>
      </c>
      <c r="U86" s="34">
        <f>+VLOOKUP(B86,'[3]Annexe 1 (Prix MP)'!A:C,3,0)*T86</f>
        <v>10.821472632960003</v>
      </c>
      <c r="V86" s="35">
        <f t="shared" si="26"/>
        <v>76</v>
      </c>
      <c r="W86" s="27">
        <f t="shared" si="14"/>
        <v>2</v>
      </c>
      <c r="X86" s="36">
        <f>+VLOOKUP(W86,'[3]Annexe 1 (Prix MP)'!$A$32:$B$38,2,0)</f>
        <v>0.15</v>
      </c>
      <c r="Y86" s="37">
        <f t="shared" si="21"/>
        <v>0.14238779780210531</v>
      </c>
      <c r="Z86" s="36">
        <f t="shared" si="22"/>
        <v>0.15</v>
      </c>
      <c r="AA86" s="34">
        <f t="shared" si="27"/>
        <v>3.0497488640000004E-2</v>
      </c>
      <c r="AB86" s="36">
        <f t="shared" si="17"/>
        <v>0</v>
      </c>
      <c r="AC86" s="36">
        <f t="shared" si="23"/>
        <v>0.32288528644210535</v>
      </c>
      <c r="AD86" s="38">
        <f t="shared" si="15"/>
        <v>0.46456127392133628</v>
      </c>
      <c r="AE86" s="36">
        <f t="shared" si="24"/>
        <v>0.32288528644210535</v>
      </c>
      <c r="AF86" s="31">
        <f t="shared" si="25"/>
        <v>0.32288528644210535</v>
      </c>
      <c r="AG86" s="31">
        <f>VLOOKUP(C86,'[4]Bague en acier (simple) '!$C$8:$AF$725,30,0)</f>
        <v>0.35572617220210534</v>
      </c>
      <c r="AH86" s="38">
        <f t="shared" si="16"/>
        <v>0.46456127392133628</v>
      </c>
    </row>
    <row r="87" spans="2:35" x14ac:dyDescent="0.25">
      <c r="B87" s="21" t="s">
        <v>233</v>
      </c>
      <c r="C87" s="32" t="s">
        <v>234</v>
      </c>
      <c r="D87" s="22" t="s">
        <v>101</v>
      </c>
      <c r="E87" s="22" t="s">
        <v>222</v>
      </c>
      <c r="F87" s="22" t="s">
        <v>167</v>
      </c>
      <c r="G87" s="33">
        <v>45</v>
      </c>
      <c r="H87" s="33">
        <v>0.3</v>
      </c>
      <c r="I87" s="33" t="s">
        <v>103</v>
      </c>
      <c r="J87" s="33">
        <v>45</v>
      </c>
      <c r="K87" s="33">
        <v>0.3</v>
      </c>
      <c r="L87" s="33" t="s">
        <v>103</v>
      </c>
      <c r="M87" s="23" t="s">
        <v>61</v>
      </c>
      <c r="N87" s="24" t="s">
        <v>97</v>
      </c>
      <c r="O87" s="25">
        <v>43129</v>
      </c>
      <c r="P87" s="21">
        <v>0</v>
      </c>
      <c r="Q87" s="33">
        <v>3</v>
      </c>
      <c r="R87" s="33">
        <f t="shared" si="18"/>
        <v>65</v>
      </c>
      <c r="S87" s="34">
        <f t="shared" si="19"/>
        <v>0.13072761999999999</v>
      </c>
      <c r="T87" s="34">
        <f t="shared" si="20"/>
        <v>6.3255300000000005</v>
      </c>
      <c r="U87" s="34">
        <f>+VLOOKUP(B87,'[3]Annexe 1 (Prix MP)'!A:C,3,0)*T87</f>
        <v>32.229840456000005</v>
      </c>
      <c r="V87" s="35">
        <f t="shared" si="26"/>
        <v>43</v>
      </c>
      <c r="W87" s="27">
        <f t="shared" si="14"/>
        <v>5</v>
      </c>
      <c r="X87" s="36">
        <f>+VLOOKUP(W87,'[3]Annexe 1 (Prix MP)'!$A$32:$B$38,2,0)</f>
        <v>0.25</v>
      </c>
      <c r="Y87" s="37">
        <f t="shared" si="21"/>
        <v>0.74953117339534892</v>
      </c>
      <c r="Z87" s="36">
        <f t="shared" si="22"/>
        <v>0.26917601519860468</v>
      </c>
      <c r="AA87" s="34">
        <f t="shared" si="27"/>
        <v>0.14772221060000001</v>
      </c>
      <c r="AB87" s="36">
        <f t="shared" si="17"/>
        <v>0</v>
      </c>
      <c r="AC87" s="36">
        <f t="shared" si="23"/>
        <v>1.1664293991939536</v>
      </c>
      <c r="AD87" s="38">
        <f t="shared" si="15"/>
        <v>0.23076923076923078</v>
      </c>
      <c r="AE87" s="36">
        <f t="shared" si="24"/>
        <v>1.1963378453271318</v>
      </c>
      <c r="AF87" s="31">
        <f t="shared" si="25"/>
        <v>1.1963378453271318</v>
      </c>
      <c r="AG87" s="31">
        <f>VLOOKUP(C87,'[4]Bague en acier (simple) '!$C$8:$AF$725,30,0)</f>
        <v>1.229060232527132</v>
      </c>
      <c r="AH87" s="38">
        <f t="shared" si="16"/>
        <v>0.24999999999999994</v>
      </c>
    </row>
    <row r="88" spans="2:35" x14ac:dyDescent="0.25">
      <c r="B88" s="21" t="s">
        <v>125</v>
      </c>
      <c r="C88" s="32" t="s">
        <v>235</v>
      </c>
      <c r="D88" s="22" t="s">
        <v>140</v>
      </c>
      <c r="E88" s="22" t="s">
        <v>110</v>
      </c>
      <c r="F88" s="22" t="s">
        <v>236</v>
      </c>
      <c r="G88" s="33">
        <v>45</v>
      </c>
      <c r="H88" s="33">
        <v>0.3</v>
      </c>
      <c r="I88" s="33" t="s">
        <v>103</v>
      </c>
      <c r="J88" s="33">
        <v>45</v>
      </c>
      <c r="K88" s="33">
        <v>0.3</v>
      </c>
      <c r="L88" s="33" t="s">
        <v>103</v>
      </c>
      <c r="M88" s="23" t="s">
        <v>61</v>
      </c>
      <c r="N88" s="24" t="s">
        <v>97</v>
      </c>
      <c r="O88" s="25">
        <v>43129</v>
      </c>
      <c r="P88" s="21">
        <v>0</v>
      </c>
      <c r="Q88" s="33">
        <v>3</v>
      </c>
      <c r="R88" s="33">
        <f t="shared" si="18"/>
        <v>60</v>
      </c>
      <c r="S88" s="34">
        <f t="shared" si="19"/>
        <v>5.5143738000000005E-2</v>
      </c>
      <c r="T88" s="34">
        <f t="shared" si="20"/>
        <v>2.9023020000000002</v>
      </c>
      <c r="U88" s="34">
        <f>+VLOOKUP(B88,'[3]Annexe 1 (Prix MP)'!A:C,3,0)*T88</f>
        <v>14.197829199840001</v>
      </c>
      <c r="V88" s="35">
        <f t="shared" si="26"/>
        <v>47</v>
      </c>
      <c r="W88" s="27">
        <f t="shared" si="14"/>
        <v>3</v>
      </c>
      <c r="X88" s="36">
        <f>+VLOOKUP(W88,'[3]Annexe 1 (Prix MP)'!$A$32:$B$38,2,0)</f>
        <v>0.15</v>
      </c>
      <c r="Y88" s="37">
        <f t="shared" si="21"/>
        <v>0.30208147233702132</v>
      </c>
      <c r="Z88" s="36">
        <f t="shared" si="22"/>
        <v>0.15</v>
      </c>
      <c r="AA88" s="34">
        <f t="shared" si="27"/>
        <v>6.2312423940000014E-2</v>
      </c>
      <c r="AB88" s="36">
        <f t="shared" si="17"/>
        <v>0</v>
      </c>
      <c r="AC88" s="36">
        <f t="shared" si="23"/>
        <v>0.51439389627702137</v>
      </c>
      <c r="AD88" s="38">
        <f t="shared" si="15"/>
        <v>0.29160532635717573</v>
      </c>
      <c r="AE88" s="36">
        <f t="shared" si="24"/>
        <v>0.52056270896717338</v>
      </c>
      <c r="AF88" s="31">
        <f t="shared" si="25"/>
        <v>0.52056270896717338</v>
      </c>
      <c r="AG88" s="31">
        <f>VLOOKUP(C88,'[4]Bague en acier (simple) '!$C$8:$AF$725,30,0)</f>
        <v>0.56426056748145903</v>
      </c>
      <c r="AH88" s="38">
        <f t="shared" si="16"/>
        <v>0.30000000000000004</v>
      </c>
    </row>
    <row r="89" spans="2:35" x14ac:dyDescent="0.25">
      <c r="B89" s="21" t="s">
        <v>154</v>
      </c>
      <c r="C89" s="1" t="s">
        <v>237</v>
      </c>
      <c r="D89" s="22" t="s">
        <v>101</v>
      </c>
      <c r="E89" s="22" t="s">
        <v>110</v>
      </c>
      <c r="F89" s="22" t="s">
        <v>186</v>
      </c>
      <c r="G89" s="33">
        <v>45</v>
      </c>
      <c r="H89" s="33">
        <v>0.3</v>
      </c>
      <c r="I89" s="33" t="s">
        <v>103</v>
      </c>
      <c r="J89" s="33">
        <v>45</v>
      </c>
      <c r="K89" s="33">
        <v>0.3</v>
      </c>
      <c r="L89" s="33" t="s">
        <v>103</v>
      </c>
      <c r="M89" s="23" t="s">
        <v>61</v>
      </c>
      <c r="N89" s="24" t="s">
        <v>97</v>
      </c>
      <c r="O89" s="25">
        <v>43129</v>
      </c>
      <c r="P89" s="21">
        <v>0</v>
      </c>
      <c r="Q89" s="33">
        <v>3</v>
      </c>
      <c r="R89" s="33">
        <f t="shared" si="18"/>
        <v>33</v>
      </c>
      <c r="S89" s="34">
        <f t="shared" si="19"/>
        <v>2.0837040000000001E-2</v>
      </c>
      <c r="T89" s="34">
        <f t="shared" si="20"/>
        <v>2.083704</v>
      </c>
      <c r="U89" s="34">
        <f>+VLOOKUP(B89,'[3]Annexe 1 (Prix MP)'!A:C,3,0)*T89</f>
        <v>9.3938377209599988</v>
      </c>
      <c r="V89" s="35">
        <f t="shared" si="26"/>
        <v>85</v>
      </c>
      <c r="W89" s="27">
        <f t="shared" si="14"/>
        <v>2</v>
      </c>
      <c r="X89" s="36">
        <f>+VLOOKUP(W89,'[3]Annexe 1 (Prix MP)'!$A$32:$B$38,2,0)</f>
        <v>0.15</v>
      </c>
      <c r="Y89" s="37">
        <f t="shared" si="21"/>
        <v>0.11051573789364705</v>
      </c>
      <c r="Z89" s="36">
        <f t="shared" si="22"/>
        <v>0.15</v>
      </c>
      <c r="AA89" s="34">
        <f t="shared" si="27"/>
        <v>2.3545855200000004E-2</v>
      </c>
      <c r="AB89" s="36">
        <f t="shared" si="17"/>
        <v>0</v>
      </c>
      <c r="AC89" s="36">
        <f t="shared" si="23"/>
        <v>0.28406159309364704</v>
      </c>
      <c r="AD89" s="38">
        <f t="shared" si="15"/>
        <v>0.52805449116294034</v>
      </c>
      <c r="AE89" s="36">
        <f t="shared" si="24"/>
        <v>0.28406159309364704</v>
      </c>
      <c r="AF89" s="31">
        <f t="shared" si="25"/>
        <v>0.28406159309364704</v>
      </c>
      <c r="AG89" s="31">
        <f>VLOOKUP(C89,'[4]Bague en acier (simple) '!$C$8:$AF$725,30,0)</f>
        <v>0.31739462989364697</v>
      </c>
      <c r="AH89" s="38">
        <f t="shared" si="16"/>
        <v>0.52805449116294034</v>
      </c>
    </row>
    <row r="90" spans="2:35" x14ac:dyDescent="0.25">
      <c r="B90" s="21" t="s">
        <v>113</v>
      </c>
      <c r="C90" s="1" t="s">
        <v>238</v>
      </c>
      <c r="D90" s="22" t="s">
        <v>213</v>
      </c>
      <c r="E90" s="22" t="s">
        <v>115</v>
      </c>
      <c r="F90" s="22" t="s">
        <v>128</v>
      </c>
      <c r="G90" s="33">
        <v>45</v>
      </c>
      <c r="H90" s="33">
        <v>0.3</v>
      </c>
      <c r="I90" s="33" t="s">
        <v>103</v>
      </c>
      <c r="J90" s="33">
        <v>45</v>
      </c>
      <c r="K90" s="33">
        <v>0.3</v>
      </c>
      <c r="L90" s="33" t="s">
        <v>103</v>
      </c>
      <c r="M90" s="23" t="s">
        <v>96</v>
      </c>
      <c r="N90" s="24" t="s">
        <v>97</v>
      </c>
      <c r="O90" s="25">
        <v>43129</v>
      </c>
      <c r="P90" s="21">
        <v>0</v>
      </c>
      <c r="Q90" s="33">
        <v>3</v>
      </c>
      <c r="R90" s="33">
        <f t="shared" si="18"/>
        <v>10</v>
      </c>
      <c r="S90" s="34">
        <f t="shared" si="19"/>
        <v>7.8138900000000004E-3</v>
      </c>
      <c r="T90" s="34">
        <f t="shared" si="20"/>
        <v>3.3488100000000003</v>
      </c>
      <c r="U90" s="34">
        <f>+VLOOKUP(B90,'[3]Annexe 1 (Prix MP)'!A:C,3,0)*T90</f>
        <v>16.526658650040005</v>
      </c>
      <c r="V90" s="35">
        <f t="shared" si="26"/>
        <v>282</v>
      </c>
      <c r="W90" s="27">
        <f t="shared" si="14"/>
        <v>3</v>
      </c>
      <c r="X90" s="36">
        <f>+VLOOKUP(W90,'[3]Annexe 1 (Prix MP)'!$A$32:$B$38,2,0)</f>
        <v>0.15</v>
      </c>
      <c r="Y90" s="37">
        <f t="shared" si="21"/>
        <v>5.860517251787236E-2</v>
      </c>
      <c r="Z90" s="36">
        <f t="shared" si="22"/>
        <v>0.15</v>
      </c>
      <c r="AA90" s="34">
        <f t="shared" si="27"/>
        <v>0</v>
      </c>
      <c r="AB90" s="36">
        <f t="shared" si="17"/>
        <v>0</v>
      </c>
      <c r="AC90" s="36">
        <f t="shared" si="23"/>
        <v>0.20860517251787236</v>
      </c>
      <c r="AD90" s="38">
        <f t="shared" si="15"/>
        <v>0.71906174803574763</v>
      </c>
      <c r="AE90" s="36">
        <f t="shared" si="24"/>
        <v>0.20860517251787236</v>
      </c>
      <c r="AF90" s="31">
        <f t="shared" si="25"/>
        <v>0.20860517251787236</v>
      </c>
      <c r="AG90" s="31">
        <f>VLOOKUP(C90,'[4]Bague en acier (simple) '!$C$8:$AF$725,30,0)</f>
        <v>0.20860517251787236</v>
      </c>
      <c r="AH90" s="38">
        <f t="shared" si="16"/>
        <v>0.71906174803574763</v>
      </c>
    </row>
    <row r="91" spans="2:35" s="42" customFormat="1" x14ac:dyDescent="0.25">
      <c r="B91" s="21" t="s">
        <v>125</v>
      </c>
      <c r="C91" s="32" t="s">
        <v>239</v>
      </c>
      <c r="D91" s="22" t="s">
        <v>140</v>
      </c>
      <c r="E91" s="22" t="s">
        <v>110</v>
      </c>
      <c r="F91" s="22" t="s">
        <v>171</v>
      </c>
      <c r="G91" s="33">
        <v>45</v>
      </c>
      <c r="H91" s="33">
        <v>0.3</v>
      </c>
      <c r="I91" s="33" t="s">
        <v>103</v>
      </c>
      <c r="J91" s="33">
        <v>45</v>
      </c>
      <c r="K91" s="33">
        <v>0.3</v>
      </c>
      <c r="L91" s="33" t="s">
        <v>103</v>
      </c>
      <c r="M91" s="23" t="s">
        <v>61</v>
      </c>
      <c r="N91" s="24" t="s">
        <v>97</v>
      </c>
      <c r="O91" s="25">
        <v>43129</v>
      </c>
      <c r="P91" s="21">
        <v>0</v>
      </c>
      <c r="Q91" s="33">
        <v>3</v>
      </c>
      <c r="R91" s="33">
        <f t="shared" si="18"/>
        <v>51</v>
      </c>
      <c r="S91" s="34">
        <f t="shared" si="19"/>
        <v>4.6436832000000004E-2</v>
      </c>
      <c r="T91" s="34">
        <f t="shared" si="20"/>
        <v>2.9023020000000002</v>
      </c>
      <c r="U91" s="34">
        <f>+VLOOKUP(B91,'[3]Annexe 1 (Prix MP)'!A:C,3,0)*T91</f>
        <v>14.197829199840001</v>
      </c>
      <c r="V91" s="35">
        <f t="shared" si="26"/>
        <v>55</v>
      </c>
      <c r="W91" s="27">
        <f t="shared" si="14"/>
        <v>3</v>
      </c>
      <c r="X91" s="36">
        <f>+VLOOKUP(W91,'[3]Annexe 1 (Prix MP)'!$A$32:$B$38,2,0)</f>
        <v>0.15</v>
      </c>
      <c r="Y91" s="37">
        <f t="shared" si="21"/>
        <v>0.25814234908800004</v>
      </c>
      <c r="Z91" s="36">
        <f t="shared" si="22"/>
        <v>0.15</v>
      </c>
      <c r="AA91" s="34">
        <f t="shared" si="27"/>
        <v>5.2473620160000012E-2</v>
      </c>
      <c r="AB91" s="36">
        <f t="shared" si="17"/>
        <v>0</v>
      </c>
      <c r="AC91" s="36">
        <f t="shared" si="23"/>
        <v>0.46061596924800008</v>
      </c>
      <c r="AD91" s="38">
        <f t="shared" si="15"/>
        <v>0.32565088927526648</v>
      </c>
      <c r="AE91" s="36">
        <f t="shared" si="24"/>
        <v>0.46061596924800008</v>
      </c>
      <c r="AF91" s="31">
        <f t="shared" si="25"/>
        <v>0.46061596924800008</v>
      </c>
      <c r="AG91" s="31">
        <f>VLOOKUP(C91,'[4]Bague en acier (simple) '!$C$8:$AF$725,30,0)</f>
        <v>0.49190102268800007</v>
      </c>
      <c r="AH91" s="38">
        <f t="shared" si="16"/>
        <v>0.32565088927526648</v>
      </c>
      <c r="AI91"/>
    </row>
    <row r="92" spans="2:35" x14ac:dyDescent="0.25">
      <c r="B92" s="21" t="s">
        <v>113</v>
      </c>
      <c r="C92" s="32" t="s">
        <v>240</v>
      </c>
      <c r="D92" s="22" t="s">
        <v>101</v>
      </c>
      <c r="E92" s="22" t="s">
        <v>115</v>
      </c>
      <c r="F92" s="22" t="s">
        <v>241</v>
      </c>
      <c r="G92" s="33">
        <v>45</v>
      </c>
      <c r="H92" s="33">
        <v>0.3</v>
      </c>
      <c r="I92" s="33" t="s">
        <v>103</v>
      </c>
      <c r="J92" s="33">
        <v>45</v>
      </c>
      <c r="K92" s="33">
        <v>0.3</v>
      </c>
      <c r="L92" s="33" t="s">
        <v>103</v>
      </c>
      <c r="M92" s="23" t="s">
        <v>61</v>
      </c>
      <c r="N92" s="24" t="s">
        <v>97</v>
      </c>
      <c r="O92" s="25">
        <v>43129</v>
      </c>
      <c r="P92" s="21">
        <v>0</v>
      </c>
      <c r="Q92" s="33">
        <v>3</v>
      </c>
      <c r="R92" s="33">
        <f t="shared" si="18"/>
        <v>73</v>
      </c>
      <c r="S92" s="34">
        <f t="shared" si="19"/>
        <v>7.8138900000000011E-2</v>
      </c>
      <c r="T92" s="34">
        <f t="shared" si="20"/>
        <v>3.3488100000000003</v>
      </c>
      <c r="U92" s="34">
        <f>+VLOOKUP(B92,'[3]Annexe 1 (Prix MP)'!A:C,3,0)*T92</f>
        <v>16.526658650040005</v>
      </c>
      <c r="V92" s="35">
        <f t="shared" si="26"/>
        <v>38</v>
      </c>
      <c r="W92" s="27">
        <f t="shared" si="14"/>
        <v>3</v>
      </c>
      <c r="X92" s="36">
        <f>+VLOOKUP(W92,'[3]Annexe 1 (Prix MP)'!$A$32:$B$38,2,0)</f>
        <v>0.15</v>
      </c>
      <c r="Y92" s="37">
        <f t="shared" si="21"/>
        <v>0.43491206973789487</v>
      </c>
      <c r="Z92" s="36">
        <f t="shared" si="22"/>
        <v>0.15696270802136847</v>
      </c>
      <c r="AA92" s="34">
        <f t="shared" si="27"/>
        <v>8.8296957000000023E-2</v>
      </c>
      <c r="AB92" s="36">
        <f t="shared" si="17"/>
        <v>0</v>
      </c>
      <c r="AC92" s="36">
        <f t="shared" si="23"/>
        <v>0.6801717347592634</v>
      </c>
      <c r="AD92" s="38">
        <f t="shared" si="15"/>
        <v>0.23076923076923084</v>
      </c>
      <c r="AE92" s="36">
        <f t="shared" si="24"/>
        <v>0.69761203565052654</v>
      </c>
      <c r="AF92" s="31">
        <f t="shared" si="25"/>
        <v>0.69761203565052654</v>
      </c>
      <c r="AG92" s="31">
        <f>VLOOKUP(C92,'[4]Bague en acier (simple) '!$C$8:$AF$725,30,0)</f>
        <v>0.73594388631719321</v>
      </c>
      <c r="AH92" s="38">
        <f t="shared" si="16"/>
        <v>0.25000000000000006</v>
      </c>
    </row>
    <row r="93" spans="2:35" x14ac:dyDescent="0.25">
      <c r="B93" s="21" t="s">
        <v>233</v>
      </c>
      <c r="C93" s="1" t="s">
        <v>242</v>
      </c>
      <c r="D93" s="22" t="s">
        <v>101</v>
      </c>
      <c r="E93" s="22" t="s">
        <v>222</v>
      </c>
      <c r="F93" s="22" t="s">
        <v>243</v>
      </c>
      <c r="G93" s="33">
        <v>45</v>
      </c>
      <c r="H93" s="33">
        <v>0.3</v>
      </c>
      <c r="I93" s="33" t="s">
        <v>103</v>
      </c>
      <c r="J93" s="33">
        <v>45</v>
      </c>
      <c r="K93" s="33">
        <v>0.3</v>
      </c>
      <c r="L93" s="33" t="s">
        <v>103</v>
      </c>
      <c r="M93" s="23" t="s">
        <v>61</v>
      </c>
      <c r="N93" s="24" t="s">
        <v>97</v>
      </c>
      <c r="O93" s="25">
        <v>43129</v>
      </c>
      <c r="P93" s="21">
        <v>0</v>
      </c>
      <c r="Q93" s="33">
        <v>3</v>
      </c>
      <c r="R93" s="33">
        <f t="shared" si="18"/>
        <v>81.8</v>
      </c>
      <c r="S93" s="34">
        <f t="shared" si="19"/>
        <v>0.16615058800000002</v>
      </c>
      <c r="T93" s="34">
        <f t="shared" si="20"/>
        <v>6.3255300000000005</v>
      </c>
      <c r="U93" s="34">
        <f>+VLOOKUP(B93,'[3]Annexe 1 (Prix MP)'!A:C,3,0)*T93</f>
        <v>32.229840456000005</v>
      </c>
      <c r="V93" s="35">
        <f t="shared" si="26"/>
        <v>34</v>
      </c>
      <c r="W93" s="27">
        <f t="shared" si="14"/>
        <v>5</v>
      </c>
      <c r="X93" s="36">
        <f>+VLOOKUP(W93,'[3]Annexe 1 (Prix MP)'!$A$32:$B$38,2,0)</f>
        <v>0.25</v>
      </c>
      <c r="Y93" s="37">
        <f t="shared" si="21"/>
        <v>0.94793648400000019</v>
      </c>
      <c r="Z93" s="36">
        <f t="shared" si="22"/>
        <v>0.34070599453200001</v>
      </c>
      <c r="AA93" s="34">
        <f t="shared" si="27"/>
        <v>0.18775016444000003</v>
      </c>
      <c r="AB93" s="36">
        <f t="shared" si="17"/>
        <v>0</v>
      </c>
      <c r="AC93" s="36">
        <f t="shared" si="23"/>
        <v>1.4763926429720002</v>
      </c>
      <c r="AD93" s="38">
        <f t="shared" si="15"/>
        <v>0.23076923076923073</v>
      </c>
      <c r="AE93" s="36">
        <f t="shared" si="24"/>
        <v>1.5142488645866667</v>
      </c>
      <c r="AF93" s="31">
        <f t="shared" si="25"/>
        <v>1.5142488645866667</v>
      </c>
      <c r="AG93" s="31">
        <f>VLOOKUP(C93,'[4]Bague en acier (simple) '!$C$8:$AF$725,30,0)</f>
        <v>1.5431928018666667</v>
      </c>
      <c r="AH93" s="38">
        <f t="shared" si="16"/>
        <v>0.24999999999999989</v>
      </c>
    </row>
    <row r="94" spans="2:35" x14ac:dyDescent="0.25">
      <c r="B94" s="21" t="s">
        <v>154</v>
      </c>
      <c r="C94" s="32" t="s">
        <v>244</v>
      </c>
      <c r="D94" s="22" t="s">
        <v>101</v>
      </c>
      <c r="E94" s="22" t="s">
        <v>110</v>
      </c>
      <c r="F94" s="22" t="s">
        <v>245</v>
      </c>
      <c r="G94" s="33">
        <v>45</v>
      </c>
      <c r="H94" s="33">
        <v>0.3</v>
      </c>
      <c r="I94" s="33" t="s">
        <v>103</v>
      </c>
      <c r="J94" s="33">
        <v>45</v>
      </c>
      <c r="K94" s="33">
        <v>0.3</v>
      </c>
      <c r="L94" s="33" t="s">
        <v>103</v>
      </c>
      <c r="M94" s="23" t="s">
        <v>61</v>
      </c>
      <c r="N94" s="24" t="s">
        <v>97</v>
      </c>
      <c r="O94" s="25">
        <v>43129</v>
      </c>
      <c r="P94" s="21">
        <v>0</v>
      </c>
      <c r="Q94" s="33">
        <v>3</v>
      </c>
      <c r="R94" s="33">
        <f t="shared" si="18"/>
        <v>42</v>
      </c>
      <c r="S94" s="34">
        <f t="shared" si="19"/>
        <v>2.7088152000000001E-2</v>
      </c>
      <c r="T94" s="34">
        <f t="shared" si="20"/>
        <v>2.083704</v>
      </c>
      <c r="U94" s="34">
        <f>+VLOOKUP(B94,'[3]Annexe 1 (Prix MP)'!A:C,3,0)*T94</f>
        <v>9.3938377209599988</v>
      </c>
      <c r="V94" s="35">
        <f t="shared" si="26"/>
        <v>67</v>
      </c>
      <c r="W94" s="27">
        <f t="shared" si="14"/>
        <v>2</v>
      </c>
      <c r="X94" s="36">
        <f>+VLOOKUP(W94,'[3]Annexe 1 (Prix MP)'!$A$32:$B$38,2,0)</f>
        <v>0.15</v>
      </c>
      <c r="Y94" s="37">
        <f t="shared" si="21"/>
        <v>0.14020653314865669</v>
      </c>
      <c r="Z94" s="36">
        <f t="shared" si="22"/>
        <v>0.15</v>
      </c>
      <c r="AA94" s="34">
        <f t="shared" si="27"/>
        <v>3.0609611760000002E-2</v>
      </c>
      <c r="AB94" s="36">
        <f t="shared" si="17"/>
        <v>0</v>
      </c>
      <c r="AC94" s="36">
        <f t="shared" si="23"/>
        <v>0.32081614490865668</v>
      </c>
      <c r="AD94" s="38">
        <f t="shared" si="15"/>
        <v>0.46755751660412298</v>
      </c>
      <c r="AE94" s="36">
        <f t="shared" si="24"/>
        <v>0.32081614490865668</v>
      </c>
      <c r="AF94" s="31">
        <f t="shared" si="25"/>
        <v>0.32081614490865668</v>
      </c>
      <c r="AG94" s="31">
        <f>VLOOKUP(C94,'[4]Bague en acier (simple) '!$C$8:$AF$725,30,0)</f>
        <v>0.35364909274865675</v>
      </c>
      <c r="AH94" s="38">
        <f t="shared" si="16"/>
        <v>0.46755751660412298</v>
      </c>
    </row>
    <row r="95" spans="2:35" x14ac:dyDescent="0.25">
      <c r="B95" s="21" t="s">
        <v>125</v>
      </c>
      <c r="C95" s="1" t="s">
        <v>246</v>
      </c>
      <c r="D95" s="22" t="s">
        <v>140</v>
      </c>
      <c r="E95" s="22" t="s">
        <v>110</v>
      </c>
      <c r="F95" s="22" t="s">
        <v>144</v>
      </c>
      <c r="G95" s="33">
        <v>45</v>
      </c>
      <c r="H95" s="33">
        <v>0.3</v>
      </c>
      <c r="I95" s="33" t="s">
        <v>103</v>
      </c>
      <c r="J95" s="33">
        <v>45</v>
      </c>
      <c r="K95" s="33">
        <v>0.3</v>
      </c>
      <c r="L95" s="33" t="s">
        <v>103</v>
      </c>
      <c r="M95" s="23" t="s">
        <v>61</v>
      </c>
      <c r="N95" s="24" t="s">
        <v>97</v>
      </c>
      <c r="O95" s="25">
        <v>43129</v>
      </c>
      <c r="P95" s="21">
        <v>0</v>
      </c>
      <c r="Q95" s="33">
        <v>3</v>
      </c>
      <c r="R95" s="33">
        <f t="shared" si="18"/>
        <v>38</v>
      </c>
      <c r="S95" s="34">
        <f t="shared" si="19"/>
        <v>3.3860190000000005E-2</v>
      </c>
      <c r="T95" s="34">
        <f t="shared" si="20"/>
        <v>2.9023020000000002</v>
      </c>
      <c r="U95" s="34">
        <f>+VLOOKUP(B95,'[3]Annexe 1 (Prix MP)'!A:C,3,0)*T95</f>
        <v>14.197829199840001</v>
      </c>
      <c r="V95" s="35">
        <f t="shared" si="26"/>
        <v>74</v>
      </c>
      <c r="W95" s="27">
        <f t="shared" si="14"/>
        <v>3</v>
      </c>
      <c r="X95" s="36">
        <f>+VLOOKUP(W95,'[3]Annexe 1 (Prix MP)'!$A$32:$B$38,2,0)</f>
        <v>0.15</v>
      </c>
      <c r="Y95" s="37">
        <f t="shared" si="21"/>
        <v>0.1918625567545946</v>
      </c>
      <c r="Z95" s="36">
        <f t="shared" si="22"/>
        <v>0.15</v>
      </c>
      <c r="AA95" s="34">
        <f t="shared" si="27"/>
        <v>3.8262014700000013E-2</v>
      </c>
      <c r="AB95" s="36">
        <f t="shared" si="17"/>
        <v>0</v>
      </c>
      <c r="AC95" s="36">
        <f t="shared" si="23"/>
        <v>0.38012457145459461</v>
      </c>
      <c r="AD95" s="38">
        <f t="shared" si="15"/>
        <v>0.39460748203149848</v>
      </c>
      <c r="AE95" s="36">
        <f t="shared" si="24"/>
        <v>0.38012457145459461</v>
      </c>
      <c r="AF95" s="31">
        <f t="shared" si="25"/>
        <v>0.38012457145459461</v>
      </c>
      <c r="AG95" s="31">
        <f>VLOOKUP(C95,'[4]Bague en acier (simple) '!$C$8:$AF$725,30,0)</f>
        <v>0.41241575625459459</v>
      </c>
      <c r="AH95" s="38">
        <f t="shared" si="16"/>
        <v>0.39460748203149848</v>
      </c>
    </row>
    <row r="96" spans="2:35" x14ac:dyDescent="0.25">
      <c r="B96" s="21" t="s">
        <v>131</v>
      </c>
      <c r="C96" s="32" t="s">
        <v>247</v>
      </c>
      <c r="D96" s="22" t="s">
        <v>101</v>
      </c>
      <c r="E96" s="22" t="s">
        <v>111</v>
      </c>
      <c r="F96" s="22" t="s">
        <v>248</v>
      </c>
      <c r="G96" s="33">
        <v>45</v>
      </c>
      <c r="H96" s="33">
        <v>0.3</v>
      </c>
      <c r="I96" s="33" t="s">
        <v>103</v>
      </c>
      <c r="J96" s="33">
        <v>45</v>
      </c>
      <c r="K96" s="33">
        <v>0.3</v>
      </c>
      <c r="L96" s="33" t="s">
        <v>103</v>
      </c>
      <c r="M96" s="23" t="s">
        <v>61</v>
      </c>
      <c r="N96" s="24" t="s">
        <v>97</v>
      </c>
      <c r="O96" s="25">
        <v>43129</v>
      </c>
      <c r="P96" s="21">
        <v>0</v>
      </c>
      <c r="Q96" s="33">
        <v>3</v>
      </c>
      <c r="R96" s="33">
        <f t="shared" si="18"/>
        <v>63</v>
      </c>
      <c r="S96" s="34">
        <f t="shared" si="19"/>
        <v>9.5255040000000013E-2</v>
      </c>
      <c r="T96" s="34">
        <f t="shared" si="20"/>
        <v>4.7627520000000008</v>
      </c>
      <c r="U96" s="34">
        <f>+VLOOKUP(B96,'[3]Annexe 1 (Prix MP)'!A:C,3,0)*T96</f>
        <v>43.458830819712013</v>
      </c>
      <c r="V96" s="35">
        <f t="shared" si="26"/>
        <v>44</v>
      </c>
      <c r="W96" s="27">
        <f t="shared" si="14"/>
        <v>4</v>
      </c>
      <c r="X96" s="36">
        <f>+VLOOKUP(W96,'[3]Annexe 1 (Prix MP)'!$A$32:$B$38,2,0)</f>
        <v>0.2</v>
      </c>
      <c r="Y96" s="37">
        <f t="shared" si="21"/>
        <v>0.98770070044800029</v>
      </c>
      <c r="Z96" s="36">
        <f t="shared" si="22"/>
        <v>0.30000000000000004</v>
      </c>
      <c r="AA96" s="34">
        <f t="shared" si="27"/>
        <v>0.10763819520000002</v>
      </c>
      <c r="AB96" s="36">
        <f t="shared" si="17"/>
        <v>0</v>
      </c>
      <c r="AC96" s="36">
        <f t="shared" si="23"/>
        <v>1.3953388956480004</v>
      </c>
      <c r="AD96" s="38">
        <f t="shared" si="15"/>
        <v>0.21500153183981804</v>
      </c>
      <c r="AE96" s="36">
        <f t="shared" si="24"/>
        <v>1.4604518608640005</v>
      </c>
      <c r="AF96" s="31">
        <f t="shared" si="25"/>
        <v>1.4604518608640005</v>
      </c>
      <c r="AG96" s="31">
        <f>VLOOKUP(C96,'[4]Bague en acier (simple) '!$C$8:$AF$725,30,0)</f>
        <v>0.90681967786666695</v>
      </c>
      <c r="AH96" s="38">
        <f t="shared" si="16"/>
        <v>0.25000000000000006</v>
      </c>
    </row>
    <row r="97" spans="2:34" x14ac:dyDescent="0.25">
      <c r="B97" s="21" t="s">
        <v>154</v>
      </c>
      <c r="C97" s="1" t="s">
        <v>249</v>
      </c>
      <c r="D97" s="22">
        <v>13</v>
      </c>
      <c r="E97" s="22" t="s">
        <v>110</v>
      </c>
      <c r="F97" s="22" t="s">
        <v>102</v>
      </c>
      <c r="G97" s="33">
        <v>45</v>
      </c>
      <c r="H97" s="33">
        <v>0.3</v>
      </c>
      <c r="I97" s="33" t="s">
        <v>103</v>
      </c>
      <c r="J97" s="33">
        <v>45</v>
      </c>
      <c r="K97" s="33">
        <v>0.3</v>
      </c>
      <c r="L97" s="33" t="s">
        <v>103</v>
      </c>
      <c r="M97" s="23" t="s">
        <v>61</v>
      </c>
      <c r="N97" s="24" t="s">
        <v>97</v>
      </c>
      <c r="O97" s="25">
        <v>43129</v>
      </c>
      <c r="P97" s="21">
        <v>0</v>
      </c>
      <c r="Q97" s="33">
        <v>3</v>
      </c>
      <c r="R97" s="33">
        <f t="shared" si="18"/>
        <v>36</v>
      </c>
      <c r="S97" s="34">
        <f t="shared" si="19"/>
        <v>1.7804506500000004E-2</v>
      </c>
      <c r="T97" s="34">
        <f t="shared" si="20"/>
        <v>1.6185915000000002</v>
      </c>
      <c r="U97" s="34">
        <f>+VLOOKUP(B97,'[3]Annexe 1 (Prix MP)'!A:C,3,0)*T97</f>
        <v>7.2969989439600003</v>
      </c>
      <c r="V97" s="35">
        <f t="shared" si="26"/>
        <v>78</v>
      </c>
      <c r="W97" s="27">
        <f t="shared" si="14"/>
        <v>2</v>
      </c>
      <c r="X97" s="36">
        <f>+VLOOKUP(W97,'[3]Annexe 1 (Prix MP)'!$A$32:$B$38,2,0)</f>
        <v>0.15</v>
      </c>
      <c r="Y97" s="37">
        <f t="shared" si="21"/>
        <v>9.3551268512307689E-2</v>
      </c>
      <c r="Z97" s="36">
        <f t="shared" si="22"/>
        <v>0.15</v>
      </c>
      <c r="AA97" s="34">
        <f t="shared" si="27"/>
        <v>2.0119092345000006E-2</v>
      </c>
      <c r="AB97" s="36">
        <f t="shared" si="17"/>
        <v>0</v>
      </c>
      <c r="AC97" s="36">
        <f t="shared" si="23"/>
        <v>0.26367036085730766</v>
      </c>
      <c r="AD97" s="38">
        <f t="shared" si="15"/>
        <v>0.56889215576708874</v>
      </c>
      <c r="AE97" s="36">
        <f t="shared" si="24"/>
        <v>0.26367036085730766</v>
      </c>
      <c r="AF97" s="31">
        <f t="shared" si="25"/>
        <v>0.26367036085730766</v>
      </c>
      <c r="AG97" s="31">
        <f>VLOOKUP(C97,'[4]Bague en acier (simple) '!$C$8:$AF$725,30,0)</f>
        <v>0.29724600033730775</v>
      </c>
      <c r="AH97" s="38">
        <f t="shared" si="16"/>
        <v>0.56889215576708874</v>
      </c>
    </row>
    <row r="98" spans="2:34" x14ac:dyDescent="0.25">
      <c r="B98" s="21" t="s">
        <v>113</v>
      </c>
      <c r="C98" s="1" t="s">
        <v>250</v>
      </c>
      <c r="D98" s="22" t="s">
        <v>101</v>
      </c>
      <c r="E98" s="22" t="s">
        <v>115</v>
      </c>
      <c r="F98" s="22" t="s">
        <v>122</v>
      </c>
      <c r="G98" s="33">
        <v>45</v>
      </c>
      <c r="H98" s="33">
        <v>0.3</v>
      </c>
      <c r="I98" s="33" t="s">
        <v>103</v>
      </c>
      <c r="J98" s="33">
        <v>45</v>
      </c>
      <c r="K98" s="33">
        <v>0.3</v>
      </c>
      <c r="L98" s="33" t="s">
        <v>103</v>
      </c>
      <c r="M98" s="23" t="s">
        <v>61</v>
      </c>
      <c r="N98" s="24" t="s">
        <v>97</v>
      </c>
      <c r="O98" s="25">
        <v>43129</v>
      </c>
      <c r="P98" s="21">
        <v>0</v>
      </c>
      <c r="Q98" s="33">
        <v>3</v>
      </c>
      <c r="R98" s="33">
        <f t="shared" si="18"/>
        <v>35</v>
      </c>
      <c r="S98" s="34">
        <f t="shared" si="19"/>
        <v>3.5720640000000005E-2</v>
      </c>
      <c r="T98" s="34">
        <f t="shared" si="20"/>
        <v>3.3488100000000003</v>
      </c>
      <c r="U98" s="34">
        <f>+VLOOKUP(B98,'[3]Annexe 1 (Prix MP)'!A:C,3,0)*T98</f>
        <v>16.526658650040005</v>
      </c>
      <c r="V98" s="35">
        <f t="shared" si="26"/>
        <v>80</v>
      </c>
      <c r="W98" s="27">
        <f t="shared" si="14"/>
        <v>3</v>
      </c>
      <c r="X98" s="36">
        <f>+VLOOKUP(W98,'[3]Annexe 1 (Prix MP)'!$A$32:$B$38,2,0)</f>
        <v>0.15</v>
      </c>
      <c r="Y98" s="37">
        <f t="shared" si="21"/>
        <v>0.20658323312550006</v>
      </c>
      <c r="Z98" s="36">
        <f t="shared" si="22"/>
        <v>0.15</v>
      </c>
      <c r="AA98" s="34">
        <f t="shared" si="27"/>
        <v>4.036432320000001E-2</v>
      </c>
      <c r="AB98" s="36">
        <f t="shared" si="17"/>
        <v>0</v>
      </c>
      <c r="AC98" s="36">
        <f t="shared" si="23"/>
        <v>0.39694755632550005</v>
      </c>
      <c r="AD98" s="38">
        <f t="shared" si="15"/>
        <v>0.37788367155735508</v>
      </c>
      <c r="AE98" s="36">
        <f t="shared" si="24"/>
        <v>0.39694755632550005</v>
      </c>
      <c r="AF98" s="31">
        <f t="shared" si="25"/>
        <v>0.39694755632550005</v>
      </c>
      <c r="AG98" s="31">
        <f>VLOOKUP(C98,'[4]Bague en acier (simple) '!$C$8:$AF$725,30,0)</f>
        <v>0.42908990512550005</v>
      </c>
      <c r="AH98" s="38">
        <f t="shared" si="16"/>
        <v>0.37788367155735508</v>
      </c>
    </row>
    <row r="99" spans="2:34" x14ac:dyDescent="0.25">
      <c r="B99" s="21" t="s">
        <v>216</v>
      </c>
      <c r="C99" s="1" t="s">
        <v>251</v>
      </c>
      <c r="D99" s="22" t="s">
        <v>111</v>
      </c>
      <c r="E99" s="22" t="s">
        <v>173</v>
      </c>
      <c r="F99" s="22" t="s">
        <v>236</v>
      </c>
      <c r="G99" s="33">
        <v>45</v>
      </c>
      <c r="H99" s="33">
        <v>0.3</v>
      </c>
      <c r="I99" s="33" t="s">
        <v>103</v>
      </c>
      <c r="J99" s="33">
        <v>45</v>
      </c>
      <c r="K99" s="33">
        <v>0.3</v>
      </c>
      <c r="L99" s="33" t="s">
        <v>103</v>
      </c>
      <c r="M99" s="23" t="s">
        <v>61</v>
      </c>
      <c r="N99" s="24" t="s">
        <v>97</v>
      </c>
      <c r="O99" s="25">
        <v>43129</v>
      </c>
      <c r="P99" s="21">
        <v>0</v>
      </c>
      <c r="Q99" s="33">
        <v>3</v>
      </c>
      <c r="R99" s="33">
        <f t="shared" si="18"/>
        <v>60</v>
      </c>
      <c r="S99" s="34">
        <f t="shared" si="19"/>
        <v>9.7561998000000011E-2</v>
      </c>
      <c r="T99" s="34">
        <f t="shared" si="20"/>
        <v>5.1348420000000008</v>
      </c>
      <c r="U99" s="34">
        <f>+VLOOKUP(B99,'[3]Annexe 1 (Prix MP)'!A:C,3,0)*T99</f>
        <v>20.624863119300006</v>
      </c>
      <c r="V99" s="35">
        <f t="shared" si="26"/>
        <v>47</v>
      </c>
      <c r="W99" s="27">
        <f t="shared" si="14"/>
        <v>3</v>
      </c>
      <c r="X99" s="36">
        <f>+VLOOKUP(W99,'[3]Annexe 1 (Prix MP)'!$A$32:$B$38,2,0)</f>
        <v>0.15</v>
      </c>
      <c r="Y99" s="37">
        <f t="shared" si="21"/>
        <v>0.43882687487872352</v>
      </c>
      <c r="Z99" s="36">
        <f t="shared" si="22"/>
        <v>0.16472157978561705</v>
      </c>
      <c r="AA99" s="34">
        <f t="shared" si="27"/>
        <v>0.11024505774000003</v>
      </c>
      <c r="AB99" s="36">
        <f t="shared" si="17"/>
        <v>0</v>
      </c>
      <c r="AC99" s="36">
        <f t="shared" si="23"/>
        <v>0.71379351240434064</v>
      </c>
      <c r="AD99" s="38">
        <f t="shared" si="15"/>
        <v>0.23076923076923078</v>
      </c>
      <c r="AE99" s="36">
        <f t="shared" si="24"/>
        <v>0.73209591015829811</v>
      </c>
      <c r="AF99" s="31">
        <f t="shared" si="25"/>
        <v>0.73209591015829811</v>
      </c>
      <c r="AG99" s="31">
        <f>VLOOKUP(C99,'[4]Bague en acier (simple) '!$C$8:$AF$725,30,0)</f>
        <v>0.76835596370496473</v>
      </c>
      <c r="AH99" s="38">
        <f t="shared" si="16"/>
        <v>0.25000000000000006</v>
      </c>
    </row>
    <row r="100" spans="2:34" x14ac:dyDescent="0.25">
      <c r="B100" s="21" t="s">
        <v>113</v>
      </c>
      <c r="C100" s="32" t="s">
        <v>252</v>
      </c>
      <c r="D100" s="22" t="s">
        <v>101</v>
      </c>
      <c r="E100" s="22" t="s">
        <v>115</v>
      </c>
      <c r="F100" s="22" t="s">
        <v>253</v>
      </c>
      <c r="G100" s="33">
        <v>45</v>
      </c>
      <c r="H100" s="33">
        <v>0.3</v>
      </c>
      <c r="I100" s="33" t="s">
        <v>103</v>
      </c>
      <c r="J100" s="33">
        <v>45</v>
      </c>
      <c r="K100" s="33">
        <v>0.3</v>
      </c>
      <c r="L100" s="33" t="s">
        <v>103</v>
      </c>
      <c r="M100" s="23" t="s">
        <v>61</v>
      </c>
      <c r="N100" s="24" t="s">
        <v>97</v>
      </c>
      <c r="O100" s="25">
        <v>43129</v>
      </c>
      <c r="P100" s="21">
        <v>0</v>
      </c>
      <c r="Q100" s="33">
        <v>3</v>
      </c>
      <c r="R100" s="33">
        <f t="shared" si="18"/>
        <v>49.5</v>
      </c>
      <c r="S100" s="34">
        <f t="shared" si="19"/>
        <v>5.1906555E-2</v>
      </c>
      <c r="T100" s="34">
        <f t="shared" si="20"/>
        <v>3.3488100000000003</v>
      </c>
      <c r="U100" s="34">
        <f>+VLOOKUP(B100,'[3]Annexe 1 (Prix MP)'!A:C,3,0)*T100</f>
        <v>16.526658650040005</v>
      </c>
      <c r="V100" s="35">
        <f t="shared" si="26"/>
        <v>56</v>
      </c>
      <c r="W100" s="27">
        <f t="shared" si="14"/>
        <v>3</v>
      </c>
      <c r="X100" s="36">
        <f>+VLOOKUP(W100,'[3]Annexe 1 (Prix MP)'!$A$32:$B$38,2,0)</f>
        <v>0.15</v>
      </c>
      <c r="Y100" s="37">
        <f t="shared" si="21"/>
        <v>0.29511890446500011</v>
      </c>
      <c r="Z100" s="36">
        <f t="shared" si="22"/>
        <v>0.15</v>
      </c>
      <c r="AA100" s="34">
        <f t="shared" si="27"/>
        <v>5.8654407150000004E-2</v>
      </c>
      <c r="AB100" s="36">
        <f t="shared" si="17"/>
        <v>0</v>
      </c>
      <c r="AC100" s="36">
        <f t="shared" si="23"/>
        <v>0.50377331161500016</v>
      </c>
      <c r="AD100" s="38">
        <f t="shared" si="15"/>
        <v>0.29775297051590316</v>
      </c>
      <c r="AE100" s="36">
        <f t="shared" si="24"/>
        <v>0.50377331161500016</v>
      </c>
      <c r="AF100" s="31">
        <f t="shared" si="25"/>
        <v>0.50377331161500016</v>
      </c>
      <c r="AG100" s="31">
        <f>VLOOKUP(C100,'[4]Bague en acier (simple) '!$C$8:$AF$725,30,0)</f>
        <v>0.54945826745000026</v>
      </c>
      <c r="AH100" s="38">
        <f t="shared" si="16"/>
        <v>0.29775297051590316</v>
      </c>
    </row>
    <row r="101" spans="2:34" x14ac:dyDescent="0.25">
      <c r="B101" s="21" t="s">
        <v>113</v>
      </c>
      <c r="C101" s="1" t="s">
        <v>254</v>
      </c>
      <c r="D101" s="22" t="s">
        <v>101</v>
      </c>
      <c r="E101" s="22" t="s">
        <v>115</v>
      </c>
      <c r="F101" s="22" t="s">
        <v>112</v>
      </c>
      <c r="G101" s="33">
        <v>45</v>
      </c>
      <c r="H101" s="33">
        <v>0.3</v>
      </c>
      <c r="I101" s="33" t="s">
        <v>103</v>
      </c>
      <c r="J101" s="33">
        <v>45</v>
      </c>
      <c r="K101" s="33">
        <v>0.3</v>
      </c>
      <c r="L101" s="33" t="s">
        <v>103</v>
      </c>
      <c r="M101" s="23" t="s">
        <v>61</v>
      </c>
      <c r="N101" s="24" t="s">
        <v>97</v>
      </c>
      <c r="O101" s="25">
        <v>43129</v>
      </c>
      <c r="P101" s="21">
        <v>0</v>
      </c>
      <c r="Q101" s="33">
        <v>3</v>
      </c>
      <c r="R101" s="33">
        <f t="shared" si="18"/>
        <v>48</v>
      </c>
      <c r="S101" s="34">
        <f t="shared" si="19"/>
        <v>5.0232150000000003E-2</v>
      </c>
      <c r="T101" s="34">
        <f t="shared" si="20"/>
        <v>3.3488100000000003</v>
      </c>
      <c r="U101" s="34">
        <f>+VLOOKUP(B101,'[3]Annexe 1 (Prix MP)'!A:C,3,0)*T101</f>
        <v>16.526658650040005</v>
      </c>
      <c r="V101" s="35">
        <f t="shared" si="26"/>
        <v>58</v>
      </c>
      <c r="W101" s="27">
        <f t="shared" si="14"/>
        <v>3</v>
      </c>
      <c r="X101" s="36">
        <f>+VLOOKUP(W101,'[3]Annexe 1 (Prix MP)'!$A$32:$B$38,2,0)</f>
        <v>0.15</v>
      </c>
      <c r="Y101" s="37">
        <f t="shared" si="21"/>
        <v>0.28494239051793113</v>
      </c>
      <c r="Z101" s="36">
        <f t="shared" si="22"/>
        <v>0.15</v>
      </c>
      <c r="AA101" s="34">
        <f t="shared" si="27"/>
        <v>5.6762329500000007E-2</v>
      </c>
      <c r="AB101" s="36">
        <f t="shared" si="17"/>
        <v>0</v>
      </c>
      <c r="AC101" s="36">
        <f t="shared" si="23"/>
        <v>0.49170472001793114</v>
      </c>
      <c r="AD101" s="38">
        <f t="shared" si="15"/>
        <v>0.30506113505383864</v>
      </c>
      <c r="AE101" s="36">
        <f t="shared" si="24"/>
        <v>0.49170472001793114</v>
      </c>
      <c r="AF101" s="31">
        <f t="shared" si="25"/>
        <v>0.49170472001793114</v>
      </c>
      <c r="AG101" s="31">
        <f>VLOOKUP(C101,'[4]Bague en acier (simple) '!$C$8:$AF$725,30,0)</f>
        <v>0.53240878288275872</v>
      </c>
      <c r="AH101" s="38">
        <f t="shared" si="16"/>
        <v>0.30506113505383864</v>
      </c>
    </row>
    <row r="102" spans="2:34" x14ac:dyDescent="0.25">
      <c r="B102" s="21" t="s">
        <v>113</v>
      </c>
      <c r="C102" s="32" t="s">
        <v>255</v>
      </c>
      <c r="D102" s="22" t="s">
        <v>101</v>
      </c>
      <c r="E102" s="22" t="s">
        <v>115</v>
      </c>
      <c r="F102" s="22" t="s">
        <v>162</v>
      </c>
      <c r="G102" s="33">
        <v>45</v>
      </c>
      <c r="H102" s="33">
        <v>0.3</v>
      </c>
      <c r="I102" s="33" t="s">
        <v>103</v>
      </c>
      <c r="J102" s="33">
        <v>45</v>
      </c>
      <c r="K102" s="33">
        <v>0.3</v>
      </c>
      <c r="L102" s="33" t="s">
        <v>103</v>
      </c>
      <c r="M102" s="23" t="s">
        <v>61</v>
      </c>
      <c r="N102" s="24" t="s">
        <v>97</v>
      </c>
      <c r="O102" s="25">
        <v>43129</v>
      </c>
      <c r="P102" s="21">
        <v>0</v>
      </c>
      <c r="Q102" s="33">
        <v>3</v>
      </c>
      <c r="R102" s="33">
        <f t="shared" si="18"/>
        <v>47</v>
      </c>
      <c r="S102" s="34">
        <f t="shared" si="19"/>
        <v>4.9115880000000001E-2</v>
      </c>
      <c r="T102" s="34">
        <f t="shared" si="20"/>
        <v>3.3488100000000003</v>
      </c>
      <c r="U102" s="34">
        <f>+VLOOKUP(B102,'[3]Annexe 1 (Prix MP)'!A:C,3,0)*T102</f>
        <v>16.526658650040005</v>
      </c>
      <c r="V102" s="35">
        <f t="shared" si="26"/>
        <v>60</v>
      </c>
      <c r="W102" s="27">
        <f t="shared" si="14"/>
        <v>3</v>
      </c>
      <c r="X102" s="36">
        <f>+VLOOKUP(W102,'[3]Annexe 1 (Prix MP)'!$A$32:$B$38,2,0)</f>
        <v>0.15</v>
      </c>
      <c r="Y102" s="37">
        <f t="shared" si="21"/>
        <v>0.27544431083400006</v>
      </c>
      <c r="Z102" s="36">
        <f t="shared" si="22"/>
        <v>0.15</v>
      </c>
      <c r="AA102" s="34">
        <f t="shared" si="27"/>
        <v>5.5500944400000009E-2</v>
      </c>
      <c r="AB102" s="36">
        <f t="shared" si="17"/>
        <v>0</v>
      </c>
      <c r="AC102" s="36">
        <f t="shared" si="23"/>
        <v>0.48094525523400006</v>
      </c>
      <c r="AD102" s="38">
        <f t="shared" si="15"/>
        <v>0.31188580897220558</v>
      </c>
      <c r="AE102" s="36">
        <f t="shared" si="24"/>
        <v>0.48094525523400006</v>
      </c>
      <c r="AF102" s="31">
        <f t="shared" si="25"/>
        <v>0.48094525523400006</v>
      </c>
      <c r="AG102" s="31">
        <f>VLOOKUP(C102,'[4]Bague en acier (simple) '!$C$8:$AF$725,30,0)</f>
        <v>0.51716569262000023</v>
      </c>
      <c r="AH102" s="38">
        <f t="shared" si="16"/>
        <v>0.31188580897220558</v>
      </c>
    </row>
    <row r="103" spans="2:34" x14ac:dyDescent="0.25">
      <c r="B103" s="21" t="s">
        <v>120</v>
      </c>
      <c r="C103" s="32" t="s">
        <v>256</v>
      </c>
      <c r="D103" s="22" t="s">
        <v>140</v>
      </c>
      <c r="E103" s="22" t="s">
        <v>115</v>
      </c>
      <c r="F103" s="22" t="s">
        <v>257</v>
      </c>
      <c r="G103" s="33">
        <v>45</v>
      </c>
      <c r="H103" s="33">
        <v>0.3</v>
      </c>
      <c r="I103" s="33" t="s">
        <v>103</v>
      </c>
      <c r="J103" s="33">
        <v>45</v>
      </c>
      <c r="K103" s="33">
        <v>0.3</v>
      </c>
      <c r="L103" s="33" t="s">
        <v>103</v>
      </c>
      <c r="M103" s="23" t="s">
        <v>61</v>
      </c>
      <c r="N103" s="24" t="s">
        <v>97</v>
      </c>
      <c r="O103" s="25">
        <v>43129</v>
      </c>
      <c r="P103" s="21">
        <v>0</v>
      </c>
      <c r="Q103" s="33">
        <v>3</v>
      </c>
      <c r="R103" s="33">
        <f t="shared" si="18"/>
        <v>54</v>
      </c>
      <c r="S103" s="34">
        <f t="shared" si="19"/>
        <v>7.0845935999999998E-2</v>
      </c>
      <c r="T103" s="34">
        <f t="shared" si="20"/>
        <v>4.167408</v>
      </c>
      <c r="U103" s="34">
        <f>+VLOOKUP(B103,'[3]Annexe 1 (Prix MP)'!A:C,3,0)*T103</f>
        <v>38.026476967248001</v>
      </c>
      <c r="V103" s="35">
        <f t="shared" si="26"/>
        <v>52</v>
      </c>
      <c r="W103" s="27">
        <f t="shared" si="14"/>
        <v>4</v>
      </c>
      <c r="X103" s="36">
        <f>+VLOOKUP(W103,'[3]Annexe 1 (Prix MP)'!$A$32:$B$38,2,0)</f>
        <v>0.2</v>
      </c>
      <c r="Y103" s="37">
        <f t="shared" si="21"/>
        <v>0.73127840321630777</v>
      </c>
      <c r="Z103" s="36">
        <f t="shared" si="22"/>
        <v>0.24340029326889234</v>
      </c>
      <c r="AA103" s="34">
        <f t="shared" si="27"/>
        <v>8.005590768000001E-2</v>
      </c>
      <c r="AB103" s="36">
        <f t="shared" si="17"/>
        <v>0</v>
      </c>
      <c r="AC103" s="36">
        <f t="shared" si="23"/>
        <v>1.0547346041652002</v>
      </c>
      <c r="AD103" s="38">
        <f t="shared" si="15"/>
        <v>0.23076923076923078</v>
      </c>
      <c r="AE103" s="36">
        <f t="shared" si="24"/>
        <v>1.0817790811950772</v>
      </c>
      <c r="AF103" s="31">
        <f t="shared" si="25"/>
        <v>1.0817790811950772</v>
      </c>
      <c r="AG103" s="31">
        <f>VLOOKUP(C103,'[4]Bague en acier (simple) '!$C$8:$AF$725,30,0)</f>
        <v>0.86768280134235898</v>
      </c>
      <c r="AH103" s="38">
        <f t="shared" si="16"/>
        <v>0.25000000000000006</v>
      </c>
    </row>
    <row r="104" spans="2:34" x14ac:dyDescent="0.25">
      <c r="B104" s="21" t="s">
        <v>202</v>
      </c>
      <c r="C104" s="1" t="s">
        <v>258</v>
      </c>
      <c r="D104" s="22" t="s">
        <v>127</v>
      </c>
      <c r="E104" s="22" t="s">
        <v>119</v>
      </c>
      <c r="F104" s="22" t="s">
        <v>259</v>
      </c>
      <c r="G104" s="33">
        <v>45</v>
      </c>
      <c r="H104" s="33">
        <v>0.3</v>
      </c>
      <c r="I104" s="33" t="s">
        <v>103</v>
      </c>
      <c r="J104" s="33">
        <v>45</v>
      </c>
      <c r="K104" s="33">
        <v>0.3</v>
      </c>
      <c r="L104" s="33" t="s">
        <v>103</v>
      </c>
      <c r="M104" s="23" t="s">
        <v>96</v>
      </c>
      <c r="N104" s="24" t="s">
        <v>97</v>
      </c>
      <c r="O104" s="25">
        <v>43129</v>
      </c>
      <c r="P104" s="21">
        <v>0</v>
      </c>
      <c r="Q104" s="33">
        <v>3</v>
      </c>
      <c r="R104" s="33">
        <f t="shared" si="18"/>
        <v>11.5</v>
      </c>
      <c r="S104" s="34">
        <f t="shared" si="19"/>
        <v>5.0604240000000009E-3</v>
      </c>
      <c r="T104" s="34">
        <f t="shared" si="20"/>
        <v>1.7860320000000001</v>
      </c>
      <c r="U104" s="34">
        <f>+VLOOKUP(B104,'[3]Annexe 1 (Prix MP)'!A:C,3,0)*T104</f>
        <v>8.116104474720002</v>
      </c>
      <c r="V104" s="35">
        <f t="shared" si="26"/>
        <v>245</v>
      </c>
      <c r="W104" s="27">
        <f t="shared" ref="W104:W116" si="28">ROUND((E104-D104)/2,0)</f>
        <v>2</v>
      </c>
      <c r="X104" s="36">
        <f>+VLOOKUP(W104,'[3]Annexe 1 (Prix MP)'!$A$32:$B$38,2,0)</f>
        <v>0.15</v>
      </c>
      <c r="Y104" s="37">
        <f t="shared" si="21"/>
        <v>3.3126957039673478E-2</v>
      </c>
      <c r="Z104" s="36">
        <f t="shared" si="22"/>
        <v>0.15</v>
      </c>
      <c r="AA104" s="34">
        <f t="shared" si="27"/>
        <v>0</v>
      </c>
      <c r="AB104" s="36">
        <f t="shared" si="17"/>
        <v>0</v>
      </c>
      <c r="AC104" s="36">
        <f t="shared" si="23"/>
        <v>0.18312695703967347</v>
      </c>
      <c r="AD104" s="38">
        <f t="shared" si="15"/>
        <v>0.81910387430018461</v>
      </c>
      <c r="AE104" s="36">
        <f t="shared" si="24"/>
        <v>0.18312695703967347</v>
      </c>
      <c r="AF104" s="31">
        <f t="shared" si="25"/>
        <v>0.18312695703967347</v>
      </c>
      <c r="AG104" s="31">
        <f>VLOOKUP(C104,'[4]Bague en acier (simple) '!$C$8:$AF$725,30,0)</f>
        <v>0.18312695703967347</v>
      </c>
      <c r="AH104" s="38">
        <f t="shared" si="16"/>
        <v>0.81910387430018461</v>
      </c>
    </row>
    <row r="105" spans="2:34" x14ac:dyDescent="0.25">
      <c r="B105" s="21" t="s">
        <v>202</v>
      </c>
      <c r="C105" s="32" t="s">
        <v>260</v>
      </c>
      <c r="D105" s="22" t="s">
        <v>127</v>
      </c>
      <c r="E105" s="22" t="s">
        <v>119</v>
      </c>
      <c r="F105" s="22" t="s">
        <v>100</v>
      </c>
      <c r="G105" s="33">
        <v>45</v>
      </c>
      <c r="H105" s="33">
        <v>0.3</v>
      </c>
      <c r="I105" s="33" t="s">
        <v>103</v>
      </c>
      <c r="J105" s="33">
        <v>45</v>
      </c>
      <c r="K105" s="33">
        <v>0.3</v>
      </c>
      <c r="L105" s="33" t="s">
        <v>103</v>
      </c>
      <c r="M105" s="23" t="s">
        <v>96</v>
      </c>
      <c r="N105" s="24" t="s">
        <v>97</v>
      </c>
      <c r="O105" s="25">
        <v>43129</v>
      </c>
      <c r="P105" s="21">
        <v>0</v>
      </c>
      <c r="Q105" s="33">
        <v>3</v>
      </c>
      <c r="R105" s="33">
        <f t="shared" si="18"/>
        <v>12</v>
      </c>
      <c r="S105" s="34">
        <f t="shared" si="19"/>
        <v>5.3580960000000006E-3</v>
      </c>
      <c r="T105" s="34">
        <f t="shared" si="20"/>
        <v>1.7860320000000001</v>
      </c>
      <c r="U105" s="34">
        <f>+VLOOKUP(B105,'[3]Annexe 1 (Prix MP)'!A:C,3,0)*T105</f>
        <v>8.116104474720002</v>
      </c>
      <c r="V105" s="35">
        <f t="shared" si="26"/>
        <v>235</v>
      </c>
      <c r="W105" s="27">
        <f t="shared" si="28"/>
        <v>2</v>
      </c>
      <c r="X105" s="36">
        <f>+VLOOKUP(W105,'[3]Annexe 1 (Prix MP)'!$A$32:$B$38,2,0)</f>
        <v>0.15</v>
      </c>
      <c r="Y105" s="37">
        <f t="shared" si="21"/>
        <v>3.4536614786042565E-2</v>
      </c>
      <c r="Z105" s="36">
        <f t="shared" si="22"/>
        <v>0.15</v>
      </c>
      <c r="AA105" s="34">
        <f t="shared" si="27"/>
        <v>0</v>
      </c>
      <c r="AB105" s="36">
        <f t="shared" si="17"/>
        <v>0</v>
      </c>
      <c r="AC105" s="36">
        <f t="shared" si="23"/>
        <v>0.18453661478604255</v>
      </c>
      <c r="AD105" s="38">
        <f t="shared" si="15"/>
        <v>0.81284681727750685</v>
      </c>
      <c r="AE105" s="36">
        <f t="shared" si="24"/>
        <v>0.18453661478604255</v>
      </c>
      <c r="AF105" s="31">
        <f t="shared" si="25"/>
        <v>0.18453661478604255</v>
      </c>
      <c r="AG105" s="31">
        <f>VLOOKUP(C105,'[4]Bague en acier (simple) '!$C$8:$AF$725,30,0)</f>
        <v>0.18453661478604255</v>
      </c>
      <c r="AH105" s="38">
        <f t="shared" si="16"/>
        <v>0.81284681727750685</v>
      </c>
    </row>
    <row r="106" spans="2:34" x14ac:dyDescent="0.25">
      <c r="B106" s="21" t="s">
        <v>202</v>
      </c>
      <c r="C106" s="1" t="s">
        <v>261</v>
      </c>
      <c r="D106" s="22" t="s">
        <v>127</v>
      </c>
      <c r="E106" s="22" t="s">
        <v>119</v>
      </c>
      <c r="F106" s="22" t="s">
        <v>262</v>
      </c>
      <c r="G106" s="33">
        <v>45</v>
      </c>
      <c r="H106" s="33">
        <v>0.3</v>
      </c>
      <c r="I106" s="33" t="s">
        <v>103</v>
      </c>
      <c r="J106" s="33">
        <v>45</v>
      </c>
      <c r="K106" s="33">
        <v>0.3</v>
      </c>
      <c r="L106" s="33" t="s">
        <v>103</v>
      </c>
      <c r="M106" s="23" t="s">
        <v>96</v>
      </c>
      <c r="N106" s="24" t="s">
        <v>97</v>
      </c>
      <c r="O106" s="25">
        <v>43129</v>
      </c>
      <c r="P106" s="21">
        <v>0</v>
      </c>
      <c r="Q106" s="33">
        <v>3</v>
      </c>
      <c r="R106" s="33">
        <f t="shared" si="18"/>
        <v>12.5</v>
      </c>
      <c r="S106" s="34">
        <f t="shared" si="19"/>
        <v>5.6557680000000011E-3</v>
      </c>
      <c r="T106" s="34">
        <f t="shared" si="20"/>
        <v>1.7860320000000001</v>
      </c>
      <c r="U106" s="34">
        <f>+VLOOKUP(B106,'[3]Annexe 1 (Prix MP)'!A:C,3,0)*T106</f>
        <v>8.116104474720002</v>
      </c>
      <c r="V106" s="35">
        <f t="shared" si="26"/>
        <v>225</v>
      </c>
      <c r="W106" s="27">
        <f t="shared" si="28"/>
        <v>2</v>
      </c>
      <c r="X106" s="36">
        <f>+VLOOKUP(W106,'[3]Annexe 1 (Prix MP)'!$A$32:$B$38,2,0)</f>
        <v>0.15</v>
      </c>
      <c r="Y106" s="37">
        <f t="shared" si="21"/>
        <v>3.6071575443200006E-2</v>
      </c>
      <c r="Z106" s="36">
        <f t="shared" si="22"/>
        <v>0.15</v>
      </c>
      <c r="AA106" s="34">
        <f t="shared" si="27"/>
        <v>0</v>
      </c>
      <c r="AB106" s="36">
        <f t="shared" si="17"/>
        <v>0</v>
      </c>
      <c r="AC106" s="36">
        <f t="shared" si="23"/>
        <v>0.18607157544319999</v>
      </c>
      <c r="AD106" s="38">
        <f t="shared" si="15"/>
        <v>0.80614139823730802</v>
      </c>
      <c r="AE106" s="36">
        <f t="shared" si="24"/>
        <v>0.18607157544319999</v>
      </c>
      <c r="AF106" s="31">
        <f t="shared" si="25"/>
        <v>0.18607157544319999</v>
      </c>
      <c r="AG106" s="31">
        <f>VLOOKUP(C106,'[4]Bague en acier (simple) '!$C$8:$AF$725,30,0)</f>
        <v>0.18607157544319999</v>
      </c>
      <c r="AH106" s="38">
        <f t="shared" si="16"/>
        <v>0.80614139823730802</v>
      </c>
    </row>
    <row r="107" spans="2:34" x14ac:dyDescent="0.25">
      <c r="B107" s="21" t="s">
        <v>202</v>
      </c>
      <c r="C107" s="32" t="s">
        <v>263</v>
      </c>
      <c r="D107" s="22" t="s">
        <v>127</v>
      </c>
      <c r="E107" s="22" t="s">
        <v>119</v>
      </c>
      <c r="F107" s="22" t="s">
        <v>140</v>
      </c>
      <c r="G107" s="33">
        <v>45</v>
      </c>
      <c r="H107" s="33">
        <v>0.3</v>
      </c>
      <c r="I107" s="33" t="s">
        <v>103</v>
      </c>
      <c r="J107" s="33">
        <v>45</v>
      </c>
      <c r="K107" s="33">
        <v>0.3</v>
      </c>
      <c r="L107" s="33" t="s">
        <v>103</v>
      </c>
      <c r="M107" s="23" t="s">
        <v>96</v>
      </c>
      <c r="N107" s="24" t="s">
        <v>97</v>
      </c>
      <c r="O107" s="25">
        <v>43129</v>
      </c>
      <c r="P107" s="21">
        <v>0</v>
      </c>
      <c r="Q107" s="33">
        <v>3</v>
      </c>
      <c r="R107" s="33">
        <f t="shared" si="18"/>
        <v>13</v>
      </c>
      <c r="S107" s="34">
        <f t="shared" si="19"/>
        <v>5.9534400000000008E-3</v>
      </c>
      <c r="T107" s="34">
        <f t="shared" si="20"/>
        <v>1.7860320000000001</v>
      </c>
      <c r="U107" s="34">
        <f>+VLOOKUP(B107,'[3]Annexe 1 (Prix MP)'!A:C,3,0)*T107</f>
        <v>8.116104474720002</v>
      </c>
      <c r="V107" s="35">
        <f t="shared" si="26"/>
        <v>216</v>
      </c>
      <c r="W107" s="27">
        <f t="shared" si="28"/>
        <v>2</v>
      </c>
      <c r="X107" s="36">
        <f>+VLOOKUP(W107,'[3]Annexe 1 (Prix MP)'!$A$32:$B$38,2,0)</f>
        <v>0.15</v>
      </c>
      <c r="Y107" s="37">
        <f t="shared" si="21"/>
        <v>3.7574557753333342E-2</v>
      </c>
      <c r="Z107" s="36">
        <f t="shared" si="22"/>
        <v>0.15</v>
      </c>
      <c r="AA107" s="34">
        <f t="shared" si="27"/>
        <v>0</v>
      </c>
      <c r="AB107" s="36">
        <f t="shared" si="17"/>
        <v>0</v>
      </c>
      <c r="AC107" s="36">
        <f t="shared" si="23"/>
        <v>0.18757455775333334</v>
      </c>
      <c r="AD107" s="38">
        <f t="shared" si="15"/>
        <v>0.79968201336374667</v>
      </c>
      <c r="AE107" s="36">
        <f t="shared" si="24"/>
        <v>0.18757455775333334</v>
      </c>
      <c r="AF107" s="31">
        <f t="shared" si="25"/>
        <v>0.18757455775333334</v>
      </c>
      <c r="AG107" s="31">
        <f>VLOOKUP(C107,'[4]Bague en acier (simple) '!$C$8:$AF$725,30,0)</f>
        <v>0.18757455775333334</v>
      </c>
      <c r="AH107" s="38">
        <f t="shared" si="16"/>
        <v>0.79968201336374667</v>
      </c>
    </row>
    <row r="108" spans="2:34" x14ac:dyDescent="0.25">
      <c r="B108" s="21" t="s">
        <v>202</v>
      </c>
      <c r="C108" s="1" t="s">
        <v>264</v>
      </c>
      <c r="D108" s="22" t="s">
        <v>127</v>
      </c>
      <c r="E108" s="22" t="s">
        <v>119</v>
      </c>
      <c r="F108" s="22" t="s">
        <v>265</v>
      </c>
      <c r="G108" s="33">
        <v>45</v>
      </c>
      <c r="H108" s="33">
        <v>0.3</v>
      </c>
      <c r="I108" s="33" t="s">
        <v>103</v>
      </c>
      <c r="J108" s="33">
        <v>45</v>
      </c>
      <c r="K108" s="33">
        <v>0.3</v>
      </c>
      <c r="L108" s="33" t="s">
        <v>103</v>
      </c>
      <c r="M108" s="23" t="s">
        <v>96</v>
      </c>
      <c r="N108" s="24" t="s">
        <v>97</v>
      </c>
      <c r="O108" s="25">
        <v>43129</v>
      </c>
      <c r="P108" s="21">
        <v>0</v>
      </c>
      <c r="Q108" s="33">
        <v>3</v>
      </c>
      <c r="R108" s="33">
        <f t="shared" si="18"/>
        <v>13.5</v>
      </c>
      <c r="S108" s="34">
        <f t="shared" si="19"/>
        <v>6.2511120000000014E-3</v>
      </c>
      <c r="T108" s="34">
        <f t="shared" si="20"/>
        <v>1.7860320000000001</v>
      </c>
      <c r="U108" s="34">
        <f>+VLOOKUP(B108,'[3]Annexe 1 (Prix MP)'!A:C,3,0)*T108</f>
        <v>8.116104474720002</v>
      </c>
      <c r="V108" s="35">
        <f t="shared" si="26"/>
        <v>208</v>
      </c>
      <c r="W108" s="27">
        <f t="shared" si="28"/>
        <v>2</v>
      </c>
      <c r="X108" s="36">
        <f>+VLOOKUP(W108,'[3]Annexe 1 (Prix MP)'!$A$32:$B$38,2,0)</f>
        <v>0.15</v>
      </c>
      <c r="Y108" s="37">
        <f t="shared" si="21"/>
        <v>3.9019733051538469E-2</v>
      </c>
      <c r="Z108" s="36">
        <f t="shared" si="22"/>
        <v>0.15</v>
      </c>
      <c r="AA108" s="34">
        <f t="shared" si="27"/>
        <v>0</v>
      </c>
      <c r="AB108" s="36">
        <f t="shared" si="17"/>
        <v>0</v>
      </c>
      <c r="AC108" s="36">
        <f t="shared" si="23"/>
        <v>0.18901973305153846</v>
      </c>
      <c r="AD108" s="38">
        <f t="shared" si="15"/>
        <v>0.79356793906327616</v>
      </c>
      <c r="AE108" s="36">
        <f t="shared" si="24"/>
        <v>0.18901973305153846</v>
      </c>
      <c r="AF108" s="31">
        <f t="shared" si="25"/>
        <v>0.18901973305153846</v>
      </c>
      <c r="AG108" s="31">
        <f>VLOOKUP(C108,'[4]Bague en acier (simple) '!$C$8:$AF$725,30,0)</f>
        <v>0.18901973305153846</v>
      </c>
      <c r="AH108" s="38">
        <f t="shared" si="16"/>
        <v>0.79356793906327616</v>
      </c>
    </row>
    <row r="109" spans="2:34" x14ac:dyDescent="0.25">
      <c r="B109" s="21" t="s">
        <v>202</v>
      </c>
      <c r="C109" s="32" t="s">
        <v>266</v>
      </c>
      <c r="D109" s="22" t="s">
        <v>127</v>
      </c>
      <c r="E109" s="22" t="s">
        <v>119</v>
      </c>
      <c r="F109" s="22" t="s">
        <v>267</v>
      </c>
      <c r="G109" s="33">
        <v>45</v>
      </c>
      <c r="H109" s="33">
        <v>0.3</v>
      </c>
      <c r="I109" s="33" t="s">
        <v>103</v>
      </c>
      <c r="J109" s="33">
        <v>45</v>
      </c>
      <c r="K109" s="33">
        <v>0.3</v>
      </c>
      <c r="L109" s="33" t="s">
        <v>103</v>
      </c>
      <c r="M109" s="23" t="s">
        <v>96</v>
      </c>
      <c r="N109" s="24" t="s">
        <v>97</v>
      </c>
      <c r="O109" s="25">
        <v>43129</v>
      </c>
      <c r="P109" s="21">
        <v>0</v>
      </c>
      <c r="Q109" s="33">
        <v>3</v>
      </c>
      <c r="R109" s="33">
        <f t="shared" si="18"/>
        <v>14</v>
      </c>
      <c r="S109" s="34">
        <f t="shared" si="19"/>
        <v>6.5487840000000002E-3</v>
      </c>
      <c r="T109" s="34">
        <f t="shared" si="20"/>
        <v>1.7860320000000001</v>
      </c>
      <c r="U109" s="34">
        <f>+VLOOKUP(B109,'[3]Annexe 1 (Prix MP)'!A:C,3,0)*T109</f>
        <v>8.116104474720002</v>
      </c>
      <c r="V109" s="35">
        <f t="shared" si="26"/>
        <v>201</v>
      </c>
      <c r="W109" s="27">
        <f t="shared" si="28"/>
        <v>2</v>
      </c>
      <c r="X109" s="36">
        <f>+VLOOKUP(W109,'[3]Annexe 1 (Prix MP)'!$A$32:$B$38,2,0)</f>
        <v>0.15</v>
      </c>
      <c r="Y109" s="37">
        <f t="shared" si="21"/>
        <v>4.0378629227462694E-2</v>
      </c>
      <c r="Z109" s="36">
        <f t="shared" si="22"/>
        <v>0.15</v>
      </c>
      <c r="AA109" s="34">
        <f t="shared" si="27"/>
        <v>0</v>
      </c>
      <c r="AB109" s="36">
        <f t="shared" si="17"/>
        <v>0</v>
      </c>
      <c r="AC109" s="36">
        <f t="shared" si="23"/>
        <v>0.19037862922746268</v>
      </c>
      <c r="AD109" s="38">
        <f t="shared" si="15"/>
        <v>0.78790356149051444</v>
      </c>
      <c r="AE109" s="36">
        <f t="shared" si="24"/>
        <v>0.19037862922746268</v>
      </c>
      <c r="AF109" s="31">
        <f t="shared" si="25"/>
        <v>0.19037862922746268</v>
      </c>
      <c r="AG109" s="31">
        <f>VLOOKUP(C109,'[4]Bague en acier (simple) '!$C$8:$AF$725,30,0)</f>
        <v>0.19037862922746268</v>
      </c>
      <c r="AH109" s="38">
        <f t="shared" si="16"/>
        <v>0.78790356149051444</v>
      </c>
    </row>
    <row r="110" spans="2:34" x14ac:dyDescent="0.25">
      <c r="B110" s="21" t="s">
        <v>202</v>
      </c>
      <c r="C110" s="32" t="s">
        <v>268</v>
      </c>
      <c r="D110" s="22" t="s">
        <v>127</v>
      </c>
      <c r="E110" s="22" t="s">
        <v>119</v>
      </c>
      <c r="F110" s="22" t="s">
        <v>269</v>
      </c>
      <c r="G110" s="33">
        <v>45</v>
      </c>
      <c r="H110" s="33">
        <v>0.3</v>
      </c>
      <c r="I110" s="33" t="s">
        <v>103</v>
      </c>
      <c r="J110" s="33">
        <v>45</v>
      </c>
      <c r="K110" s="33">
        <v>0.3</v>
      </c>
      <c r="L110" s="33" t="s">
        <v>103</v>
      </c>
      <c r="M110" s="23" t="s">
        <v>96</v>
      </c>
      <c r="N110" s="24" t="s">
        <v>97</v>
      </c>
      <c r="O110" s="25">
        <v>43129</v>
      </c>
      <c r="P110" s="21">
        <v>0</v>
      </c>
      <c r="Q110" s="33">
        <v>3</v>
      </c>
      <c r="R110" s="33">
        <f t="shared" si="18"/>
        <v>28</v>
      </c>
      <c r="S110" s="34">
        <f t="shared" si="19"/>
        <v>1.48836E-2</v>
      </c>
      <c r="T110" s="34">
        <f t="shared" si="20"/>
        <v>1.7860320000000001</v>
      </c>
      <c r="U110" s="34">
        <f>+VLOOKUP(B110,'[3]Annexe 1 (Prix MP)'!A:C,3,0)*T110</f>
        <v>8.116104474720002</v>
      </c>
      <c r="V110" s="35">
        <f t="shared" si="26"/>
        <v>100</v>
      </c>
      <c r="W110" s="27">
        <f t="shared" si="28"/>
        <v>2</v>
      </c>
      <c r="X110" s="36">
        <f>+VLOOKUP(W110,'[3]Annexe 1 (Prix MP)'!$A$32:$B$38,2,0)</f>
        <v>0.15</v>
      </c>
      <c r="Y110" s="37">
        <f t="shared" si="21"/>
        <v>8.1161044747200026E-2</v>
      </c>
      <c r="Z110" s="36">
        <f t="shared" si="22"/>
        <v>0.15</v>
      </c>
      <c r="AA110" s="34">
        <f t="shared" si="27"/>
        <v>0</v>
      </c>
      <c r="AB110" s="36">
        <f t="shared" si="17"/>
        <v>0</v>
      </c>
      <c r="AC110" s="36">
        <f t="shared" si="23"/>
        <v>0.23116104474720001</v>
      </c>
      <c r="AD110" s="38">
        <f t="shared" si="15"/>
        <v>0.64889826122754135</v>
      </c>
      <c r="AE110" s="36">
        <f t="shared" si="24"/>
        <v>0.23116104474720001</v>
      </c>
      <c r="AF110" s="31">
        <f t="shared" si="25"/>
        <v>0.23116104474720001</v>
      </c>
      <c r="AG110" s="31">
        <f>VLOOKUP(C110,'[4]Bague en acier (simple) '!$C$8:$AF$725,30,0)</f>
        <v>0.23116104474720001</v>
      </c>
      <c r="AH110" s="38">
        <f t="shared" si="16"/>
        <v>0.64889826122754135</v>
      </c>
    </row>
    <row r="111" spans="2:34" x14ac:dyDescent="0.25">
      <c r="B111" s="21" t="s">
        <v>125</v>
      </c>
      <c r="C111" s="32" t="s">
        <v>270</v>
      </c>
      <c r="D111" s="22" t="s">
        <v>127</v>
      </c>
      <c r="E111" s="22" t="s">
        <v>110</v>
      </c>
      <c r="F111" s="22" t="s">
        <v>271</v>
      </c>
      <c r="G111" s="33">
        <v>45</v>
      </c>
      <c r="H111" s="33">
        <v>0.3</v>
      </c>
      <c r="I111" s="33" t="s">
        <v>103</v>
      </c>
      <c r="J111" s="33">
        <v>45</v>
      </c>
      <c r="K111" s="33">
        <v>0.3</v>
      </c>
      <c r="L111" s="33" t="s">
        <v>103</v>
      </c>
      <c r="M111" s="23" t="s">
        <v>96</v>
      </c>
      <c r="N111" s="24" t="s">
        <v>97</v>
      </c>
      <c r="O111" s="25">
        <v>43129</v>
      </c>
      <c r="P111" s="21">
        <v>0</v>
      </c>
      <c r="Q111" s="33">
        <v>3</v>
      </c>
      <c r="R111" s="33">
        <f t="shared" si="18"/>
        <v>8</v>
      </c>
      <c r="S111" s="34">
        <f t="shared" si="19"/>
        <v>4.8371700000000009E-3</v>
      </c>
      <c r="T111" s="34">
        <f t="shared" si="20"/>
        <v>2.9023020000000002</v>
      </c>
      <c r="U111" s="34">
        <f>+VLOOKUP(B111,'[3]Annexe 1 (Prix MP)'!A:C,3,0)*T111</f>
        <v>14.197829199840001</v>
      </c>
      <c r="V111" s="35">
        <f t="shared" si="26"/>
        <v>352</v>
      </c>
      <c r="W111" s="27">
        <f t="shared" si="28"/>
        <v>3</v>
      </c>
      <c r="X111" s="36">
        <f>+VLOOKUP(W111,'[3]Annexe 1 (Prix MP)'!$A$32:$B$38,2,0)</f>
        <v>0.15</v>
      </c>
      <c r="Y111" s="37">
        <f t="shared" si="21"/>
        <v>4.0334742045000004E-2</v>
      </c>
      <c r="Z111" s="36">
        <f t="shared" si="22"/>
        <v>0.15</v>
      </c>
      <c r="AA111" s="34">
        <f t="shared" si="27"/>
        <v>0</v>
      </c>
      <c r="AB111" s="36">
        <f t="shared" si="17"/>
        <v>0</v>
      </c>
      <c r="AC111" s="36">
        <f t="shared" si="23"/>
        <v>0.190334742045</v>
      </c>
      <c r="AD111" s="38">
        <f t="shared" si="15"/>
        <v>0.78808523545604803</v>
      </c>
      <c r="AE111" s="36">
        <f t="shared" si="24"/>
        <v>0.190334742045</v>
      </c>
      <c r="AF111" s="31">
        <f t="shared" si="25"/>
        <v>0.190334742045</v>
      </c>
      <c r="AG111" s="31">
        <f>VLOOKUP(C111,'[4]Bague en acier (simple) '!$C$8:$AF$725,30,0)</f>
        <v>0.190334742045</v>
      </c>
      <c r="AH111" s="38">
        <f t="shared" si="16"/>
        <v>0.78808523545604803</v>
      </c>
    </row>
    <row r="112" spans="2:34" x14ac:dyDescent="0.25">
      <c r="B112" s="21" t="s">
        <v>125</v>
      </c>
      <c r="C112" s="1" t="s">
        <v>272</v>
      </c>
      <c r="D112" s="22" t="s">
        <v>127</v>
      </c>
      <c r="E112" s="22" t="s">
        <v>110</v>
      </c>
      <c r="F112" s="22" t="s">
        <v>273</v>
      </c>
      <c r="G112" s="33">
        <v>45</v>
      </c>
      <c r="H112" s="33">
        <v>0.3</v>
      </c>
      <c r="I112" s="33" t="s">
        <v>103</v>
      </c>
      <c r="J112" s="33">
        <v>45</v>
      </c>
      <c r="K112" s="33">
        <v>0.3</v>
      </c>
      <c r="L112" s="33" t="s">
        <v>103</v>
      </c>
      <c r="M112" s="23" t="s">
        <v>96</v>
      </c>
      <c r="N112" s="24" t="s">
        <v>97</v>
      </c>
      <c r="O112" s="25">
        <v>43129</v>
      </c>
      <c r="P112" s="21">
        <v>0</v>
      </c>
      <c r="Q112" s="33">
        <v>3</v>
      </c>
      <c r="R112" s="33">
        <f t="shared" si="18"/>
        <v>20</v>
      </c>
      <c r="S112" s="34">
        <f t="shared" si="19"/>
        <v>1.6446378000000001E-2</v>
      </c>
      <c r="T112" s="34">
        <f t="shared" si="20"/>
        <v>2.9023020000000002</v>
      </c>
      <c r="U112" s="34">
        <f>+VLOOKUP(B112,'[3]Annexe 1 (Prix MP)'!A:C,3,0)*T112</f>
        <v>14.197829199840001</v>
      </c>
      <c r="V112" s="35">
        <f t="shared" si="26"/>
        <v>141</v>
      </c>
      <c r="W112" s="27">
        <f t="shared" si="28"/>
        <v>3</v>
      </c>
      <c r="X112" s="36">
        <f>+VLOOKUP(W112,'[3]Annexe 1 (Prix MP)'!$A$32:$B$38,2,0)</f>
        <v>0.15</v>
      </c>
      <c r="Y112" s="37">
        <f t="shared" si="21"/>
        <v>0.10069382411234043</v>
      </c>
      <c r="Z112" s="36">
        <f t="shared" si="22"/>
        <v>0.15</v>
      </c>
      <c r="AA112" s="34">
        <f t="shared" si="27"/>
        <v>0</v>
      </c>
      <c r="AB112" s="36">
        <f t="shared" si="17"/>
        <v>0</v>
      </c>
      <c r="AC112" s="36">
        <f t="shared" si="23"/>
        <v>0.25069382411234042</v>
      </c>
      <c r="AD112" s="38">
        <f t="shared" si="15"/>
        <v>0.59833943070245832</v>
      </c>
      <c r="AE112" s="36">
        <f t="shared" si="24"/>
        <v>0.25069382411234042</v>
      </c>
      <c r="AF112" s="31">
        <f t="shared" si="25"/>
        <v>0.25069382411234042</v>
      </c>
      <c r="AG112" s="31">
        <f>VLOOKUP(C112,'[4]Bague en acier (simple) '!$C$8:$AF$725,30,0)</f>
        <v>0.25069382411234042</v>
      </c>
      <c r="AH112" s="38">
        <f t="shared" si="16"/>
        <v>0.59833943070245832</v>
      </c>
    </row>
    <row r="113" spans="2:38" x14ac:dyDescent="0.25">
      <c r="B113" s="21" t="s">
        <v>108</v>
      </c>
      <c r="C113" s="1" t="s">
        <v>274</v>
      </c>
      <c r="D113" s="22" t="s">
        <v>275</v>
      </c>
      <c r="E113" s="22" t="s">
        <v>111</v>
      </c>
      <c r="F113" s="22" t="s">
        <v>124</v>
      </c>
      <c r="G113" s="33">
        <v>45</v>
      </c>
      <c r="H113" s="33">
        <v>0.3</v>
      </c>
      <c r="I113" s="33" t="s">
        <v>103</v>
      </c>
      <c r="J113" s="33">
        <v>45</v>
      </c>
      <c r="K113" s="33">
        <v>0.3</v>
      </c>
      <c r="L113" s="33" t="s">
        <v>103</v>
      </c>
      <c r="M113" s="23" t="s">
        <v>96</v>
      </c>
      <c r="N113" s="24" t="s">
        <v>97</v>
      </c>
      <c r="O113" s="25">
        <v>43129</v>
      </c>
      <c r="P113" s="21">
        <v>0</v>
      </c>
      <c r="Q113" s="33">
        <v>3</v>
      </c>
      <c r="R113" s="33">
        <f t="shared" si="18"/>
        <v>41</v>
      </c>
      <c r="S113" s="34">
        <f t="shared" si="19"/>
        <v>3.3934608000000005E-2</v>
      </c>
      <c r="T113" s="34">
        <f t="shared" si="20"/>
        <v>2.6790480000000003</v>
      </c>
      <c r="U113" s="34">
        <f>+VLOOKUP(B113,'[3]Annexe 1 (Prix MP)'!A:C,3,0)*T113</f>
        <v>12.174156712080002</v>
      </c>
      <c r="V113" s="35">
        <f t="shared" si="26"/>
        <v>68</v>
      </c>
      <c r="W113" s="27">
        <f t="shared" si="28"/>
        <v>2</v>
      </c>
      <c r="X113" s="36">
        <f>+VLOOKUP(W113,'[3]Annexe 1 (Prix MP)'!$A$32:$B$38,2,0)</f>
        <v>0.15</v>
      </c>
      <c r="Y113" s="37">
        <f t="shared" si="21"/>
        <v>0.17903171635411769</v>
      </c>
      <c r="Z113" s="36">
        <f t="shared" si="22"/>
        <v>0.15</v>
      </c>
      <c r="AA113" s="34">
        <f t="shared" si="27"/>
        <v>0</v>
      </c>
      <c r="AB113" s="36">
        <f t="shared" si="17"/>
        <v>0</v>
      </c>
      <c r="AC113" s="36">
        <f t="shared" si="23"/>
        <v>0.32903171635411765</v>
      </c>
      <c r="AD113" s="38">
        <f t="shared" si="15"/>
        <v>0.45588310349560257</v>
      </c>
      <c r="AE113" s="36">
        <f t="shared" si="24"/>
        <v>0.32903171635411765</v>
      </c>
      <c r="AF113" s="31">
        <f t="shared" si="25"/>
        <v>0.32903171635411765</v>
      </c>
      <c r="AG113" s="31">
        <f>VLOOKUP(C113,'[4]Bague en acier (simple) '!$C$8:$AF$725,30,0)</f>
        <v>0.32903171635411765</v>
      </c>
      <c r="AH113" s="38">
        <f t="shared" si="16"/>
        <v>0.45588310349560257</v>
      </c>
    </row>
    <row r="114" spans="2:38" x14ac:dyDescent="0.25">
      <c r="B114" s="21" t="s">
        <v>129</v>
      </c>
      <c r="C114" s="32" t="s">
        <v>276</v>
      </c>
      <c r="D114" s="22" t="s">
        <v>226</v>
      </c>
      <c r="E114" s="22" t="s">
        <v>111</v>
      </c>
      <c r="F114" s="22" t="s">
        <v>116</v>
      </c>
      <c r="G114" s="33">
        <v>45</v>
      </c>
      <c r="H114" s="33">
        <v>0.3</v>
      </c>
      <c r="I114" s="33" t="s">
        <v>103</v>
      </c>
      <c r="J114" s="33">
        <v>45</v>
      </c>
      <c r="K114" s="33">
        <v>0.3</v>
      </c>
      <c r="L114" s="33" t="s">
        <v>103</v>
      </c>
      <c r="M114" s="23" t="s">
        <v>96</v>
      </c>
      <c r="N114" s="24" t="s">
        <v>97</v>
      </c>
      <c r="O114" s="25">
        <v>43129</v>
      </c>
      <c r="P114" s="21">
        <v>0</v>
      </c>
      <c r="Q114" s="33">
        <v>3</v>
      </c>
      <c r="R114" s="33">
        <f t="shared" si="18"/>
        <v>43</v>
      </c>
      <c r="S114" s="34">
        <f t="shared" si="19"/>
        <v>5.0604240000000009E-2</v>
      </c>
      <c r="T114" s="34">
        <f t="shared" si="20"/>
        <v>3.7953180000000004</v>
      </c>
      <c r="U114" s="34">
        <f>+VLOOKUP(B114,'[3]Annexe 1 (Prix MP)'!A:C,3,0)*T114</f>
        <v>18.730213136712006</v>
      </c>
      <c r="V114" s="35">
        <f t="shared" si="26"/>
        <v>65</v>
      </c>
      <c r="W114" s="27">
        <f t="shared" si="28"/>
        <v>3</v>
      </c>
      <c r="X114" s="36">
        <f>+VLOOKUP(W114,'[3]Annexe 1 (Prix MP)'!$A$32:$B$38,2,0)</f>
        <v>0.15</v>
      </c>
      <c r="Y114" s="37">
        <f t="shared" si="21"/>
        <v>0.28815712518018471</v>
      </c>
      <c r="Z114" s="36">
        <f t="shared" si="22"/>
        <v>0.15</v>
      </c>
      <c r="AA114" s="34">
        <f t="shared" si="27"/>
        <v>0</v>
      </c>
      <c r="AB114" s="36">
        <f t="shared" si="17"/>
        <v>0</v>
      </c>
      <c r="AC114" s="36">
        <f t="shared" si="23"/>
        <v>0.43815712518018468</v>
      </c>
      <c r="AD114" s="38">
        <f t="shared" si="15"/>
        <v>0.34234294361483913</v>
      </c>
      <c r="AE114" s="36">
        <f t="shared" si="24"/>
        <v>0.43815712518018468</v>
      </c>
      <c r="AF114" s="31">
        <f t="shared" si="25"/>
        <v>0.43815712518018468</v>
      </c>
      <c r="AG114" s="31">
        <f>VLOOKUP(C114,'[4]Bague en acier (simple) '!$C$8:$AF$725,30,0)</f>
        <v>0.43815712518018468</v>
      </c>
      <c r="AH114" s="38">
        <f t="shared" si="16"/>
        <v>0.34234294361483913</v>
      </c>
    </row>
    <row r="115" spans="2:38" x14ac:dyDescent="0.25">
      <c r="B115" s="21" t="s">
        <v>125</v>
      </c>
      <c r="C115" s="32" t="s">
        <v>277</v>
      </c>
      <c r="D115" s="22" t="s">
        <v>127</v>
      </c>
      <c r="E115" s="22" t="s">
        <v>110</v>
      </c>
      <c r="F115" s="22" t="s">
        <v>278</v>
      </c>
      <c r="G115" s="33">
        <v>45</v>
      </c>
      <c r="H115" s="33">
        <v>0.3</v>
      </c>
      <c r="I115" s="33" t="s">
        <v>103</v>
      </c>
      <c r="J115" s="33">
        <v>45</v>
      </c>
      <c r="K115" s="33">
        <v>0.3</v>
      </c>
      <c r="L115" s="33" t="s">
        <v>103</v>
      </c>
      <c r="M115" s="23" t="s">
        <v>96</v>
      </c>
      <c r="N115" s="24" t="s">
        <v>97</v>
      </c>
      <c r="O115" s="25">
        <v>43129</v>
      </c>
      <c r="P115" s="21">
        <v>0</v>
      </c>
      <c r="Q115" s="33">
        <v>3</v>
      </c>
      <c r="R115" s="33">
        <f t="shared" si="18"/>
        <v>16</v>
      </c>
      <c r="S115" s="34">
        <f t="shared" si="19"/>
        <v>1.2576641999999999E-2</v>
      </c>
      <c r="T115" s="34">
        <f t="shared" si="20"/>
        <v>2.9023020000000002</v>
      </c>
      <c r="U115" s="34">
        <f>+VLOOKUP(B115,'[3]Annexe 1 (Prix MP)'!A:C,3,0)*T115</f>
        <v>14.197829199840001</v>
      </c>
      <c r="V115" s="35">
        <f t="shared" si="26"/>
        <v>176</v>
      </c>
      <c r="W115" s="27">
        <f t="shared" si="28"/>
        <v>3</v>
      </c>
      <c r="X115" s="36">
        <f>+VLOOKUP(W115,'[3]Annexe 1 (Prix MP)'!$A$32:$B$38,2,0)</f>
        <v>0.15</v>
      </c>
      <c r="Y115" s="37">
        <f t="shared" si="21"/>
        <v>8.0669484090000007E-2</v>
      </c>
      <c r="Z115" s="36">
        <f t="shared" si="22"/>
        <v>0.15</v>
      </c>
      <c r="AA115" s="34">
        <f t="shared" si="27"/>
        <v>0</v>
      </c>
      <c r="AB115" s="36">
        <f t="shared" si="17"/>
        <v>0</v>
      </c>
      <c r="AC115" s="36">
        <f t="shared" si="23"/>
        <v>0.23066948408999999</v>
      </c>
      <c r="AD115" s="38">
        <f t="shared" si="15"/>
        <v>0.65028107463696705</v>
      </c>
      <c r="AE115" s="36">
        <f t="shared" si="24"/>
        <v>0.23066948408999999</v>
      </c>
      <c r="AF115" s="31">
        <f t="shared" si="25"/>
        <v>0.23066948408999999</v>
      </c>
      <c r="AG115" s="31">
        <f>VLOOKUP(C115,'[4]Bague en acier (simple) '!$C$8:$AF$725,30,0)</f>
        <v>0.23066948408999999</v>
      </c>
      <c r="AH115" s="38">
        <f t="shared" si="16"/>
        <v>0.65028107463696705</v>
      </c>
    </row>
    <row r="116" spans="2:38" x14ac:dyDescent="0.25">
      <c r="B116" s="21" t="s">
        <v>120</v>
      </c>
      <c r="C116" s="1" t="s">
        <v>279</v>
      </c>
      <c r="D116" s="22" t="s">
        <v>127</v>
      </c>
      <c r="E116" s="22" t="s">
        <v>115</v>
      </c>
      <c r="F116" s="22" t="s">
        <v>280</v>
      </c>
      <c r="G116" s="21">
        <v>45</v>
      </c>
      <c r="H116" s="21">
        <v>0.3</v>
      </c>
      <c r="I116" s="21" t="s">
        <v>103</v>
      </c>
      <c r="J116" s="21">
        <v>45</v>
      </c>
      <c r="K116" s="21">
        <v>0.3</v>
      </c>
      <c r="L116" s="21" t="s">
        <v>103</v>
      </c>
      <c r="M116" s="23" t="s">
        <v>61</v>
      </c>
      <c r="N116" s="24" t="s">
        <v>97</v>
      </c>
      <c r="O116" s="25">
        <v>43129</v>
      </c>
      <c r="P116" s="21">
        <v>0</v>
      </c>
      <c r="Q116" s="21">
        <v>3</v>
      </c>
      <c r="R116" s="21">
        <f t="shared" si="18"/>
        <v>9</v>
      </c>
      <c r="S116" s="24">
        <f t="shared" si="19"/>
        <v>8.3348160000000001E-3</v>
      </c>
      <c r="T116" s="24">
        <f t="shared" si="20"/>
        <v>4.167408</v>
      </c>
      <c r="U116" s="24">
        <f>+VLOOKUP(B116,'[3]Annexe 1 (Prix MP)'!A:C,3,0)*T116</f>
        <v>38.026476967248001</v>
      </c>
      <c r="V116" s="26">
        <f t="shared" si="26"/>
        <v>313</v>
      </c>
      <c r="W116" s="27">
        <f t="shared" si="28"/>
        <v>4</v>
      </c>
      <c r="X116" s="28">
        <f>+VLOOKUP(W116,'[3]Annexe 1 (Prix MP)'!$A$32:$B$38,2,0)</f>
        <v>0.2</v>
      </c>
      <c r="Y116" s="29">
        <f t="shared" si="21"/>
        <v>0.12149034174839617</v>
      </c>
      <c r="Z116" s="28">
        <f t="shared" si="22"/>
        <v>0.2</v>
      </c>
      <c r="AA116" s="24">
        <f t="shared" si="27"/>
        <v>9.4183420800000011E-3</v>
      </c>
      <c r="AB116" s="28">
        <f t="shared" si="17"/>
        <v>0</v>
      </c>
      <c r="AC116" s="28">
        <f t="shared" si="23"/>
        <v>0.33090868382839617</v>
      </c>
      <c r="AD116" s="30">
        <f t="shared" si="15"/>
        <v>0.60439634791729047</v>
      </c>
      <c r="AE116" s="28">
        <f t="shared" si="24"/>
        <v>0.33090868382839617</v>
      </c>
      <c r="AF116" s="31">
        <f t="shared" si="25"/>
        <v>0.33090868382839617</v>
      </c>
      <c r="AG116" s="31">
        <f>VLOOKUP(C116,'[4]Bague en acier (simple) '!$C$8:$AF$725,30,0)</f>
        <v>0.33369226333914381</v>
      </c>
      <c r="AH116" s="30">
        <f t="shared" si="16"/>
        <v>0.60439634791729047</v>
      </c>
    </row>
    <row r="117" spans="2:38" x14ac:dyDescent="0.25">
      <c r="B117" s="21" t="s">
        <v>120</v>
      </c>
      <c r="C117" s="1" t="s">
        <v>281</v>
      </c>
      <c r="D117" s="22" t="s">
        <v>127</v>
      </c>
      <c r="E117" s="22" t="s">
        <v>115</v>
      </c>
      <c r="F117" s="22" t="s">
        <v>280</v>
      </c>
      <c r="G117" s="21">
        <v>45</v>
      </c>
      <c r="H117" s="21">
        <v>0.3</v>
      </c>
      <c r="I117" s="21" t="s">
        <v>103</v>
      </c>
      <c r="J117" s="21">
        <v>45</v>
      </c>
      <c r="K117" s="21">
        <v>0.3</v>
      </c>
      <c r="L117" s="21" t="s">
        <v>103</v>
      </c>
      <c r="M117" s="23" t="s">
        <v>96</v>
      </c>
      <c r="N117" s="24" t="s">
        <v>97</v>
      </c>
      <c r="O117" s="25">
        <v>43129</v>
      </c>
      <c r="P117" s="21">
        <v>0</v>
      </c>
      <c r="Q117" s="21">
        <v>3</v>
      </c>
      <c r="R117" s="21">
        <f t="shared" si="18"/>
        <v>9</v>
      </c>
      <c r="S117" s="24">
        <f t="shared" si="19"/>
        <v>8.3348160000000001E-3</v>
      </c>
      <c r="T117" s="24">
        <f t="shared" si="20"/>
        <v>4.167408</v>
      </c>
      <c r="U117" s="24">
        <f>+VLOOKUP(B117,'[3]Annexe 1 (Prix MP)'!A:C,3,0)*T117</f>
        <v>38.026476967248001</v>
      </c>
      <c r="V117" s="26">
        <f t="shared" si="26"/>
        <v>313</v>
      </c>
      <c r="W117" s="27">
        <v>4</v>
      </c>
      <c r="X117" s="28">
        <f>+VLOOKUP(W117,'[3]Annexe 1 (Prix MP)'!$A$32:$B$38,2,0)</f>
        <v>0.2</v>
      </c>
      <c r="Y117" s="29">
        <f t="shared" si="21"/>
        <v>0.12149034174839617</v>
      </c>
      <c r="Z117" s="28">
        <f t="shared" si="22"/>
        <v>0.2</v>
      </c>
      <c r="AA117" s="24">
        <f t="shared" si="27"/>
        <v>0</v>
      </c>
      <c r="AB117" s="28">
        <f t="shared" si="17"/>
        <v>0</v>
      </c>
      <c r="AC117" s="28">
        <f t="shared" si="23"/>
        <v>0.32149034174839619</v>
      </c>
      <c r="AD117" s="30">
        <f t="shared" si="15"/>
        <v>0.62210267005944275</v>
      </c>
      <c r="AE117" s="28">
        <f t="shared" si="24"/>
        <v>0.32149034174839619</v>
      </c>
      <c r="AF117" s="31">
        <f t="shared" si="25"/>
        <v>0.32149034174839619</v>
      </c>
      <c r="AG117" s="31">
        <f>VLOOKUP(C117,'[4]Bague en acier (simple) '!$C$8:$AF$725,30,0)</f>
        <v>0.28994070653914378</v>
      </c>
      <c r="AH117" s="30">
        <f t="shared" si="16"/>
        <v>0.62210267005944275</v>
      </c>
    </row>
    <row r="118" spans="2:38" x14ac:dyDescent="0.25">
      <c r="B118" s="21" t="s">
        <v>202</v>
      </c>
      <c r="C118" s="32" t="s">
        <v>282</v>
      </c>
      <c r="D118" s="22" t="s">
        <v>127</v>
      </c>
      <c r="E118" s="22" t="s">
        <v>119</v>
      </c>
      <c r="F118" s="22" t="s">
        <v>140</v>
      </c>
      <c r="G118" s="21">
        <v>45</v>
      </c>
      <c r="H118" s="21">
        <v>0.3</v>
      </c>
      <c r="I118" s="21" t="s">
        <v>103</v>
      </c>
      <c r="J118" s="21">
        <v>45</v>
      </c>
      <c r="K118" s="21">
        <v>0.3</v>
      </c>
      <c r="L118" s="21" t="s">
        <v>103</v>
      </c>
      <c r="M118" s="23" t="s">
        <v>61</v>
      </c>
      <c r="N118" s="24" t="s">
        <v>97</v>
      </c>
      <c r="O118" s="25">
        <v>43129</v>
      </c>
      <c r="P118" s="21">
        <v>0</v>
      </c>
      <c r="Q118" s="21">
        <v>3</v>
      </c>
      <c r="R118" s="21">
        <f t="shared" si="18"/>
        <v>13</v>
      </c>
      <c r="S118" s="24">
        <f t="shared" si="19"/>
        <v>5.9534400000000008E-3</v>
      </c>
      <c r="T118" s="24">
        <f t="shared" si="20"/>
        <v>1.7860320000000001</v>
      </c>
      <c r="U118" s="24">
        <f>+VLOOKUP(B118,'[3]Annexe 1 (Prix MP)'!A:C,3,0)*T118</f>
        <v>8.116104474720002</v>
      </c>
      <c r="V118" s="26">
        <f t="shared" si="26"/>
        <v>216</v>
      </c>
      <c r="W118" s="27">
        <f t="shared" ref="W118:W123" si="29">ROUND((E118-D118)/2,0)</f>
        <v>2</v>
      </c>
      <c r="X118" s="28">
        <f>+VLOOKUP(W118,'[3]Annexe 1 (Prix MP)'!$A$32:$B$38,2,0)</f>
        <v>0.15</v>
      </c>
      <c r="Y118" s="29">
        <f t="shared" si="21"/>
        <v>3.7574557753333342E-2</v>
      </c>
      <c r="Z118" s="28">
        <f t="shared" si="22"/>
        <v>0.15</v>
      </c>
      <c r="AA118" s="24">
        <f t="shared" si="27"/>
        <v>6.7273872000000014E-3</v>
      </c>
      <c r="AB118" s="28">
        <f t="shared" si="17"/>
        <v>0</v>
      </c>
      <c r="AC118" s="28">
        <f t="shared" si="23"/>
        <v>0.19430194495333333</v>
      </c>
      <c r="AD118" s="30">
        <f t="shared" si="15"/>
        <v>0.77199433096784698</v>
      </c>
      <c r="AE118" s="28">
        <f t="shared" si="24"/>
        <v>0.19430194495333333</v>
      </c>
      <c r="AF118" s="31">
        <f t="shared" si="25"/>
        <v>0.19430194495333333</v>
      </c>
      <c r="AG118" s="31">
        <f>VLOOKUP(C118,'[4]Bague en acier (simple) '!$C$8:$AF$725,30,0)</f>
        <v>0.22882566975333335</v>
      </c>
      <c r="AH118" s="30">
        <f t="shared" si="16"/>
        <v>0.77199433096784698</v>
      </c>
    </row>
    <row r="119" spans="2:38" x14ac:dyDescent="0.25">
      <c r="B119" s="21" t="s">
        <v>202</v>
      </c>
      <c r="C119" s="32" t="s">
        <v>283</v>
      </c>
      <c r="D119" s="22" t="s">
        <v>127</v>
      </c>
      <c r="E119" s="22" t="s">
        <v>119</v>
      </c>
      <c r="F119" s="22" t="s">
        <v>140</v>
      </c>
      <c r="G119" s="21">
        <v>45</v>
      </c>
      <c r="H119" s="21">
        <v>0.3</v>
      </c>
      <c r="I119" s="21" t="s">
        <v>103</v>
      </c>
      <c r="J119" s="21">
        <v>45</v>
      </c>
      <c r="K119" s="21">
        <v>0.3</v>
      </c>
      <c r="L119" s="21" t="s">
        <v>103</v>
      </c>
      <c r="M119" s="23" t="s">
        <v>96</v>
      </c>
      <c r="N119" s="24" t="s">
        <v>97</v>
      </c>
      <c r="O119" s="25">
        <v>43129</v>
      </c>
      <c r="P119" s="21">
        <v>0</v>
      </c>
      <c r="Q119" s="21">
        <v>3</v>
      </c>
      <c r="R119" s="21">
        <f t="shared" si="18"/>
        <v>13</v>
      </c>
      <c r="S119" s="24">
        <f t="shared" si="19"/>
        <v>5.9534400000000008E-3</v>
      </c>
      <c r="T119" s="24">
        <f t="shared" si="20"/>
        <v>1.7860320000000001</v>
      </c>
      <c r="U119" s="24">
        <f>+VLOOKUP(B119,'[3]Annexe 1 (Prix MP)'!A:C,3,0)*T119</f>
        <v>8.116104474720002</v>
      </c>
      <c r="V119" s="26">
        <f t="shared" si="26"/>
        <v>216</v>
      </c>
      <c r="W119" s="27">
        <f t="shared" si="29"/>
        <v>2</v>
      </c>
      <c r="X119" s="28">
        <f>+VLOOKUP(W119,'[3]Annexe 1 (Prix MP)'!$A$32:$B$38,2,0)</f>
        <v>0.15</v>
      </c>
      <c r="Y119" s="29">
        <f t="shared" si="21"/>
        <v>3.7574557753333342E-2</v>
      </c>
      <c r="Z119" s="28">
        <f t="shared" si="22"/>
        <v>0.15</v>
      </c>
      <c r="AA119" s="24">
        <f t="shared" si="27"/>
        <v>0</v>
      </c>
      <c r="AB119" s="28">
        <f t="shared" si="17"/>
        <v>0</v>
      </c>
      <c r="AC119" s="28">
        <f t="shared" si="23"/>
        <v>0.18757455775333334</v>
      </c>
      <c r="AD119" s="30">
        <f t="shared" si="15"/>
        <v>0.79968201336374667</v>
      </c>
      <c r="AE119" s="28">
        <f t="shared" si="24"/>
        <v>0.18757455775333334</v>
      </c>
      <c r="AF119" s="31">
        <f t="shared" si="25"/>
        <v>0.18757455775333334</v>
      </c>
      <c r="AG119" s="31">
        <f>VLOOKUP(C119,'[4]Bague en acier (simple) '!$C$8:$AF$725,30,0)</f>
        <v>0.18757455775333334</v>
      </c>
      <c r="AH119" s="30">
        <f t="shared" si="16"/>
        <v>0.79968201336374667</v>
      </c>
    </row>
    <row r="120" spans="2:38" x14ac:dyDescent="0.25">
      <c r="B120" s="21" t="s">
        <v>113</v>
      </c>
      <c r="C120" s="1" t="s">
        <v>284</v>
      </c>
      <c r="D120" s="22" t="s">
        <v>213</v>
      </c>
      <c r="E120" s="22" t="s">
        <v>115</v>
      </c>
      <c r="F120" s="22" t="s">
        <v>193</v>
      </c>
      <c r="G120" s="33">
        <v>45</v>
      </c>
      <c r="H120" s="33">
        <v>0.3</v>
      </c>
      <c r="I120" s="33" t="s">
        <v>103</v>
      </c>
      <c r="J120" s="33">
        <v>45</v>
      </c>
      <c r="K120" s="33">
        <v>0.3</v>
      </c>
      <c r="L120" s="33" t="s">
        <v>103</v>
      </c>
      <c r="M120" s="23" t="s">
        <v>96</v>
      </c>
      <c r="N120" s="24" t="s">
        <v>97</v>
      </c>
      <c r="O120" s="25">
        <v>43129</v>
      </c>
      <c r="P120" s="21">
        <v>0</v>
      </c>
      <c r="Q120" s="33">
        <v>3</v>
      </c>
      <c r="R120" s="33">
        <f t="shared" si="18"/>
        <v>50.5</v>
      </c>
      <c r="S120" s="34">
        <f t="shared" si="19"/>
        <v>5.3022825000000003E-2</v>
      </c>
      <c r="T120" s="34">
        <f t="shared" si="20"/>
        <v>3.3488100000000003</v>
      </c>
      <c r="U120" s="34">
        <f>+VLOOKUP(B120,'[3]Annexe 1 (Prix MP)'!A:C,3,0)*T120</f>
        <v>16.526658650040005</v>
      </c>
      <c r="V120" s="35">
        <f t="shared" si="26"/>
        <v>55</v>
      </c>
      <c r="W120" s="27">
        <f t="shared" si="29"/>
        <v>3</v>
      </c>
      <c r="X120" s="36">
        <f>+VLOOKUP(W120,'[3]Annexe 1 (Prix MP)'!$A$32:$B$38,2,0)</f>
        <v>0.15</v>
      </c>
      <c r="Y120" s="37">
        <f t="shared" si="21"/>
        <v>0.3004847027280001</v>
      </c>
      <c r="Z120" s="36">
        <f t="shared" si="22"/>
        <v>0.15</v>
      </c>
      <c r="AA120" s="34">
        <f t="shared" si="27"/>
        <v>0</v>
      </c>
      <c r="AB120" s="36">
        <f t="shared" si="17"/>
        <v>0</v>
      </c>
      <c r="AC120" s="36">
        <f t="shared" si="23"/>
        <v>0.45048470272800012</v>
      </c>
      <c r="AD120" s="38">
        <f t="shared" si="15"/>
        <v>0.3329746805865883</v>
      </c>
      <c r="AE120" s="36">
        <f t="shared" si="24"/>
        <v>0.45048470272800012</v>
      </c>
      <c r="AF120" s="31">
        <f t="shared" si="25"/>
        <v>0.45048470272800012</v>
      </c>
      <c r="AG120" s="31">
        <f>VLOOKUP(C120,'[4]Bague en acier (simple) '!$C$8:$AF$725,30,0)</f>
        <v>0.45048470272800012</v>
      </c>
      <c r="AH120" s="38">
        <f t="shared" si="16"/>
        <v>0.3329746805865883</v>
      </c>
    </row>
    <row r="121" spans="2:38" x14ac:dyDescent="0.25">
      <c r="B121" s="21" t="s">
        <v>216</v>
      </c>
      <c r="C121" s="32" t="s">
        <v>285</v>
      </c>
      <c r="D121" s="22" t="s">
        <v>286</v>
      </c>
      <c r="E121" s="22" t="s">
        <v>173</v>
      </c>
      <c r="F121" s="22" t="s">
        <v>128</v>
      </c>
      <c r="G121" s="21">
        <v>45</v>
      </c>
      <c r="H121" s="21">
        <v>0.3</v>
      </c>
      <c r="I121" s="21" t="s">
        <v>103</v>
      </c>
      <c r="J121" s="21">
        <v>45</v>
      </c>
      <c r="K121" s="21">
        <v>0.3</v>
      </c>
      <c r="L121" s="21" t="s">
        <v>103</v>
      </c>
      <c r="M121" s="23" t="s">
        <v>61</v>
      </c>
      <c r="N121" s="24" t="s">
        <v>97</v>
      </c>
      <c r="O121" s="25">
        <v>43129</v>
      </c>
      <c r="P121" s="21">
        <v>0</v>
      </c>
      <c r="Q121" s="21">
        <v>3</v>
      </c>
      <c r="R121" s="21">
        <f t="shared" si="18"/>
        <v>10</v>
      </c>
      <c r="S121" s="24">
        <f t="shared" si="19"/>
        <v>1.1981298000000001E-2</v>
      </c>
      <c r="T121" s="24">
        <f t="shared" si="20"/>
        <v>5.1348420000000008</v>
      </c>
      <c r="U121" s="24">
        <f>+VLOOKUP(B121,'[3]Annexe 1 (Prix MP)'!A:C,3,0)*T121</f>
        <v>20.624863119300006</v>
      </c>
      <c r="V121" s="26">
        <f t="shared" si="26"/>
        <v>282</v>
      </c>
      <c r="W121" s="27">
        <f t="shared" si="29"/>
        <v>3</v>
      </c>
      <c r="X121" s="28">
        <f>+VLOOKUP(W121,'[3]Annexe 1 (Prix MP)'!$A$32:$B$38,2,0)</f>
        <v>0.15</v>
      </c>
      <c r="Y121" s="29">
        <f t="shared" si="21"/>
        <v>7.3137812479787248E-2</v>
      </c>
      <c r="Z121" s="28">
        <f t="shared" si="22"/>
        <v>0.15</v>
      </c>
      <c r="AA121" s="24">
        <f t="shared" si="27"/>
        <v>1.3538866740000002E-2</v>
      </c>
      <c r="AB121" s="28">
        <f t="shared" si="17"/>
        <v>0</v>
      </c>
      <c r="AC121" s="28">
        <f t="shared" si="23"/>
        <v>0.23667667921978724</v>
      </c>
      <c r="AD121" s="30">
        <f t="shared" si="15"/>
        <v>0.63377600401729539</v>
      </c>
      <c r="AE121" s="28">
        <f t="shared" si="24"/>
        <v>0.23667667921978724</v>
      </c>
      <c r="AF121" s="31">
        <f t="shared" si="25"/>
        <v>0.23667667921978724</v>
      </c>
      <c r="AG121" s="31">
        <f>VLOOKUP(C121,'[4]Bague en acier (simple) '!$C$8:$AF$725,30,0)</f>
        <v>0.27071817537978726</v>
      </c>
      <c r="AH121" s="30">
        <f t="shared" si="16"/>
        <v>0.63377600401729539</v>
      </c>
      <c r="AK121">
        <v>0.217</v>
      </c>
      <c r="AL121" s="40"/>
    </row>
    <row r="122" spans="2:38" x14ac:dyDescent="0.25">
      <c r="B122" s="21" t="s">
        <v>216</v>
      </c>
      <c r="C122" s="32" t="s">
        <v>287</v>
      </c>
      <c r="D122" s="22" t="s">
        <v>286</v>
      </c>
      <c r="E122" s="22" t="s">
        <v>173</v>
      </c>
      <c r="F122" s="22" t="s">
        <v>128</v>
      </c>
      <c r="G122" s="21">
        <v>45</v>
      </c>
      <c r="H122" s="21">
        <v>0.3</v>
      </c>
      <c r="I122" s="21" t="s">
        <v>103</v>
      </c>
      <c r="J122" s="21">
        <v>45</v>
      </c>
      <c r="K122" s="21">
        <v>0.3</v>
      </c>
      <c r="L122" s="21" t="s">
        <v>103</v>
      </c>
      <c r="M122" s="23" t="s">
        <v>96</v>
      </c>
      <c r="N122" s="24" t="s">
        <v>97</v>
      </c>
      <c r="O122" s="25">
        <v>43129</v>
      </c>
      <c r="P122" s="21">
        <v>0</v>
      </c>
      <c r="Q122" s="21">
        <v>3</v>
      </c>
      <c r="R122" s="21">
        <f t="shared" si="18"/>
        <v>10</v>
      </c>
      <c r="S122" s="24">
        <f t="shared" si="19"/>
        <v>1.1981298000000001E-2</v>
      </c>
      <c r="T122" s="24">
        <f t="shared" si="20"/>
        <v>5.1348420000000008</v>
      </c>
      <c r="U122" s="24">
        <f>+VLOOKUP(B122,'[3]Annexe 1 (Prix MP)'!A:C,3,0)*T122</f>
        <v>20.624863119300006</v>
      </c>
      <c r="V122" s="26">
        <f t="shared" si="26"/>
        <v>282</v>
      </c>
      <c r="W122" s="27">
        <f t="shared" si="29"/>
        <v>3</v>
      </c>
      <c r="X122" s="28">
        <f>+VLOOKUP(W122,'[3]Annexe 1 (Prix MP)'!$A$32:$B$38,2,0)</f>
        <v>0.15</v>
      </c>
      <c r="Y122" s="29">
        <f t="shared" si="21"/>
        <v>7.3137812479787248E-2</v>
      </c>
      <c r="Z122" s="28">
        <f t="shared" si="22"/>
        <v>0.15</v>
      </c>
      <c r="AA122" s="24">
        <f t="shared" si="27"/>
        <v>0</v>
      </c>
      <c r="AB122" s="28">
        <f t="shared" si="17"/>
        <v>0</v>
      </c>
      <c r="AC122" s="28">
        <f t="shared" si="23"/>
        <v>0.22313781247978726</v>
      </c>
      <c r="AD122" s="30">
        <f t="shared" si="15"/>
        <v>0.67223030616376434</v>
      </c>
      <c r="AE122" s="28">
        <f t="shared" si="24"/>
        <v>0.22313781247978726</v>
      </c>
      <c r="AF122" s="31">
        <f t="shared" si="25"/>
        <v>0.22313781247978726</v>
      </c>
      <c r="AG122" s="31">
        <f>VLOOKUP(C122,'[4]Bague en acier (simple) '!$C$8:$AF$725,30,0)</f>
        <v>0.22313781247978726</v>
      </c>
      <c r="AH122" s="30">
        <f t="shared" si="16"/>
        <v>0.67223030616376434</v>
      </c>
    </row>
    <row r="123" spans="2:38" x14ac:dyDescent="0.25">
      <c r="B123" s="21" t="s">
        <v>202</v>
      </c>
      <c r="C123" s="32" t="s">
        <v>288</v>
      </c>
      <c r="D123" s="22" t="s">
        <v>127</v>
      </c>
      <c r="E123" s="22" t="s">
        <v>119</v>
      </c>
      <c r="F123" s="22" t="s">
        <v>271</v>
      </c>
      <c r="G123" s="21">
        <v>45</v>
      </c>
      <c r="H123" s="21">
        <v>0.3</v>
      </c>
      <c r="I123" s="21" t="s">
        <v>103</v>
      </c>
      <c r="J123" s="21">
        <v>45</v>
      </c>
      <c r="K123" s="21">
        <v>0.3</v>
      </c>
      <c r="L123" s="21" t="s">
        <v>103</v>
      </c>
      <c r="M123" s="23" t="s">
        <v>61</v>
      </c>
      <c r="N123" s="24" t="s">
        <v>97</v>
      </c>
      <c r="O123" s="25">
        <v>43129</v>
      </c>
      <c r="P123" s="21">
        <v>0</v>
      </c>
      <c r="Q123" s="21">
        <v>3</v>
      </c>
      <c r="R123" s="21">
        <f t="shared" si="18"/>
        <v>8</v>
      </c>
      <c r="S123" s="24">
        <f t="shared" si="19"/>
        <v>2.9767200000000004E-3</v>
      </c>
      <c r="T123" s="24">
        <f t="shared" si="20"/>
        <v>1.7860320000000001</v>
      </c>
      <c r="U123" s="24">
        <f>+VLOOKUP(B123,'[3]Annexe 1 (Prix MP)'!A:C,3,0)*T123</f>
        <v>8.116104474720002</v>
      </c>
      <c r="V123" s="26">
        <f t="shared" si="26"/>
        <v>352</v>
      </c>
      <c r="W123" s="27">
        <f t="shared" si="29"/>
        <v>2</v>
      </c>
      <c r="X123" s="28">
        <f>+VLOOKUP(W123,'[3]Annexe 1 (Prix MP)'!$A$32:$B$38,2,0)</f>
        <v>0.15</v>
      </c>
      <c r="Y123" s="29">
        <f t="shared" si="21"/>
        <v>2.3057114985000005E-2</v>
      </c>
      <c r="Z123" s="28">
        <f t="shared" si="22"/>
        <v>0.15</v>
      </c>
      <c r="AA123" s="24">
        <f t="shared" si="27"/>
        <v>3.3636936000000007E-3</v>
      </c>
      <c r="AB123" s="28">
        <f t="shared" si="17"/>
        <v>0</v>
      </c>
      <c r="AC123" s="28">
        <f t="shared" si="23"/>
        <v>0.17642080858500001</v>
      </c>
      <c r="AD123" s="30">
        <f t="shared" si="15"/>
        <v>0.85023983963733851</v>
      </c>
      <c r="AE123" s="28">
        <f t="shared" si="24"/>
        <v>0.17642080858500001</v>
      </c>
      <c r="AF123" s="31">
        <f t="shared" si="25"/>
        <v>0.17642080858500001</v>
      </c>
      <c r="AG123" s="31">
        <f>VLOOKUP(C123,'[4]Bague en acier (simple) '!$C$8:$AF$725,30,0)</f>
        <v>0.21118267098500001</v>
      </c>
      <c r="AH123" s="30">
        <f t="shared" si="16"/>
        <v>0.85023983963733851</v>
      </c>
    </row>
    <row r="124" spans="2:38" x14ac:dyDescent="0.25">
      <c r="B124" s="21" t="s">
        <v>202</v>
      </c>
      <c r="C124" s="32" t="s">
        <v>289</v>
      </c>
      <c r="D124" s="22" t="s">
        <v>127</v>
      </c>
      <c r="E124" s="22" t="s">
        <v>119</v>
      </c>
      <c r="F124" s="22" t="s">
        <v>271</v>
      </c>
      <c r="G124" s="21">
        <v>45</v>
      </c>
      <c r="H124" s="21">
        <v>0.3</v>
      </c>
      <c r="I124" s="21" t="s">
        <v>103</v>
      </c>
      <c r="J124" s="21">
        <v>45</v>
      </c>
      <c r="K124" s="21">
        <v>0.3</v>
      </c>
      <c r="L124" s="21" t="s">
        <v>103</v>
      </c>
      <c r="M124" s="23" t="s">
        <v>96</v>
      </c>
      <c r="N124" s="24" t="s">
        <v>97</v>
      </c>
      <c r="O124" s="25">
        <v>43129</v>
      </c>
      <c r="P124" s="21">
        <v>0</v>
      </c>
      <c r="Q124" s="21">
        <v>3</v>
      </c>
      <c r="R124" s="21">
        <f t="shared" si="18"/>
        <v>8</v>
      </c>
      <c r="S124" s="24">
        <f t="shared" si="19"/>
        <v>2.9767200000000004E-3</v>
      </c>
      <c r="T124" s="24">
        <f t="shared" si="20"/>
        <v>1.7860320000000001</v>
      </c>
      <c r="U124" s="24">
        <f>+VLOOKUP(B124,'[3]Annexe 1 (Prix MP)'!A:C,3,0)*T124</f>
        <v>8.116104474720002</v>
      </c>
      <c r="V124" s="26">
        <f t="shared" si="26"/>
        <v>352</v>
      </c>
      <c r="W124" s="27">
        <v>2</v>
      </c>
      <c r="X124" s="28">
        <f>+VLOOKUP(W124,'[3]Annexe 1 (Prix MP)'!$A$32:$B$38,2,0)</f>
        <v>0.15</v>
      </c>
      <c r="Y124" s="29">
        <f t="shared" si="21"/>
        <v>2.3057114985000005E-2</v>
      </c>
      <c r="Z124" s="28">
        <f t="shared" si="22"/>
        <v>0.15</v>
      </c>
      <c r="AA124" s="24">
        <f t="shared" si="27"/>
        <v>0</v>
      </c>
      <c r="AB124" s="28">
        <f t="shared" si="17"/>
        <v>0</v>
      </c>
      <c r="AC124" s="28">
        <f t="shared" si="23"/>
        <v>0.17305711498500001</v>
      </c>
      <c r="AD124" s="30">
        <f t="shared" si="15"/>
        <v>0.86676586520583954</v>
      </c>
      <c r="AE124" s="28">
        <f t="shared" si="24"/>
        <v>0.17305711498500001</v>
      </c>
      <c r="AF124" s="31">
        <f t="shared" si="25"/>
        <v>0.17305711498500001</v>
      </c>
      <c r="AG124" s="31">
        <f>VLOOKUP(C124,'[4]Bague en acier (simple) '!$C$8:$AF$725,30,0)</f>
        <v>0.17305711498500001</v>
      </c>
      <c r="AH124" s="30">
        <f t="shared" si="16"/>
        <v>0.86676586520583954</v>
      </c>
    </row>
    <row r="125" spans="2:38" x14ac:dyDescent="0.25">
      <c r="B125" s="21" t="s">
        <v>290</v>
      </c>
      <c r="C125" s="1" t="s">
        <v>291</v>
      </c>
      <c r="D125" s="22" t="s">
        <v>292</v>
      </c>
      <c r="E125" s="22" t="s">
        <v>122</v>
      </c>
      <c r="F125" s="22" t="s">
        <v>140</v>
      </c>
      <c r="G125" s="33">
        <v>45</v>
      </c>
      <c r="H125" s="33">
        <v>0.3</v>
      </c>
      <c r="I125" s="33" t="s">
        <v>103</v>
      </c>
      <c r="J125" s="33">
        <v>45</v>
      </c>
      <c r="K125" s="33">
        <v>0.3</v>
      </c>
      <c r="L125" s="33" t="s">
        <v>103</v>
      </c>
      <c r="M125" s="23" t="s">
        <v>96</v>
      </c>
      <c r="N125" s="24" t="s">
        <v>97</v>
      </c>
      <c r="O125" s="25">
        <v>43129</v>
      </c>
      <c r="P125" s="21">
        <v>0</v>
      </c>
      <c r="Q125" s="33">
        <v>3</v>
      </c>
      <c r="R125" s="33">
        <f t="shared" si="18"/>
        <v>13</v>
      </c>
      <c r="S125" s="34">
        <f t="shared" si="19"/>
        <v>2.4121354400000003E-2</v>
      </c>
      <c r="T125" s="34">
        <f t="shared" si="20"/>
        <v>7.2364063200000013</v>
      </c>
      <c r="U125" s="34">
        <f>+VLOOKUP(B125,'[3]Annexe 1 (Prix MP)'!A:C,3,0)*T125</f>
        <v>27.820364097240009</v>
      </c>
      <c r="V125" s="35">
        <f t="shared" si="26"/>
        <v>216</v>
      </c>
      <c r="W125" s="27">
        <f t="shared" ref="W125:W136" si="30">ROUND((E125-D125)/2,0)</f>
        <v>3</v>
      </c>
      <c r="X125" s="36">
        <f>+VLOOKUP(W125,'[3]Annexe 1 (Prix MP)'!$A$32:$B$38,2,0)</f>
        <v>0.15</v>
      </c>
      <c r="Y125" s="37">
        <f t="shared" si="21"/>
        <v>0.12879798193166672</v>
      </c>
      <c r="Z125" s="36">
        <f t="shared" si="22"/>
        <v>0.15</v>
      </c>
      <c r="AA125" s="34">
        <f t="shared" si="27"/>
        <v>0</v>
      </c>
      <c r="AB125" s="36">
        <f t="shared" si="17"/>
        <v>0</v>
      </c>
      <c r="AC125" s="36">
        <f t="shared" si="23"/>
        <v>0.27879798193166672</v>
      </c>
      <c r="AD125" s="38">
        <f t="shared" si="15"/>
        <v>0.53802398052065148</v>
      </c>
      <c r="AE125" s="36">
        <f t="shared" si="24"/>
        <v>0.27879798193166672</v>
      </c>
      <c r="AF125" s="31">
        <f t="shared" si="25"/>
        <v>0.27879798193166672</v>
      </c>
      <c r="AG125" s="31">
        <f>VLOOKUP(C125,'[4]Bague en acier (simple) '!$C$8:$AF$725,30,0)</f>
        <v>0.27338072775600003</v>
      </c>
      <c r="AH125" s="38">
        <f t="shared" si="16"/>
        <v>0.53802398052065148</v>
      </c>
    </row>
    <row r="126" spans="2:38" x14ac:dyDescent="0.25">
      <c r="B126" s="21" t="s">
        <v>202</v>
      </c>
      <c r="C126" s="32" t="s">
        <v>293</v>
      </c>
      <c r="D126" s="22" t="s">
        <v>127</v>
      </c>
      <c r="E126" s="22" t="s">
        <v>119</v>
      </c>
      <c r="F126" s="22" t="s">
        <v>280</v>
      </c>
      <c r="G126" s="33">
        <v>45</v>
      </c>
      <c r="H126" s="33">
        <v>0.3</v>
      </c>
      <c r="I126" s="33" t="s">
        <v>103</v>
      </c>
      <c r="J126" s="33">
        <v>45</v>
      </c>
      <c r="K126" s="33">
        <v>0.3</v>
      </c>
      <c r="L126" s="33" t="s">
        <v>103</v>
      </c>
      <c r="M126" s="23" t="s">
        <v>96</v>
      </c>
      <c r="N126" s="24" t="s">
        <v>97</v>
      </c>
      <c r="O126" s="25">
        <v>43129</v>
      </c>
      <c r="P126" s="21">
        <v>0</v>
      </c>
      <c r="Q126" s="33">
        <v>3</v>
      </c>
      <c r="R126" s="33">
        <f t="shared" si="18"/>
        <v>9</v>
      </c>
      <c r="S126" s="34">
        <f t="shared" si="19"/>
        <v>3.5720640000000002E-3</v>
      </c>
      <c r="T126" s="34">
        <f t="shared" si="20"/>
        <v>1.7860320000000001</v>
      </c>
      <c r="U126" s="34">
        <f>+VLOOKUP(B126,'[3]Annexe 1 (Prix MP)'!A:C,3,0)*T126</f>
        <v>8.116104474720002</v>
      </c>
      <c r="V126" s="35">
        <f t="shared" si="26"/>
        <v>313</v>
      </c>
      <c r="W126" s="27">
        <f t="shared" si="30"/>
        <v>2</v>
      </c>
      <c r="X126" s="36">
        <f>+VLOOKUP(W126,'[3]Annexe 1 (Prix MP)'!$A$32:$B$38,2,0)</f>
        <v>0.15</v>
      </c>
      <c r="Y126" s="37">
        <f t="shared" si="21"/>
        <v>2.5930046245111828E-2</v>
      </c>
      <c r="Z126" s="36">
        <f t="shared" si="22"/>
        <v>0.15</v>
      </c>
      <c r="AA126" s="34">
        <f t="shared" si="27"/>
        <v>0</v>
      </c>
      <c r="AB126" s="36">
        <f t="shared" si="17"/>
        <v>0</v>
      </c>
      <c r="AC126" s="36">
        <f t="shared" si="23"/>
        <v>0.17593004624511183</v>
      </c>
      <c r="AD126" s="38">
        <f t="shared" si="15"/>
        <v>0.85261161013403475</v>
      </c>
      <c r="AE126" s="36">
        <f t="shared" si="24"/>
        <v>0.17593004624511183</v>
      </c>
      <c r="AF126" s="31">
        <f t="shared" si="25"/>
        <v>0.17593004624511183</v>
      </c>
      <c r="AG126" s="31">
        <f>VLOOKUP(C126,'[4]Bague en acier (simple) '!$C$8:$AF$725,30,0)</f>
        <v>0.17593004624511183</v>
      </c>
      <c r="AH126" s="38">
        <f t="shared" si="16"/>
        <v>0.85261161013403475</v>
      </c>
    </row>
    <row r="127" spans="2:38" x14ac:dyDescent="0.25">
      <c r="B127" s="21" t="s">
        <v>202</v>
      </c>
      <c r="C127" s="1" t="s">
        <v>294</v>
      </c>
      <c r="D127" s="22" t="s">
        <v>127</v>
      </c>
      <c r="E127" s="22" t="s">
        <v>119</v>
      </c>
      <c r="F127" s="22" t="s">
        <v>295</v>
      </c>
      <c r="G127" s="33">
        <v>45</v>
      </c>
      <c r="H127" s="33">
        <v>0.3</v>
      </c>
      <c r="I127" s="33" t="s">
        <v>103</v>
      </c>
      <c r="J127" s="33">
        <v>45</v>
      </c>
      <c r="K127" s="33">
        <v>0.3</v>
      </c>
      <c r="L127" s="33" t="s">
        <v>103</v>
      </c>
      <c r="M127" s="23" t="s">
        <v>96</v>
      </c>
      <c r="N127" s="24" t="s">
        <v>97</v>
      </c>
      <c r="O127" s="25">
        <v>43129</v>
      </c>
      <c r="P127" s="21">
        <v>0</v>
      </c>
      <c r="Q127" s="33">
        <v>3</v>
      </c>
      <c r="R127" s="33">
        <f t="shared" si="18"/>
        <v>11</v>
      </c>
      <c r="S127" s="34">
        <f t="shared" si="19"/>
        <v>4.7627520000000003E-3</v>
      </c>
      <c r="T127" s="34">
        <f t="shared" si="20"/>
        <v>1.7860320000000001</v>
      </c>
      <c r="U127" s="34">
        <f>+VLOOKUP(B127,'[3]Annexe 1 (Prix MP)'!A:C,3,0)*T127</f>
        <v>8.116104474720002</v>
      </c>
      <c r="V127" s="35">
        <f t="shared" si="26"/>
        <v>256</v>
      </c>
      <c r="W127" s="27">
        <f t="shared" si="30"/>
        <v>2</v>
      </c>
      <c r="X127" s="36">
        <f>+VLOOKUP(W127,'[3]Annexe 1 (Prix MP)'!$A$32:$B$38,2,0)</f>
        <v>0.15</v>
      </c>
      <c r="Y127" s="37">
        <f t="shared" si="21"/>
        <v>3.1703533104375008E-2</v>
      </c>
      <c r="Z127" s="36">
        <f t="shared" si="22"/>
        <v>0.15</v>
      </c>
      <c r="AA127" s="34">
        <f t="shared" si="27"/>
        <v>0</v>
      </c>
      <c r="AB127" s="36">
        <f t="shared" si="17"/>
        <v>0</v>
      </c>
      <c r="AC127" s="36">
        <f t="shared" si="23"/>
        <v>0.18170353310437501</v>
      </c>
      <c r="AD127" s="38">
        <f t="shared" si="15"/>
        <v>0.82552054677900111</v>
      </c>
      <c r="AE127" s="36">
        <f t="shared" si="24"/>
        <v>0.18170353310437501</v>
      </c>
      <c r="AF127" s="31">
        <f t="shared" si="25"/>
        <v>0.18170353310437501</v>
      </c>
      <c r="AG127" s="31">
        <f>VLOOKUP(C127,'[4]Bague en acier (simple) '!$C$8:$AF$725,30,0)</f>
        <v>0.18170353310437501</v>
      </c>
      <c r="AH127" s="38">
        <f t="shared" si="16"/>
        <v>0.82552054677900111</v>
      </c>
    </row>
    <row r="128" spans="2:38" x14ac:dyDescent="0.25">
      <c r="B128" s="21" t="s">
        <v>125</v>
      </c>
      <c r="C128" s="32" t="s">
        <v>296</v>
      </c>
      <c r="D128" s="22" t="s">
        <v>127</v>
      </c>
      <c r="E128" s="22" t="s">
        <v>110</v>
      </c>
      <c r="F128" s="22" t="s">
        <v>297</v>
      </c>
      <c r="G128" s="33">
        <v>45</v>
      </c>
      <c r="H128" s="33">
        <v>0.3</v>
      </c>
      <c r="I128" s="33" t="s">
        <v>103</v>
      </c>
      <c r="J128" s="33">
        <v>45</v>
      </c>
      <c r="K128" s="33">
        <v>0.3</v>
      </c>
      <c r="L128" s="33" t="s">
        <v>103</v>
      </c>
      <c r="M128" s="23" t="s">
        <v>96</v>
      </c>
      <c r="N128" s="24" t="s">
        <v>97</v>
      </c>
      <c r="O128" s="25">
        <v>43129</v>
      </c>
      <c r="P128" s="21">
        <v>0</v>
      </c>
      <c r="Q128" s="33">
        <v>3</v>
      </c>
      <c r="R128" s="33">
        <f t="shared" si="18"/>
        <v>7</v>
      </c>
      <c r="S128" s="34">
        <f t="shared" si="19"/>
        <v>3.8697360000000004E-3</v>
      </c>
      <c r="T128" s="34">
        <f t="shared" si="20"/>
        <v>2.9023020000000002</v>
      </c>
      <c r="U128" s="34">
        <f>+VLOOKUP(B128,'[3]Annexe 1 (Prix MP)'!A:C,3,0)*T128</f>
        <v>14.197829199840001</v>
      </c>
      <c r="V128" s="35">
        <f t="shared" si="26"/>
        <v>402</v>
      </c>
      <c r="W128" s="27">
        <f t="shared" si="30"/>
        <v>3</v>
      </c>
      <c r="X128" s="36">
        <f>+VLOOKUP(W128,'[3]Annexe 1 (Prix MP)'!$A$32:$B$38,2,0)</f>
        <v>0.15</v>
      </c>
      <c r="Y128" s="37">
        <f t="shared" si="21"/>
        <v>3.5317983084179105E-2</v>
      </c>
      <c r="Z128" s="36">
        <f t="shared" si="22"/>
        <v>0.15</v>
      </c>
      <c r="AA128" s="34">
        <f t="shared" si="27"/>
        <v>0</v>
      </c>
      <c r="AB128" s="36">
        <f t="shared" si="17"/>
        <v>0</v>
      </c>
      <c r="AC128" s="36">
        <f t="shared" si="23"/>
        <v>0.1853179830841791</v>
      </c>
      <c r="AD128" s="38">
        <f t="shared" si="15"/>
        <v>0.80941955822961764</v>
      </c>
      <c r="AE128" s="36">
        <f t="shared" si="24"/>
        <v>0.1853179830841791</v>
      </c>
      <c r="AF128" s="31">
        <f t="shared" si="25"/>
        <v>0.1853179830841791</v>
      </c>
      <c r="AG128" s="31">
        <f>VLOOKUP(C128,'[4]Bague en acier (simple) '!$C$8:$AF$725,30,0)</f>
        <v>0.1853179830841791</v>
      </c>
      <c r="AH128" s="38">
        <f t="shared" si="16"/>
        <v>0.80941955822961764</v>
      </c>
    </row>
    <row r="129" spans="2:34" x14ac:dyDescent="0.25">
      <c r="B129" s="21" t="s">
        <v>220</v>
      </c>
      <c r="C129" s="32" t="s">
        <v>298</v>
      </c>
      <c r="D129" s="22" t="s">
        <v>275</v>
      </c>
      <c r="E129" s="22" t="s">
        <v>222</v>
      </c>
      <c r="F129" s="22" t="s">
        <v>271</v>
      </c>
      <c r="G129" s="33">
        <v>45</v>
      </c>
      <c r="H129" s="33">
        <v>0.3</v>
      </c>
      <c r="I129" s="33" t="s">
        <v>103</v>
      </c>
      <c r="J129" s="33">
        <v>45</v>
      </c>
      <c r="K129" s="33">
        <v>0.3</v>
      </c>
      <c r="L129" s="33" t="s">
        <v>103</v>
      </c>
      <c r="M129" s="23" t="s">
        <v>96</v>
      </c>
      <c r="N129" s="24" t="s">
        <v>97</v>
      </c>
      <c r="O129" s="25">
        <v>43129</v>
      </c>
      <c r="P129" s="21">
        <v>0</v>
      </c>
      <c r="Q129" s="33">
        <v>3</v>
      </c>
      <c r="R129" s="33">
        <f t="shared" si="18"/>
        <v>8</v>
      </c>
      <c r="S129" s="34">
        <f t="shared" si="19"/>
        <v>7.0697100000000008E-3</v>
      </c>
      <c r="T129" s="34">
        <f t="shared" si="20"/>
        <v>4.2418259999999997</v>
      </c>
      <c r="U129" s="34">
        <f>+VLOOKUP(B129,'[3]Annexe 1 (Prix MP)'!A:C,3,0)*T129</f>
        <v>20.140359521040001</v>
      </c>
      <c r="V129" s="35">
        <f t="shared" si="26"/>
        <v>352</v>
      </c>
      <c r="W129" s="27">
        <f t="shared" si="30"/>
        <v>3</v>
      </c>
      <c r="X129" s="36">
        <f>+VLOOKUP(W129,'[3]Annexe 1 (Prix MP)'!$A$32:$B$38,2,0)</f>
        <v>0.15</v>
      </c>
      <c r="Y129" s="37">
        <f t="shared" si="21"/>
        <v>5.7216930457500002E-2</v>
      </c>
      <c r="Z129" s="36">
        <f t="shared" si="22"/>
        <v>0.15</v>
      </c>
      <c r="AA129" s="34">
        <f t="shared" si="27"/>
        <v>0</v>
      </c>
      <c r="AB129" s="36">
        <f t="shared" si="17"/>
        <v>0</v>
      </c>
      <c r="AC129" s="36">
        <f t="shared" si="23"/>
        <v>0.2072169304575</v>
      </c>
      <c r="AD129" s="38">
        <f t="shared" ref="AD129:AD176" si="31">+(AC129-Y129-AA129-AB129)/AC129</f>
        <v>0.72387907527066109</v>
      </c>
      <c r="AE129" s="36">
        <f t="shared" si="24"/>
        <v>0.2072169304575</v>
      </c>
      <c r="AF129" s="31">
        <f t="shared" si="25"/>
        <v>0.2072169304575</v>
      </c>
      <c r="AG129" s="31">
        <f>VLOOKUP(C129,'[4]Bague en acier (simple) '!$C$8:$AF$725,30,0)</f>
        <v>0.2072169304575</v>
      </c>
      <c r="AH129" s="38">
        <f t="shared" ref="AH129:AH176" si="32">+(AF129-Y129-AA129-AB129)/AF129</f>
        <v>0.72387907527066109</v>
      </c>
    </row>
    <row r="130" spans="2:34" x14ac:dyDescent="0.25">
      <c r="B130" s="21" t="s">
        <v>202</v>
      </c>
      <c r="C130" s="32" t="s">
        <v>299</v>
      </c>
      <c r="D130" s="22" t="s">
        <v>127</v>
      </c>
      <c r="E130" s="22" t="s">
        <v>119</v>
      </c>
      <c r="F130" s="22" t="s">
        <v>128</v>
      </c>
      <c r="G130" s="33">
        <v>45</v>
      </c>
      <c r="H130" s="33">
        <v>0.3</v>
      </c>
      <c r="I130" s="33" t="s">
        <v>103</v>
      </c>
      <c r="J130" s="33">
        <v>45</v>
      </c>
      <c r="K130" s="33">
        <v>0.3</v>
      </c>
      <c r="L130" s="33" t="s">
        <v>103</v>
      </c>
      <c r="M130" s="23" t="s">
        <v>96</v>
      </c>
      <c r="N130" s="24" t="s">
        <v>97</v>
      </c>
      <c r="O130" s="25">
        <v>43129</v>
      </c>
      <c r="P130" s="21">
        <v>0</v>
      </c>
      <c r="Q130" s="33">
        <v>3</v>
      </c>
      <c r="R130" s="33">
        <f t="shared" si="18"/>
        <v>10</v>
      </c>
      <c r="S130" s="34">
        <f t="shared" si="19"/>
        <v>4.167408E-3</v>
      </c>
      <c r="T130" s="34">
        <f t="shared" si="20"/>
        <v>1.7860320000000001</v>
      </c>
      <c r="U130" s="34">
        <f>+VLOOKUP(B130,'[3]Annexe 1 (Prix MP)'!A:C,3,0)*T130</f>
        <v>8.116104474720002</v>
      </c>
      <c r="V130" s="35">
        <f t="shared" si="26"/>
        <v>282</v>
      </c>
      <c r="W130" s="27">
        <f t="shared" si="30"/>
        <v>2</v>
      </c>
      <c r="X130" s="36">
        <f>+VLOOKUP(W130,'[3]Annexe 1 (Prix MP)'!$A$32:$B$38,2,0)</f>
        <v>0.15</v>
      </c>
      <c r="Y130" s="37">
        <f t="shared" si="21"/>
        <v>2.8780512321702135E-2</v>
      </c>
      <c r="Z130" s="36">
        <f t="shared" si="22"/>
        <v>0.15</v>
      </c>
      <c r="AA130" s="34">
        <f t="shared" si="27"/>
        <v>0</v>
      </c>
      <c r="AB130" s="36">
        <f t="shared" si="17"/>
        <v>0</v>
      </c>
      <c r="AC130" s="36">
        <f t="shared" si="23"/>
        <v>0.17878051232170214</v>
      </c>
      <c r="AD130" s="38">
        <f t="shared" si="31"/>
        <v>0.83901762027667892</v>
      </c>
      <c r="AE130" s="36">
        <f t="shared" si="24"/>
        <v>0.17878051232170214</v>
      </c>
      <c r="AF130" s="31">
        <f t="shared" si="25"/>
        <v>0.17878051232170214</v>
      </c>
      <c r="AG130" s="31">
        <f>VLOOKUP(C130,'[4]Bague en acier (simple) '!$C$8:$AF$725,30,0)</f>
        <v>0.17878051232170214</v>
      </c>
      <c r="AH130" s="38">
        <f t="shared" si="32"/>
        <v>0.83901762027667892</v>
      </c>
    </row>
    <row r="131" spans="2:34" x14ac:dyDescent="0.25">
      <c r="B131" s="21" t="s">
        <v>216</v>
      </c>
      <c r="C131" s="1" t="s">
        <v>300</v>
      </c>
      <c r="D131" s="22" t="s">
        <v>286</v>
      </c>
      <c r="E131" s="22" t="s">
        <v>173</v>
      </c>
      <c r="F131" s="22" t="s">
        <v>140</v>
      </c>
      <c r="G131" s="33">
        <v>45</v>
      </c>
      <c r="H131" s="33">
        <v>0.3</v>
      </c>
      <c r="I131" s="33" t="s">
        <v>103</v>
      </c>
      <c r="J131" s="33">
        <v>45</v>
      </c>
      <c r="K131" s="33">
        <v>0.3</v>
      </c>
      <c r="L131" s="33" t="s">
        <v>103</v>
      </c>
      <c r="M131" s="23" t="s">
        <v>96</v>
      </c>
      <c r="N131" s="24" t="s">
        <v>97</v>
      </c>
      <c r="O131" s="25">
        <v>43129</v>
      </c>
      <c r="P131" s="21">
        <v>0</v>
      </c>
      <c r="Q131" s="33">
        <v>3</v>
      </c>
      <c r="R131" s="33">
        <f t="shared" si="18"/>
        <v>13</v>
      </c>
      <c r="S131" s="34">
        <f t="shared" si="19"/>
        <v>1.7116139999999998E-2</v>
      </c>
      <c r="T131" s="34">
        <f t="shared" si="20"/>
        <v>5.1348420000000008</v>
      </c>
      <c r="U131" s="34">
        <f>+VLOOKUP(B131,'[3]Annexe 1 (Prix MP)'!A:C,3,0)*T131</f>
        <v>20.624863119300006</v>
      </c>
      <c r="V131" s="35">
        <f t="shared" si="26"/>
        <v>216</v>
      </c>
      <c r="W131" s="27">
        <f t="shared" si="30"/>
        <v>3</v>
      </c>
      <c r="X131" s="36">
        <f>+VLOOKUP(W131,'[3]Annexe 1 (Prix MP)'!$A$32:$B$38,2,0)</f>
        <v>0.15</v>
      </c>
      <c r="Y131" s="37">
        <f t="shared" si="21"/>
        <v>9.5485477404166699E-2</v>
      </c>
      <c r="Z131" s="36">
        <f t="shared" si="22"/>
        <v>0.15</v>
      </c>
      <c r="AA131" s="34">
        <f t="shared" si="27"/>
        <v>0</v>
      </c>
      <c r="AB131" s="36">
        <f t="shared" si="17"/>
        <v>0</v>
      </c>
      <c r="AC131" s="36">
        <f t="shared" si="23"/>
        <v>0.24548547740416671</v>
      </c>
      <c r="AD131" s="38">
        <f t="shared" si="31"/>
        <v>0.61103410917070411</v>
      </c>
      <c r="AE131" s="36">
        <f t="shared" si="24"/>
        <v>0.24548547740416671</v>
      </c>
      <c r="AF131" s="31">
        <f t="shared" si="25"/>
        <v>0.24548547740416671</v>
      </c>
      <c r="AG131" s="31">
        <f>VLOOKUP(C131,'[4]Bague en acier (simple) '!$C$8:$AF$725,30,0)</f>
        <v>0.24548547740416671</v>
      </c>
      <c r="AH131" s="38">
        <f t="shared" si="32"/>
        <v>0.61103410917070411</v>
      </c>
    </row>
    <row r="132" spans="2:34" x14ac:dyDescent="0.25">
      <c r="B132" s="21" t="s">
        <v>220</v>
      </c>
      <c r="C132" s="1" t="s">
        <v>301</v>
      </c>
      <c r="D132" s="22" t="s">
        <v>275</v>
      </c>
      <c r="E132" s="22" t="s">
        <v>222</v>
      </c>
      <c r="F132" s="22" t="s">
        <v>140</v>
      </c>
      <c r="G132" s="33">
        <v>45</v>
      </c>
      <c r="H132" s="33">
        <v>0.3</v>
      </c>
      <c r="I132" s="33" t="s">
        <v>103</v>
      </c>
      <c r="J132" s="33">
        <v>45</v>
      </c>
      <c r="K132" s="33">
        <v>0.3</v>
      </c>
      <c r="L132" s="33" t="s">
        <v>103</v>
      </c>
      <c r="M132" s="23" t="s">
        <v>96</v>
      </c>
      <c r="N132" s="24" t="s">
        <v>97</v>
      </c>
      <c r="O132" s="25">
        <v>43129</v>
      </c>
      <c r="P132" s="21">
        <v>0</v>
      </c>
      <c r="Q132" s="33">
        <v>3</v>
      </c>
      <c r="R132" s="33">
        <f t="shared" si="18"/>
        <v>13</v>
      </c>
      <c r="S132" s="34">
        <f t="shared" si="19"/>
        <v>1.4139420000000002E-2</v>
      </c>
      <c r="T132" s="34">
        <f t="shared" si="20"/>
        <v>4.2418259999999997</v>
      </c>
      <c r="U132" s="34">
        <f>+VLOOKUP(B132,'[3]Annexe 1 (Prix MP)'!A:C,3,0)*T132</f>
        <v>20.140359521040001</v>
      </c>
      <c r="V132" s="35">
        <f t="shared" si="26"/>
        <v>216</v>
      </c>
      <c r="W132" s="27">
        <f t="shared" si="30"/>
        <v>3</v>
      </c>
      <c r="X132" s="36">
        <f>+VLOOKUP(W132,'[3]Annexe 1 (Prix MP)'!$A$32:$B$38,2,0)</f>
        <v>0.15</v>
      </c>
      <c r="Y132" s="37">
        <f t="shared" si="21"/>
        <v>9.3242405190000002E-2</v>
      </c>
      <c r="Z132" s="36">
        <f t="shared" si="22"/>
        <v>0.15</v>
      </c>
      <c r="AA132" s="34">
        <f t="shared" si="27"/>
        <v>0</v>
      </c>
      <c r="AB132" s="36">
        <f t="shared" si="17"/>
        <v>0</v>
      </c>
      <c r="AC132" s="36">
        <f t="shared" si="23"/>
        <v>0.24324240519000001</v>
      </c>
      <c r="AD132" s="38">
        <f t="shared" si="31"/>
        <v>0.61666879129415342</v>
      </c>
      <c r="AE132" s="36">
        <f t="shared" si="24"/>
        <v>0.24324240519000001</v>
      </c>
      <c r="AF132" s="31">
        <f t="shared" si="25"/>
        <v>0.24324240519000001</v>
      </c>
      <c r="AG132" s="31">
        <f>VLOOKUP(C132,'[4]Bague en acier (simple) '!$C$8:$AF$725,30,0)</f>
        <v>0.24324240519000001</v>
      </c>
      <c r="AH132" s="38">
        <f t="shared" si="32"/>
        <v>0.61666879129415342</v>
      </c>
    </row>
    <row r="133" spans="2:34" x14ac:dyDescent="0.25">
      <c r="B133" s="21" t="s">
        <v>129</v>
      </c>
      <c r="C133" s="1" t="s">
        <v>302</v>
      </c>
      <c r="D133" s="22" t="s">
        <v>226</v>
      </c>
      <c r="E133" s="22" t="s">
        <v>111</v>
      </c>
      <c r="F133" s="22" t="s">
        <v>173</v>
      </c>
      <c r="G133" s="33">
        <v>45</v>
      </c>
      <c r="H133" s="33">
        <v>0.3</v>
      </c>
      <c r="I133" s="33" t="s">
        <v>103</v>
      </c>
      <c r="J133" s="33">
        <v>45</v>
      </c>
      <c r="K133" s="33">
        <v>0.3</v>
      </c>
      <c r="L133" s="33" t="s">
        <v>103</v>
      </c>
      <c r="M133" s="23" t="s">
        <v>96</v>
      </c>
      <c r="N133" s="24" t="s">
        <v>97</v>
      </c>
      <c r="O133" s="25">
        <v>43129</v>
      </c>
      <c r="P133" s="21">
        <v>0</v>
      </c>
      <c r="Q133" s="33">
        <v>3</v>
      </c>
      <c r="R133" s="33">
        <f t="shared" si="18"/>
        <v>29</v>
      </c>
      <c r="S133" s="34">
        <f t="shared" si="19"/>
        <v>3.2892756000000002E-2</v>
      </c>
      <c r="T133" s="34">
        <f t="shared" si="20"/>
        <v>3.7953180000000004</v>
      </c>
      <c r="U133" s="34">
        <f>+VLOOKUP(B133,'[3]Annexe 1 (Prix MP)'!A:C,3,0)*T133</f>
        <v>18.730213136712006</v>
      </c>
      <c r="V133" s="35">
        <f t="shared" si="26"/>
        <v>97</v>
      </c>
      <c r="W133" s="27">
        <f t="shared" si="30"/>
        <v>3</v>
      </c>
      <c r="X133" s="36">
        <f>+VLOOKUP(W133,'[3]Annexe 1 (Prix MP)'!$A$32:$B$38,2,0)</f>
        <v>0.15</v>
      </c>
      <c r="Y133" s="37">
        <f t="shared" si="21"/>
        <v>0.19309498079084542</v>
      </c>
      <c r="Z133" s="36">
        <f t="shared" si="22"/>
        <v>0.15</v>
      </c>
      <c r="AA133" s="34">
        <f t="shared" si="27"/>
        <v>0</v>
      </c>
      <c r="AB133" s="36">
        <f t="shared" si="17"/>
        <v>0</v>
      </c>
      <c r="AC133" s="36">
        <f t="shared" si="23"/>
        <v>0.34309498079084544</v>
      </c>
      <c r="AD133" s="38">
        <f t="shared" si="31"/>
        <v>0.43719671927069581</v>
      </c>
      <c r="AE133" s="36">
        <f t="shared" si="24"/>
        <v>0.34309498079084544</v>
      </c>
      <c r="AF133" s="31">
        <f t="shared" si="25"/>
        <v>0.34309498079084544</v>
      </c>
      <c r="AG133" s="31">
        <f>VLOOKUP(C133,'[4]Bague en acier (simple) '!$C$8:$AF$725,30,0)</f>
        <v>0.34309498079084544</v>
      </c>
      <c r="AH133" s="38">
        <f t="shared" si="32"/>
        <v>0.43719671927069581</v>
      </c>
    </row>
    <row r="134" spans="2:34" x14ac:dyDescent="0.25">
      <c r="B134" s="21" t="s">
        <v>129</v>
      </c>
      <c r="C134" s="32" t="s">
        <v>303</v>
      </c>
      <c r="D134" s="22" t="s">
        <v>226</v>
      </c>
      <c r="E134" s="22" t="s">
        <v>111</v>
      </c>
      <c r="F134" s="22" t="s">
        <v>295</v>
      </c>
      <c r="G134" s="33">
        <v>45</v>
      </c>
      <c r="H134" s="33">
        <v>0.3</v>
      </c>
      <c r="I134" s="33" t="s">
        <v>103</v>
      </c>
      <c r="J134" s="33">
        <v>45</v>
      </c>
      <c r="K134" s="33">
        <v>0.3</v>
      </c>
      <c r="L134" s="33" t="s">
        <v>103</v>
      </c>
      <c r="M134" s="23" t="s">
        <v>96</v>
      </c>
      <c r="N134" s="24" t="s">
        <v>97</v>
      </c>
      <c r="O134" s="25">
        <v>43129</v>
      </c>
      <c r="P134" s="21">
        <v>0</v>
      </c>
      <c r="Q134" s="33">
        <v>3</v>
      </c>
      <c r="R134" s="33">
        <f t="shared" si="18"/>
        <v>11</v>
      </c>
      <c r="S134" s="34">
        <f t="shared" si="19"/>
        <v>1.0120848000000002E-2</v>
      </c>
      <c r="T134" s="34">
        <f t="shared" si="20"/>
        <v>3.7953180000000004</v>
      </c>
      <c r="U134" s="34">
        <f>+VLOOKUP(B134,'[3]Annexe 1 (Prix MP)'!A:C,3,0)*T134</f>
        <v>18.730213136712006</v>
      </c>
      <c r="V134" s="35">
        <f t="shared" si="26"/>
        <v>256</v>
      </c>
      <c r="W134" s="27">
        <f t="shared" si="30"/>
        <v>3</v>
      </c>
      <c r="X134" s="36">
        <f>+VLOOKUP(W134,'[3]Annexe 1 (Prix MP)'!$A$32:$B$38,2,0)</f>
        <v>0.15</v>
      </c>
      <c r="Y134" s="37">
        <f t="shared" si="21"/>
        <v>7.3164895065281274E-2</v>
      </c>
      <c r="Z134" s="36">
        <f t="shared" si="22"/>
        <v>0.15</v>
      </c>
      <c r="AA134" s="34">
        <f t="shared" si="27"/>
        <v>0</v>
      </c>
      <c r="AB134" s="36">
        <f t="shared" si="17"/>
        <v>0</v>
      </c>
      <c r="AC134" s="36">
        <f t="shared" si="23"/>
        <v>0.22316489506528125</v>
      </c>
      <c r="AD134" s="38">
        <f t="shared" si="31"/>
        <v>0.67214872642097789</v>
      </c>
      <c r="AE134" s="36">
        <f t="shared" si="24"/>
        <v>0.22316489506528125</v>
      </c>
      <c r="AF134" s="31">
        <f t="shared" si="25"/>
        <v>0.22316489506528125</v>
      </c>
      <c r="AG134" s="31">
        <f>VLOOKUP(C134,'[4]Bague en acier (simple) '!$C$8:$AF$725,30,0)</f>
        <v>0.22316489506528125</v>
      </c>
      <c r="AH134" s="38">
        <f t="shared" si="32"/>
        <v>0.67214872642097789</v>
      </c>
    </row>
    <row r="135" spans="2:34" x14ac:dyDescent="0.25">
      <c r="B135" s="21" t="s">
        <v>129</v>
      </c>
      <c r="C135" s="1" t="s">
        <v>304</v>
      </c>
      <c r="D135" s="22" t="s">
        <v>226</v>
      </c>
      <c r="E135" s="22" t="s">
        <v>111</v>
      </c>
      <c r="F135" s="22" t="s">
        <v>305</v>
      </c>
      <c r="G135" s="33">
        <v>45</v>
      </c>
      <c r="H135" s="33">
        <v>0.3</v>
      </c>
      <c r="I135" s="33" t="s">
        <v>103</v>
      </c>
      <c r="J135" s="33">
        <v>45</v>
      </c>
      <c r="K135" s="33">
        <v>0.3</v>
      </c>
      <c r="L135" s="33" t="s">
        <v>103</v>
      </c>
      <c r="M135" s="23" t="s">
        <v>96</v>
      </c>
      <c r="N135" s="24" t="s">
        <v>97</v>
      </c>
      <c r="O135" s="25">
        <v>43129</v>
      </c>
      <c r="P135" s="21">
        <v>0</v>
      </c>
      <c r="Q135" s="33">
        <v>3</v>
      </c>
      <c r="R135" s="33">
        <f t="shared" si="18"/>
        <v>34</v>
      </c>
      <c r="S135" s="34">
        <f t="shared" si="19"/>
        <v>3.9218285999999998E-2</v>
      </c>
      <c r="T135" s="34">
        <f t="shared" si="20"/>
        <v>3.7953180000000004</v>
      </c>
      <c r="U135" s="34">
        <f>+VLOOKUP(B135,'[3]Annexe 1 (Prix MP)'!A:C,3,0)*T135</f>
        <v>18.730213136712006</v>
      </c>
      <c r="V135" s="35">
        <f t="shared" si="26"/>
        <v>82</v>
      </c>
      <c r="W135" s="27">
        <f t="shared" si="30"/>
        <v>3</v>
      </c>
      <c r="X135" s="36">
        <f>+VLOOKUP(W135,'[3]Annexe 1 (Prix MP)'!$A$32:$B$38,2,0)</f>
        <v>0.15</v>
      </c>
      <c r="Y135" s="37">
        <f t="shared" si="21"/>
        <v>0.22841723337453665</v>
      </c>
      <c r="Z135" s="36">
        <f t="shared" si="22"/>
        <v>0.15</v>
      </c>
      <c r="AA135" s="34">
        <f t="shared" si="27"/>
        <v>0</v>
      </c>
      <c r="AB135" s="36">
        <f t="shared" si="17"/>
        <v>0</v>
      </c>
      <c r="AC135" s="36">
        <f t="shared" si="23"/>
        <v>0.37841723337453664</v>
      </c>
      <c r="AD135" s="38">
        <f t="shared" si="31"/>
        <v>0.396387867070362</v>
      </c>
      <c r="AE135" s="36">
        <f t="shared" si="24"/>
        <v>0.37841723337453664</v>
      </c>
      <c r="AF135" s="31">
        <f t="shared" si="25"/>
        <v>0.37841723337453664</v>
      </c>
      <c r="AG135" s="31">
        <f>VLOOKUP(C135,'[4]Bague en acier (simple) '!$C$8:$AF$725,30,0)</f>
        <v>0.37841723337453664</v>
      </c>
      <c r="AH135" s="38">
        <f t="shared" si="32"/>
        <v>0.396387867070362</v>
      </c>
    </row>
    <row r="136" spans="2:34" x14ac:dyDescent="0.25">
      <c r="B136" s="44" t="s">
        <v>306</v>
      </c>
      <c r="C136" s="1" t="s">
        <v>307</v>
      </c>
      <c r="D136" s="22">
        <v>22</v>
      </c>
      <c r="E136" s="22">
        <v>29</v>
      </c>
      <c r="F136" s="22">
        <v>10</v>
      </c>
      <c r="G136" s="21">
        <v>45</v>
      </c>
      <c r="H136" s="21">
        <v>0.3</v>
      </c>
      <c r="I136" s="21" t="s">
        <v>103</v>
      </c>
      <c r="J136" s="21">
        <v>45</v>
      </c>
      <c r="K136" s="21">
        <v>0.3</v>
      </c>
      <c r="L136" s="21" t="s">
        <v>103</v>
      </c>
      <c r="M136" s="23" t="s">
        <v>61</v>
      </c>
      <c r="N136" s="24" t="s">
        <v>97</v>
      </c>
      <c r="O136" s="25">
        <v>43129</v>
      </c>
      <c r="P136" s="21">
        <v>0</v>
      </c>
      <c r="Q136" s="21">
        <v>3</v>
      </c>
      <c r="R136" s="21">
        <f t="shared" si="18"/>
        <v>13</v>
      </c>
      <c r="S136" s="24">
        <f t="shared" si="19"/>
        <v>2.2139355000000003E-2</v>
      </c>
      <c r="T136" s="24">
        <f t="shared" si="20"/>
        <v>6.6418065000000004</v>
      </c>
      <c r="U136" s="24">
        <f>+VLOOKUP(B136,'[3]Annexe 1 (Prix MP)'!A:C,3,0)*T136</f>
        <v>17.972728389</v>
      </c>
      <c r="V136" s="26">
        <f t="shared" si="26"/>
        <v>216</v>
      </c>
      <c r="W136" s="27">
        <f t="shared" si="30"/>
        <v>4</v>
      </c>
      <c r="X136" s="28">
        <f>+VLOOKUP(W136,'[3]Annexe 1 (Prix MP)'!$A$32:$B$38,2,0)</f>
        <v>0.2</v>
      </c>
      <c r="Y136" s="29">
        <f t="shared" si="21"/>
        <v>8.3207075874999994E-2</v>
      </c>
      <c r="Z136" s="28">
        <f t="shared" si="22"/>
        <v>0.2</v>
      </c>
      <c r="AA136" s="24">
        <f t="shared" si="27"/>
        <v>2.5017471150000005E-2</v>
      </c>
      <c r="AB136" s="28">
        <f t="shared" si="17"/>
        <v>0</v>
      </c>
      <c r="AC136" s="28">
        <f t="shared" si="23"/>
        <v>0.30822454702500002</v>
      </c>
      <c r="AD136" s="30">
        <f t="shared" si="31"/>
        <v>0.6488775859366519</v>
      </c>
      <c r="AE136" s="28">
        <f t="shared" si="24"/>
        <v>0.30822454702500002</v>
      </c>
      <c r="AF136" s="31">
        <f t="shared" si="25"/>
        <v>0.30822454702500002</v>
      </c>
      <c r="AG136" s="31">
        <f>VLOOKUP(C136,'[4]Bague en acier (simple) '!$C$8:$AF$725,30,0)</f>
        <v>0.34145339862500002</v>
      </c>
      <c r="AH136" s="30">
        <f t="shared" si="32"/>
        <v>0.6488775859366519</v>
      </c>
    </row>
    <row r="137" spans="2:34" x14ac:dyDescent="0.25">
      <c r="B137" s="44" t="s">
        <v>306</v>
      </c>
      <c r="C137" s="1" t="s">
        <v>308</v>
      </c>
      <c r="D137" s="22">
        <v>22</v>
      </c>
      <c r="E137" s="22">
        <v>29</v>
      </c>
      <c r="F137" s="22">
        <v>10</v>
      </c>
      <c r="G137" s="21">
        <v>45</v>
      </c>
      <c r="H137" s="21">
        <v>0.3</v>
      </c>
      <c r="I137" s="21" t="s">
        <v>103</v>
      </c>
      <c r="J137" s="21">
        <v>45</v>
      </c>
      <c r="K137" s="21">
        <v>0.3</v>
      </c>
      <c r="L137" s="21" t="s">
        <v>103</v>
      </c>
      <c r="M137" s="23" t="s">
        <v>96</v>
      </c>
      <c r="N137" s="24" t="s">
        <v>97</v>
      </c>
      <c r="O137" s="25">
        <v>43129</v>
      </c>
      <c r="P137" s="21">
        <v>0</v>
      </c>
      <c r="Q137" s="21">
        <v>3</v>
      </c>
      <c r="R137" s="21">
        <f t="shared" si="18"/>
        <v>13</v>
      </c>
      <c r="S137" s="24">
        <f t="shared" si="19"/>
        <v>2.2139355000000003E-2</v>
      </c>
      <c r="T137" s="24">
        <f t="shared" si="20"/>
        <v>6.6418065000000004</v>
      </c>
      <c r="U137" s="24">
        <f>+VLOOKUP(B137,'[3]Annexe 1 (Prix MP)'!A:C,3,0)*T137</f>
        <v>17.972728389</v>
      </c>
      <c r="V137" s="26">
        <f t="shared" si="26"/>
        <v>216</v>
      </c>
      <c r="W137" s="27">
        <v>4</v>
      </c>
      <c r="X137" s="28">
        <f>+VLOOKUP(W137,'[3]Annexe 1 (Prix MP)'!$A$32:$B$38,2,0)</f>
        <v>0.2</v>
      </c>
      <c r="Y137" s="29">
        <f t="shared" si="21"/>
        <v>8.3207075874999994E-2</v>
      </c>
      <c r="Z137" s="28">
        <f t="shared" si="22"/>
        <v>0.2</v>
      </c>
      <c r="AA137" s="24">
        <f t="shared" si="27"/>
        <v>0</v>
      </c>
      <c r="AB137" s="28">
        <f t="shared" ref="AB137:AB200" si="33">+IF(M137=$M$6,0.035,0)</f>
        <v>0</v>
      </c>
      <c r="AC137" s="28">
        <f t="shared" si="23"/>
        <v>0.28320707587499999</v>
      </c>
      <c r="AD137" s="30">
        <f t="shared" si="31"/>
        <v>0.70619704462565991</v>
      </c>
      <c r="AE137" s="28">
        <f t="shared" si="24"/>
        <v>0.28320707587499999</v>
      </c>
      <c r="AF137" s="31">
        <f t="shared" si="25"/>
        <v>0.28320707587499999</v>
      </c>
      <c r="AG137" s="31">
        <f>VLOOKUP(C137,'[4]Bague en acier (simple) '!$C$8:$AF$725,30,0)</f>
        <v>0.28320707587499999</v>
      </c>
      <c r="AH137" s="30">
        <f t="shared" si="32"/>
        <v>0.70619704462565991</v>
      </c>
    </row>
    <row r="138" spans="2:34" x14ac:dyDescent="0.25">
      <c r="B138" s="21" t="s">
        <v>129</v>
      </c>
      <c r="C138" s="1" t="s">
        <v>309</v>
      </c>
      <c r="D138" s="22" t="s">
        <v>226</v>
      </c>
      <c r="E138" s="22" t="s">
        <v>111</v>
      </c>
      <c r="F138" s="22" t="s">
        <v>241</v>
      </c>
      <c r="G138" s="33">
        <v>45</v>
      </c>
      <c r="H138" s="33">
        <v>0.3</v>
      </c>
      <c r="I138" s="33" t="s">
        <v>103</v>
      </c>
      <c r="J138" s="33">
        <v>45</v>
      </c>
      <c r="K138" s="33">
        <v>0.3</v>
      </c>
      <c r="L138" s="33" t="s">
        <v>103</v>
      </c>
      <c r="M138" s="23" t="s">
        <v>96</v>
      </c>
      <c r="N138" s="24" t="s">
        <v>97</v>
      </c>
      <c r="O138" s="25">
        <v>43129</v>
      </c>
      <c r="P138" s="21">
        <v>0</v>
      </c>
      <c r="Q138" s="33">
        <v>3</v>
      </c>
      <c r="R138" s="33">
        <f t="shared" ref="R138:R201" si="34">+Q138+F138</f>
        <v>73</v>
      </c>
      <c r="S138" s="34">
        <f t="shared" ref="S138:S201" si="35">+(((E138*E138)/4-(D138*D138)/4)*F138*3.14*$T$6)/1000000</f>
        <v>8.8557420000000012E-2</v>
      </c>
      <c r="T138" s="34">
        <f t="shared" ref="T138:T201" si="36">((E138*E138)/4-(D138*D138)/4)*(3.14*$T$6*3)/1000</f>
        <v>3.7953180000000004</v>
      </c>
      <c r="U138" s="34">
        <f>+VLOOKUP(B138,'[3]Annexe 1 (Prix MP)'!A:C,3,0)*T138</f>
        <v>18.730213136712006</v>
      </c>
      <c r="V138" s="35">
        <f t="shared" si="26"/>
        <v>38</v>
      </c>
      <c r="W138" s="27">
        <f t="shared" ref="W138:W201" si="37">ROUND((E138-D138)/2,0)</f>
        <v>3</v>
      </c>
      <c r="X138" s="36">
        <f>+VLOOKUP(W138,'[3]Annexe 1 (Prix MP)'!$A$32:$B$38,2,0)</f>
        <v>0.15</v>
      </c>
      <c r="Y138" s="37">
        <f t="shared" si="21"/>
        <v>0.49290034570294755</v>
      </c>
      <c r="Z138" s="36">
        <f t="shared" si="22"/>
        <v>0.15</v>
      </c>
      <c r="AA138" s="34">
        <f t="shared" si="27"/>
        <v>0</v>
      </c>
      <c r="AB138" s="36">
        <f t="shared" si="33"/>
        <v>0</v>
      </c>
      <c r="AC138" s="36">
        <f t="shared" si="23"/>
        <v>0.64290034570294752</v>
      </c>
      <c r="AD138" s="38">
        <f t="shared" si="31"/>
        <v>0.23331765335417559</v>
      </c>
      <c r="AE138" s="36">
        <f t="shared" si="24"/>
        <v>0.65720046093726336</v>
      </c>
      <c r="AF138" s="31">
        <f t="shared" si="25"/>
        <v>0.65720046093726336</v>
      </c>
      <c r="AG138" s="31">
        <f>VLOOKUP(C138,'[4]Bague en acier (simple) '!$C$8:$AF$725,30,0)</f>
        <v>0.65720046093726336</v>
      </c>
      <c r="AH138" s="38">
        <f t="shared" si="32"/>
        <v>0.24999999999999994</v>
      </c>
    </row>
    <row r="139" spans="2:34" x14ac:dyDescent="0.25">
      <c r="B139" s="21" t="s">
        <v>120</v>
      </c>
      <c r="C139" s="32" t="s">
        <v>310</v>
      </c>
      <c r="D139" s="22" t="s">
        <v>127</v>
      </c>
      <c r="E139" s="22" t="s">
        <v>115</v>
      </c>
      <c r="F139" s="22" t="s">
        <v>116</v>
      </c>
      <c r="G139" s="33">
        <v>45</v>
      </c>
      <c r="H139" s="33">
        <v>0.3</v>
      </c>
      <c r="I139" s="33" t="s">
        <v>103</v>
      </c>
      <c r="J139" s="33">
        <v>45</v>
      </c>
      <c r="K139" s="33">
        <v>0.3</v>
      </c>
      <c r="L139" s="33" t="s">
        <v>103</v>
      </c>
      <c r="M139" s="23" t="s">
        <v>61</v>
      </c>
      <c r="N139" s="24" t="s">
        <v>97</v>
      </c>
      <c r="O139" s="25">
        <v>43129</v>
      </c>
      <c r="P139" s="21">
        <v>0</v>
      </c>
      <c r="Q139" s="33">
        <v>3</v>
      </c>
      <c r="R139" s="33">
        <f t="shared" si="34"/>
        <v>43</v>
      </c>
      <c r="S139" s="34">
        <f t="shared" si="35"/>
        <v>5.5565440000000001E-2</v>
      </c>
      <c r="T139" s="34">
        <f t="shared" si="36"/>
        <v>4.167408</v>
      </c>
      <c r="U139" s="34">
        <f>+VLOOKUP(B139,'[3]Annexe 1 (Prix MP)'!A:C,3,0)*T139</f>
        <v>38.026476967248001</v>
      </c>
      <c r="V139" s="35">
        <f t="shared" si="26"/>
        <v>65</v>
      </c>
      <c r="W139" s="27">
        <f t="shared" si="37"/>
        <v>4</v>
      </c>
      <c r="X139" s="36">
        <f>+VLOOKUP(W139,'[3]Annexe 1 (Prix MP)'!$A$32:$B$38,2,0)</f>
        <v>0.2</v>
      </c>
      <c r="Y139" s="37">
        <f t="shared" si="21"/>
        <v>0.58502272257304622</v>
      </c>
      <c r="Z139" s="36">
        <f t="shared" si="22"/>
        <v>0.2</v>
      </c>
      <c r="AA139" s="34">
        <f t="shared" si="27"/>
        <v>6.27889472E-2</v>
      </c>
      <c r="AB139" s="36">
        <f t="shared" si="33"/>
        <v>0</v>
      </c>
      <c r="AC139" s="36">
        <f t="shared" si="23"/>
        <v>0.84781166977304623</v>
      </c>
      <c r="AD139" s="38">
        <f t="shared" si="31"/>
        <v>0.23590144737396543</v>
      </c>
      <c r="AE139" s="36">
        <f t="shared" si="24"/>
        <v>0.86374889303072833</v>
      </c>
      <c r="AF139" s="31">
        <f t="shared" si="25"/>
        <v>0.86374889303072833</v>
      </c>
      <c r="AG139" s="31">
        <f>VLOOKUP(C139,'[4]Bague en acier (simple) '!$C$8:$AF$725,30,0)</f>
        <v>0.75206115223630776</v>
      </c>
      <c r="AH139" s="38">
        <f t="shared" si="32"/>
        <v>0.25000000000000006</v>
      </c>
    </row>
    <row r="140" spans="2:34" x14ac:dyDescent="0.25">
      <c r="B140" s="21" t="s">
        <v>131</v>
      </c>
      <c r="C140" s="1" t="s">
        <v>311</v>
      </c>
      <c r="D140" s="22">
        <v>12</v>
      </c>
      <c r="E140" s="22" t="s">
        <v>111</v>
      </c>
      <c r="F140" s="22" t="s">
        <v>136</v>
      </c>
      <c r="G140" s="33">
        <v>45</v>
      </c>
      <c r="H140" s="33">
        <v>0.3</v>
      </c>
      <c r="I140" s="33" t="s">
        <v>103</v>
      </c>
      <c r="J140" s="33">
        <v>45</v>
      </c>
      <c r="K140" s="33">
        <v>0.3</v>
      </c>
      <c r="L140" s="33" t="s">
        <v>103</v>
      </c>
      <c r="M140" s="23" t="s">
        <v>61</v>
      </c>
      <c r="N140" s="24" t="s">
        <v>97</v>
      </c>
      <c r="O140" s="25">
        <v>43129</v>
      </c>
      <c r="P140" s="21">
        <v>0</v>
      </c>
      <c r="Q140" s="33">
        <v>3</v>
      </c>
      <c r="R140" s="33">
        <f t="shared" si="34"/>
        <v>53</v>
      </c>
      <c r="S140" s="34">
        <f t="shared" si="35"/>
        <v>7.9379199999999997E-2</v>
      </c>
      <c r="T140" s="34">
        <f t="shared" si="36"/>
        <v>4.7627520000000008</v>
      </c>
      <c r="U140" s="34">
        <f>+VLOOKUP(B140,'[3]Annexe 1 (Prix MP)'!A:C,3,0)*T140</f>
        <v>43.458830819712013</v>
      </c>
      <c r="V140" s="35">
        <f t="shared" si="26"/>
        <v>53</v>
      </c>
      <c r="W140" s="27">
        <f t="shared" si="37"/>
        <v>4</v>
      </c>
      <c r="X140" s="36">
        <f>+VLOOKUP(W140,'[3]Annexe 1 (Prix MP)'!$A$32:$B$38,2,0)</f>
        <v>0.2</v>
      </c>
      <c r="Y140" s="37">
        <f t="shared" si="21"/>
        <v>0.81997793999456625</v>
      </c>
      <c r="Z140" s="36">
        <f t="shared" si="22"/>
        <v>0.27290293079836986</v>
      </c>
      <c r="AA140" s="34">
        <f t="shared" si="27"/>
        <v>8.9698496000000003E-2</v>
      </c>
      <c r="AB140" s="36">
        <f t="shared" si="33"/>
        <v>0</v>
      </c>
      <c r="AC140" s="36">
        <f t="shared" si="23"/>
        <v>1.1825793667929361</v>
      </c>
      <c r="AD140" s="38">
        <f t="shared" si="31"/>
        <v>0.23076923076923073</v>
      </c>
      <c r="AE140" s="36">
        <f t="shared" si="24"/>
        <v>1.2129019146594218</v>
      </c>
      <c r="AF140" s="31">
        <f t="shared" si="25"/>
        <v>1.2129019146594218</v>
      </c>
      <c r="AG140" s="31">
        <f>VLOOKUP(C140,'[4]Bague en acier (simple) '!$C$8:$AF$725,30,0)</f>
        <v>0.81554498656603802</v>
      </c>
      <c r="AH140" s="38">
        <f t="shared" si="32"/>
        <v>0.25000000000000006</v>
      </c>
    </row>
    <row r="141" spans="2:34" x14ac:dyDescent="0.25">
      <c r="B141" s="21" t="s">
        <v>120</v>
      </c>
      <c r="C141" s="32" t="s">
        <v>312</v>
      </c>
      <c r="D141" s="22" t="s">
        <v>140</v>
      </c>
      <c r="E141" s="22" t="s">
        <v>115</v>
      </c>
      <c r="F141" s="22" t="s">
        <v>248</v>
      </c>
      <c r="G141" s="33">
        <v>45</v>
      </c>
      <c r="H141" s="33">
        <v>0.3</v>
      </c>
      <c r="I141" s="33" t="s">
        <v>103</v>
      </c>
      <c r="J141" s="33">
        <v>45</v>
      </c>
      <c r="K141" s="33">
        <v>0.3</v>
      </c>
      <c r="L141" s="33" t="s">
        <v>103</v>
      </c>
      <c r="M141" s="23" t="s">
        <v>61</v>
      </c>
      <c r="N141" s="24" t="s">
        <v>97</v>
      </c>
      <c r="O141" s="25">
        <v>43129</v>
      </c>
      <c r="P141" s="21">
        <v>0</v>
      </c>
      <c r="Q141" s="33">
        <v>3</v>
      </c>
      <c r="R141" s="33">
        <f t="shared" si="34"/>
        <v>63</v>
      </c>
      <c r="S141" s="34">
        <f t="shared" si="35"/>
        <v>8.3348160000000004E-2</v>
      </c>
      <c r="T141" s="34">
        <f t="shared" si="36"/>
        <v>4.167408</v>
      </c>
      <c r="U141" s="34">
        <f>+VLOOKUP(B141,'[3]Annexe 1 (Prix MP)'!A:C,3,0)*T141</f>
        <v>38.026476967248001</v>
      </c>
      <c r="V141" s="35">
        <f t="shared" si="26"/>
        <v>44</v>
      </c>
      <c r="W141" s="27">
        <f t="shared" si="37"/>
        <v>4</v>
      </c>
      <c r="X141" s="36">
        <f>+VLOOKUP(W141,'[3]Annexe 1 (Prix MP)'!$A$32:$B$38,2,0)</f>
        <v>0.2</v>
      </c>
      <c r="Y141" s="37">
        <f t="shared" si="21"/>
        <v>0.86423811289200003</v>
      </c>
      <c r="Z141" s="36">
        <f t="shared" si="22"/>
        <v>0.28752646010759997</v>
      </c>
      <c r="AA141" s="34">
        <f t="shared" si="27"/>
        <v>9.4183420800000014E-2</v>
      </c>
      <c r="AB141" s="36">
        <f t="shared" si="33"/>
        <v>0</v>
      </c>
      <c r="AC141" s="36">
        <f t="shared" si="23"/>
        <v>1.2459479937996001</v>
      </c>
      <c r="AD141" s="38">
        <f t="shared" si="31"/>
        <v>0.23076923076923078</v>
      </c>
      <c r="AE141" s="36">
        <f t="shared" si="24"/>
        <v>1.2778953782560001</v>
      </c>
      <c r="AF141" s="31">
        <f t="shared" si="25"/>
        <v>1.2778953782560001</v>
      </c>
      <c r="AG141" s="31">
        <f>VLOOKUP(C141,'[4]Bague en acier (simple) '!$C$8:$AF$725,30,0)</f>
        <v>1.0164280648106667</v>
      </c>
      <c r="AH141" s="38">
        <f t="shared" si="32"/>
        <v>0.25</v>
      </c>
    </row>
    <row r="142" spans="2:34" x14ac:dyDescent="0.25">
      <c r="B142" s="21" t="s">
        <v>131</v>
      </c>
      <c r="C142" s="1" t="s">
        <v>313</v>
      </c>
      <c r="D142" s="22" t="s">
        <v>101</v>
      </c>
      <c r="E142" s="22" t="s">
        <v>111</v>
      </c>
      <c r="F142" s="22" t="s">
        <v>231</v>
      </c>
      <c r="G142" s="33">
        <v>45</v>
      </c>
      <c r="H142" s="33">
        <v>0.3</v>
      </c>
      <c r="I142" s="33" t="s">
        <v>103</v>
      </c>
      <c r="J142" s="33">
        <v>45</v>
      </c>
      <c r="K142" s="33">
        <v>0.3</v>
      </c>
      <c r="L142" s="33" t="s">
        <v>103</v>
      </c>
      <c r="M142" s="23" t="s">
        <v>61</v>
      </c>
      <c r="N142" s="24" t="s">
        <v>97</v>
      </c>
      <c r="O142" s="25">
        <v>43129</v>
      </c>
      <c r="P142" s="21">
        <v>0</v>
      </c>
      <c r="Q142" s="33">
        <v>3</v>
      </c>
      <c r="R142" s="33">
        <f t="shared" si="34"/>
        <v>44</v>
      </c>
      <c r="S142" s="34">
        <f t="shared" si="35"/>
        <v>6.5090944000000012E-2</v>
      </c>
      <c r="T142" s="34">
        <f t="shared" si="36"/>
        <v>4.7627520000000008</v>
      </c>
      <c r="U142" s="34">
        <f>+VLOOKUP(B142,'[3]Annexe 1 (Prix MP)'!A:C,3,0)*T142</f>
        <v>43.458830819712013</v>
      </c>
      <c r="V142" s="35">
        <f t="shared" si="26"/>
        <v>64</v>
      </c>
      <c r="W142" s="27">
        <f t="shared" si="37"/>
        <v>4</v>
      </c>
      <c r="X142" s="36">
        <f>+VLOOKUP(W142,'[3]Annexe 1 (Prix MP)'!$A$32:$B$38,2,0)</f>
        <v>0.2</v>
      </c>
      <c r="Y142" s="37">
        <f t="shared" si="21"/>
        <v>0.6790442315580002</v>
      </c>
      <c r="Z142" s="36">
        <f t="shared" si="22"/>
        <v>0.22577909948340005</v>
      </c>
      <c r="AA142" s="34">
        <f t="shared" si="27"/>
        <v>7.3552766720000023E-2</v>
      </c>
      <c r="AB142" s="36">
        <f t="shared" si="33"/>
        <v>0</v>
      </c>
      <c r="AC142" s="36">
        <f t="shared" si="23"/>
        <v>0.97837609776140022</v>
      </c>
      <c r="AD142" s="38">
        <f t="shared" si="31"/>
        <v>0.23076923076923073</v>
      </c>
      <c r="AE142" s="36">
        <f t="shared" si="24"/>
        <v>1.003462664370667</v>
      </c>
      <c r="AF142" s="31">
        <f t="shared" si="25"/>
        <v>1.003462664370667</v>
      </c>
      <c r="AG142" s="31">
        <f>VLOOKUP(C142,'[4]Bague en acier (simple) '!$C$8:$AF$725,30,0)</f>
        <v>0.6829995080000002</v>
      </c>
      <c r="AH142" s="38">
        <f t="shared" si="32"/>
        <v>0.25000000000000006</v>
      </c>
    </row>
    <row r="143" spans="2:34" x14ac:dyDescent="0.25">
      <c r="B143" s="21" t="s">
        <v>120</v>
      </c>
      <c r="C143" s="1" t="s">
        <v>314</v>
      </c>
      <c r="D143" s="22" t="s">
        <v>140</v>
      </c>
      <c r="E143" s="22" t="s">
        <v>115</v>
      </c>
      <c r="F143" s="22" t="s">
        <v>167</v>
      </c>
      <c r="G143" s="33">
        <v>45</v>
      </c>
      <c r="H143" s="33">
        <v>0.3</v>
      </c>
      <c r="I143" s="33" t="s">
        <v>103</v>
      </c>
      <c r="J143" s="33">
        <v>45</v>
      </c>
      <c r="K143" s="33">
        <v>0.3</v>
      </c>
      <c r="L143" s="33" t="s">
        <v>103</v>
      </c>
      <c r="M143" s="23" t="s">
        <v>61</v>
      </c>
      <c r="N143" s="24" t="s">
        <v>97</v>
      </c>
      <c r="O143" s="25">
        <v>43129</v>
      </c>
      <c r="P143" s="21">
        <v>0</v>
      </c>
      <c r="Q143" s="33">
        <v>3</v>
      </c>
      <c r="R143" s="33">
        <f t="shared" si="34"/>
        <v>65</v>
      </c>
      <c r="S143" s="34">
        <f t="shared" si="35"/>
        <v>8.6126432000000003E-2</v>
      </c>
      <c r="T143" s="34">
        <f t="shared" si="36"/>
        <v>4.167408</v>
      </c>
      <c r="U143" s="34">
        <f>+VLOOKUP(B143,'[3]Annexe 1 (Prix MP)'!A:C,3,0)*T143</f>
        <v>38.026476967248001</v>
      </c>
      <c r="V143" s="35">
        <f t="shared" si="26"/>
        <v>43</v>
      </c>
      <c r="W143" s="27">
        <f t="shared" si="37"/>
        <v>4</v>
      </c>
      <c r="X143" s="36">
        <f>+VLOOKUP(W143,'[3]Annexe 1 (Prix MP)'!$A$32:$B$38,2,0)</f>
        <v>0.2</v>
      </c>
      <c r="Y143" s="37">
        <f t="shared" si="21"/>
        <v>0.88433667365693025</v>
      </c>
      <c r="Z143" s="36">
        <f t="shared" si="22"/>
        <v>0.29449786254507909</v>
      </c>
      <c r="AA143" s="34">
        <f t="shared" si="27"/>
        <v>9.7322868160000006E-2</v>
      </c>
      <c r="AB143" s="36">
        <f t="shared" si="33"/>
        <v>0</v>
      </c>
      <c r="AC143" s="36">
        <f t="shared" si="23"/>
        <v>1.2761574043620094</v>
      </c>
      <c r="AD143" s="38">
        <f t="shared" si="31"/>
        <v>0.23076923076923081</v>
      </c>
      <c r="AE143" s="36">
        <f t="shared" si="24"/>
        <v>1.3088793890892403</v>
      </c>
      <c r="AF143" s="31">
        <f t="shared" si="25"/>
        <v>1.3088793890892403</v>
      </c>
      <c r="AG143" s="31">
        <f>VLOOKUP(C143,'[4]Bague en acier (simple) '!$C$8:$AF$725,30,0)</f>
        <v>1.0401565752419226</v>
      </c>
      <c r="AH143" s="38">
        <f t="shared" si="32"/>
        <v>0.24999999999999994</v>
      </c>
    </row>
    <row r="144" spans="2:34" x14ac:dyDescent="0.25">
      <c r="B144" s="21" t="s">
        <v>120</v>
      </c>
      <c r="C144" s="32" t="s">
        <v>315</v>
      </c>
      <c r="D144" s="22" t="s">
        <v>140</v>
      </c>
      <c r="E144" s="22" t="s">
        <v>115</v>
      </c>
      <c r="F144" s="22" t="s">
        <v>122</v>
      </c>
      <c r="G144" s="33">
        <v>45</v>
      </c>
      <c r="H144" s="33">
        <v>0.3</v>
      </c>
      <c r="I144" s="33" t="s">
        <v>103</v>
      </c>
      <c r="J144" s="33">
        <v>45</v>
      </c>
      <c r="K144" s="33">
        <v>0.3</v>
      </c>
      <c r="L144" s="33" t="s">
        <v>103</v>
      </c>
      <c r="M144" s="23" t="s">
        <v>61</v>
      </c>
      <c r="N144" s="24" t="s">
        <v>97</v>
      </c>
      <c r="O144" s="25">
        <v>43129</v>
      </c>
      <c r="P144" s="21">
        <v>0</v>
      </c>
      <c r="Q144" s="33">
        <v>3</v>
      </c>
      <c r="R144" s="33">
        <f t="shared" si="34"/>
        <v>35</v>
      </c>
      <c r="S144" s="34">
        <f t="shared" si="35"/>
        <v>4.4452352000000007E-2</v>
      </c>
      <c r="T144" s="34">
        <f t="shared" si="36"/>
        <v>4.167408</v>
      </c>
      <c r="U144" s="34">
        <f>+VLOOKUP(B144,'[3]Annexe 1 (Prix MP)'!A:C,3,0)*T144</f>
        <v>38.026476967248001</v>
      </c>
      <c r="V144" s="35">
        <f t="shared" ref="V144:V207" si="38">INT(2820/R144)</f>
        <v>80</v>
      </c>
      <c r="W144" s="27">
        <f t="shared" si="37"/>
        <v>4</v>
      </c>
      <c r="X144" s="36">
        <f>+VLOOKUP(W144,'[3]Annexe 1 (Prix MP)'!$A$32:$B$38,2,0)</f>
        <v>0.2</v>
      </c>
      <c r="Y144" s="37">
        <f t="shared" ref="Y144:Y207" si="39">U144/V144</f>
        <v>0.4753309620906</v>
      </c>
      <c r="Z144" s="36">
        <f t="shared" ref="Z144:Z207" si="40">+IF(((Y144+AA144)*0.3)&gt;X144,IF(((Y144+AA144)*0.3)/X144&gt;$Z$6,X144*$Z$6,((Y144+AA144)*0.3)),X144)</f>
        <v>0.2</v>
      </c>
      <c r="AA144" s="34">
        <f t="shared" si="27"/>
        <v>5.0231157760000013E-2</v>
      </c>
      <c r="AB144" s="36">
        <f t="shared" si="33"/>
        <v>0</v>
      </c>
      <c r="AC144" s="36">
        <f t="shared" ref="AC144:AC207" si="41">+Y144+Z144+AA144+AB144</f>
        <v>0.72556211985060004</v>
      </c>
      <c r="AD144" s="38">
        <f t="shared" si="31"/>
        <v>0.27564834840217661</v>
      </c>
      <c r="AE144" s="36">
        <f t="shared" ref="AE144:AE207" si="42">+IF(AD144&lt;=15%,(Y144+AA144+AB144)/0.85,IF(AND(AD144&gt;=15.5%,AD144&lt;19.5%),(Y144+AA144+AB144)/0.8,IF(AND(AD144&gt;=20.5%,AD144&lt;24.5%),(Y144+AA144+AB144)/0.75,IF(AND(AD144&gt;=25.5%,AD144&lt;29.5%),(Y144+AA144+AB144)/0.7,AC144))))</f>
        <v>0.75080302835800006</v>
      </c>
      <c r="AF144" s="31">
        <f t="shared" ref="AF144:AF207" si="43">+IF(AE144="",AC144,AE144)</f>
        <v>0.75080302835800006</v>
      </c>
      <c r="AG144" s="31">
        <f>VLOOKUP(C144,'[4]Bague en acier (simple) '!$C$8:$AF$725,30,0)</f>
        <v>0.63356798393440017</v>
      </c>
      <c r="AH144" s="38">
        <f t="shared" si="32"/>
        <v>0.30000000000000004</v>
      </c>
    </row>
    <row r="145" spans="2:36" x14ac:dyDescent="0.25">
      <c r="B145" s="21" t="s">
        <v>120</v>
      </c>
      <c r="C145" s="1" t="s">
        <v>316</v>
      </c>
      <c r="D145" s="22" t="s">
        <v>265</v>
      </c>
      <c r="E145" s="22" t="s">
        <v>115</v>
      </c>
      <c r="F145" s="22" t="s">
        <v>122</v>
      </c>
      <c r="G145" s="33">
        <v>45</v>
      </c>
      <c r="H145" s="33">
        <v>0.3</v>
      </c>
      <c r="I145" s="33" t="s">
        <v>103</v>
      </c>
      <c r="J145" s="33">
        <v>45</v>
      </c>
      <c r="K145" s="33">
        <v>0.3</v>
      </c>
      <c r="L145" s="33" t="s">
        <v>103</v>
      </c>
      <c r="M145" s="23" t="s">
        <v>61</v>
      </c>
      <c r="N145" s="24" t="s">
        <v>97</v>
      </c>
      <c r="O145" s="25">
        <v>43129</v>
      </c>
      <c r="P145" s="21">
        <v>0</v>
      </c>
      <c r="Q145" s="33">
        <v>3</v>
      </c>
      <c r="R145" s="33">
        <f t="shared" si="34"/>
        <v>35</v>
      </c>
      <c r="S145" s="34">
        <f t="shared" si="35"/>
        <v>4.2418260000000006E-2</v>
      </c>
      <c r="T145" s="34">
        <f t="shared" si="36"/>
        <v>3.9767118750000003</v>
      </c>
      <c r="U145" s="34">
        <f>+VLOOKUP(B145,'[3]Annexe 1 (Prix MP)'!A:C,3,0)*T145</f>
        <v>36.286426123880631</v>
      </c>
      <c r="V145" s="35">
        <f t="shared" si="38"/>
        <v>80</v>
      </c>
      <c r="W145" s="27">
        <f t="shared" si="37"/>
        <v>4</v>
      </c>
      <c r="X145" s="36">
        <f>+VLOOKUP(W145,'[3]Annexe 1 (Prix MP)'!$A$32:$B$38,2,0)</f>
        <v>0.2</v>
      </c>
      <c r="Y145" s="37">
        <f t="shared" si="39"/>
        <v>0.45358032654850788</v>
      </c>
      <c r="Z145" s="36">
        <f t="shared" si="40"/>
        <v>0.2</v>
      </c>
      <c r="AA145" s="34">
        <f t="shared" ref="AA145:AA208" si="44">IF(M145=$M$9,0,S145*$AA$6)</f>
        <v>4.7932633800000013E-2</v>
      </c>
      <c r="AB145" s="36">
        <f t="shared" si="33"/>
        <v>0</v>
      </c>
      <c r="AC145" s="36">
        <f t="shared" si="41"/>
        <v>0.70151296034850785</v>
      </c>
      <c r="AD145" s="38">
        <f t="shared" si="31"/>
        <v>0.28509808272200848</v>
      </c>
      <c r="AE145" s="36">
        <f t="shared" si="42"/>
        <v>0.71644708621215414</v>
      </c>
      <c r="AF145" s="31">
        <f t="shared" si="43"/>
        <v>0.71644708621215414</v>
      </c>
      <c r="AG145" s="31">
        <f>VLOOKUP(C145,'[4]Bague en acier (simple) '!$C$8:$AF$725,30,0)</f>
        <v>0.61532994002668751</v>
      </c>
      <c r="AH145" s="38">
        <f t="shared" si="32"/>
        <v>0.3</v>
      </c>
    </row>
    <row r="146" spans="2:36" x14ac:dyDescent="0.25">
      <c r="B146" s="21" t="s">
        <v>120</v>
      </c>
      <c r="C146" s="32" t="s">
        <v>317</v>
      </c>
      <c r="D146" s="22" t="s">
        <v>140</v>
      </c>
      <c r="E146" s="22" t="s">
        <v>115</v>
      </c>
      <c r="F146" s="22" t="s">
        <v>318</v>
      </c>
      <c r="G146" s="33">
        <v>45</v>
      </c>
      <c r="H146" s="33">
        <v>0.3</v>
      </c>
      <c r="I146" s="33" t="s">
        <v>103</v>
      </c>
      <c r="J146" s="33">
        <v>45</v>
      </c>
      <c r="K146" s="33">
        <v>0.3</v>
      </c>
      <c r="L146" s="33" t="s">
        <v>103</v>
      </c>
      <c r="M146" s="23" t="s">
        <v>61</v>
      </c>
      <c r="N146" s="24" t="s">
        <v>97</v>
      </c>
      <c r="O146" s="25">
        <v>43129</v>
      </c>
      <c r="P146" s="21">
        <v>0</v>
      </c>
      <c r="Q146" s="33">
        <v>3</v>
      </c>
      <c r="R146" s="33">
        <f t="shared" si="34"/>
        <v>82.8</v>
      </c>
      <c r="S146" s="34">
        <f t="shared" si="35"/>
        <v>0.11085305280000002</v>
      </c>
      <c r="T146" s="34">
        <f t="shared" si="36"/>
        <v>4.167408</v>
      </c>
      <c r="U146" s="34">
        <f>+VLOOKUP(B146,'[3]Annexe 1 (Prix MP)'!A:C,3,0)*T146</f>
        <v>38.026476967248001</v>
      </c>
      <c r="V146" s="35">
        <f t="shared" si="38"/>
        <v>34</v>
      </c>
      <c r="W146" s="27">
        <f t="shared" si="37"/>
        <v>4</v>
      </c>
      <c r="X146" s="36">
        <f>+VLOOKUP(W146,'[3]Annexe 1 (Prix MP)'!$A$32:$B$38,2,0)</f>
        <v>0.2</v>
      </c>
      <c r="Y146" s="37">
        <f t="shared" si="39"/>
        <v>1.1184257931543531</v>
      </c>
      <c r="Z146" s="36">
        <f t="shared" si="40"/>
        <v>0.30000000000000004</v>
      </c>
      <c r="AA146" s="34">
        <f t="shared" si="44"/>
        <v>0.12526394966400003</v>
      </c>
      <c r="AB146" s="36">
        <f t="shared" si="33"/>
        <v>0</v>
      </c>
      <c r="AC146" s="36">
        <f t="shared" si="41"/>
        <v>1.5436897428183531</v>
      </c>
      <c r="AD146" s="38">
        <f t="shared" si="31"/>
        <v>0.19433956946055916</v>
      </c>
      <c r="AE146" s="36">
        <f t="shared" si="42"/>
        <v>1.5546121785229412</v>
      </c>
      <c r="AF146" s="31">
        <f t="shared" si="43"/>
        <v>1.5546121785229412</v>
      </c>
      <c r="AG146" s="31">
        <f>VLOOKUP(C146,'[4]Bague en acier (simple) '!$C$8:$AF$725,30,0)</f>
        <v>1.3058390247730196</v>
      </c>
      <c r="AH146" s="38">
        <f t="shared" si="32"/>
        <v>0.19999999999999993</v>
      </c>
      <c r="AJ146" s="45"/>
    </row>
    <row r="147" spans="2:36" x14ac:dyDescent="0.25">
      <c r="B147" s="21" t="s">
        <v>177</v>
      </c>
      <c r="C147" s="1" t="s">
        <v>319</v>
      </c>
      <c r="D147" s="22" t="s">
        <v>140</v>
      </c>
      <c r="E147" s="22" t="s">
        <v>101</v>
      </c>
      <c r="F147" s="22" t="s">
        <v>186</v>
      </c>
      <c r="G147" s="33">
        <v>45</v>
      </c>
      <c r="H147" s="33">
        <v>0.3</v>
      </c>
      <c r="I147" s="33" t="s">
        <v>103</v>
      </c>
      <c r="J147" s="33">
        <v>45</v>
      </c>
      <c r="K147" s="33">
        <v>0.3</v>
      </c>
      <c r="L147" s="33" t="s">
        <v>103</v>
      </c>
      <c r="M147" s="23" t="s">
        <v>61</v>
      </c>
      <c r="N147" s="24" t="s">
        <v>97</v>
      </c>
      <c r="O147" s="25">
        <v>43129</v>
      </c>
      <c r="P147" s="21">
        <v>0</v>
      </c>
      <c r="Q147" s="33">
        <v>3</v>
      </c>
      <c r="R147" s="33">
        <f t="shared" si="34"/>
        <v>33</v>
      </c>
      <c r="S147" s="34">
        <f t="shared" si="35"/>
        <v>8.1859800000000007E-3</v>
      </c>
      <c r="T147" s="34">
        <f t="shared" si="36"/>
        <v>0.81859800000000005</v>
      </c>
      <c r="U147" s="34">
        <f>+VLOOKUP(B147,'[3]Annexe 1 (Prix MP)'!A:C,3,0)*T147</f>
        <v>4.2989656287600013</v>
      </c>
      <c r="V147" s="35">
        <f t="shared" si="38"/>
        <v>85</v>
      </c>
      <c r="W147" s="27">
        <f t="shared" si="37"/>
        <v>1</v>
      </c>
      <c r="X147" s="36">
        <f>+VLOOKUP(W147,'[3]Annexe 1 (Prix MP)'!$A$32:$B$38,2,0)</f>
        <v>0.15</v>
      </c>
      <c r="Y147" s="37">
        <f t="shared" si="39"/>
        <v>5.0576066220705901E-2</v>
      </c>
      <c r="Z147" s="36">
        <f t="shared" si="40"/>
        <v>0.15</v>
      </c>
      <c r="AA147" s="34">
        <f t="shared" si="44"/>
        <v>9.250157400000002E-3</v>
      </c>
      <c r="AB147" s="36">
        <f t="shared" si="33"/>
        <v>0</v>
      </c>
      <c r="AC147" s="36">
        <f t="shared" si="41"/>
        <v>0.20982622362070591</v>
      </c>
      <c r="AD147" s="38">
        <f t="shared" si="31"/>
        <v>0.71487727993021843</v>
      </c>
      <c r="AE147" s="36">
        <f t="shared" si="42"/>
        <v>0.20982622362070591</v>
      </c>
      <c r="AF147" s="31">
        <f t="shared" si="43"/>
        <v>0.20982622362070591</v>
      </c>
      <c r="AG147" s="31">
        <f>VLOOKUP(C147,'[4]Bague en acier (simple) '!$C$8:$AF$725,30,0)</f>
        <v>0.24417134522070591</v>
      </c>
      <c r="AH147" s="38">
        <f t="shared" si="32"/>
        <v>0.71487727993021843</v>
      </c>
    </row>
    <row r="148" spans="2:36" x14ac:dyDescent="0.25">
      <c r="B148" s="21" t="s">
        <v>177</v>
      </c>
      <c r="C148" s="1" t="s">
        <v>320</v>
      </c>
      <c r="D148" s="22" t="s">
        <v>140</v>
      </c>
      <c r="E148" s="22" t="s">
        <v>101</v>
      </c>
      <c r="F148" s="22" t="s">
        <v>124</v>
      </c>
      <c r="G148" s="33">
        <v>45</v>
      </c>
      <c r="H148" s="33">
        <v>0.3</v>
      </c>
      <c r="I148" s="33" t="s">
        <v>103</v>
      </c>
      <c r="J148" s="33">
        <v>45</v>
      </c>
      <c r="K148" s="33">
        <v>0.3</v>
      </c>
      <c r="L148" s="33" t="s">
        <v>103</v>
      </c>
      <c r="M148" s="23" t="s">
        <v>61</v>
      </c>
      <c r="N148" s="24" t="s">
        <v>97</v>
      </c>
      <c r="O148" s="25">
        <v>43129</v>
      </c>
      <c r="P148" s="21">
        <v>0</v>
      </c>
      <c r="Q148" s="33">
        <v>3</v>
      </c>
      <c r="R148" s="33">
        <f t="shared" si="34"/>
        <v>41</v>
      </c>
      <c r="S148" s="34">
        <f t="shared" si="35"/>
        <v>1.0368908E-2</v>
      </c>
      <c r="T148" s="34">
        <f t="shared" si="36"/>
        <v>0.81859800000000005</v>
      </c>
      <c r="U148" s="34">
        <f>+VLOOKUP(B148,'[3]Annexe 1 (Prix MP)'!A:C,3,0)*T148</f>
        <v>4.2989656287600013</v>
      </c>
      <c r="V148" s="35">
        <f t="shared" si="38"/>
        <v>68</v>
      </c>
      <c r="W148" s="27">
        <f t="shared" si="37"/>
        <v>1</v>
      </c>
      <c r="X148" s="36">
        <f>+VLOOKUP(W148,'[3]Annexe 1 (Prix MP)'!$A$32:$B$38,2,0)</f>
        <v>0.15</v>
      </c>
      <c r="Y148" s="37">
        <f t="shared" si="39"/>
        <v>6.3220082775882369E-2</v>
      </c>
      <c r="Z148" s="36">
        <f t="shared" si="40"/>
        <v>0.15</v>
      </c>
      <c r="AA148" s="34">
        <f t="shared" si="44"/>
        <v>1.1716866040000001E-2</v>
      </c>
      <c r="AB148" s="36">
        <f t="shared" si="33"/>
        <v>0</v>
      </c>
      <c r="AC148" s="36">
        <f t="shared" si="41"/>
        <v>0.22493694881588236</v>
      </c>
      <c r="AD148" s="38">
        <f t="shared" si="31"/>
        <v>0.6668535373562815</v>
      </c>
      <c r="AE148" s="36">
        <f t="shared" si="42"/>
        <v>0.22493694881588236</v>
      </c>
      <c r="AF148" s="31">
        <f t="shared" si="43"/>
        <v>0.22493694881588236</v>
      </c>
      <c r="AG148" s="31">
        <f>VLOOKUP(C148,'[4]Bague en acier (simple) '!$C$8:$AF$725,30,0)</f>
        <v>0.25910743617588239</v>
      </c>
      <c r="AH148" s="38">
        <f t="shared" si="32"/>
        <v>0.6668535373562815</v>
      </c>
    </row>
    <row r="149" spans="2:36" x14ac:dyDescent="0.25">
      <c r="B149" s="21" t="s">
        <v>202</v>
      </c>
      <c r="C149" s="1" t="s">
        <v>321</v>
      </c>
      <c r="D149" s="22" t="s">
        <v>140</v>
      </c>
      <c r="E149" s="22" t="s">
        <v>119</v>
      </c>
      <c r="F149" s="22" t="s">
        <v>322</v>
      </c>
      <c r="G149" s="33">
        <v>45</v>
      </c>
      <c r="H149" s="33">
        <v>0.3</v>
      </c>
      <c r="I149" s="33" t="s">
        <v>103</v>
      </c>
      <c r="J149" s="33">
        <v>45</v>
      </c>
      <c r="K149" s="33">
        <v>0.3</v>
      </c>
      <c r="L149" s="33" t="s">
        <v>103</v>
      </c>
      <c r="M149" s="23" t="s">
        <v>61</v>
      </c>
      <c r="N149" s="24" t="s">
        <v>97</v>
      </c>
      <c r="O149" s="25">
        <v>43129</v>
      </c>
      <c r="P149" s="21">
        <v>0</v>
      </c>
      <c r="Q149" s="33">
        <v>3</v>
      </c>
      <c r="R149" s="33">
        <f t="shared" si="34"/>
        <v>22</v>
      </c>
      <c r="S149" s="34">
        <f t="shared" si="35"/>
        <v>1.1311536000000002E-2</v>
      </c>
      <c r="T149" s="34">
        <f t="shared" si="36"/>
        <v>1.7860320000000001</v>
      </c>
      <c r="U149" s="34">
        <f>+VLOOKUP(B149,'[3]Annexe 1 (Prix MP)'!A:C,3,0)*T149</f>
        <v>8.116104474720002</v>
      </c>
      <c r="V149" s="35">
        <f t="shared" si="38"/>
        <v>128</v>
      </c>
      <c r="W149" s="27">
        <f t="shared" si="37"/>
        <v>2</v>
      </c>
      <c r="X149" s="36">
        <f>+VLOOKUP(W149,'[3]Annexe 1 (Prix MP)'!$A$32:$B$38,2,0)</f>
        <v>0.15</v>
      </c>
      <c r="Y149" s="37">
        <f t="shared" si="39"/>
        <v>6.3407066208750015E-2</v>
      </c>
      <c r="Z149" s="36">
        <f t="shared" si="40"/>
        <v>0.15</v>
      </c>
      <c r="AA149" s="34">
        <f t="shared" si="44"/>
        <v>1.2782035680000003E-2</v>
      </c>
      <c r="AB149" s="36">
        <f t="shared" si="33"/>
        <v>0</v>
      </c>
      <c r="AC149" s="36">
        <f t="shared" si="41"/>
        <v>0.22618910188874999</v>
      </c>
      <c r="AD149" s="38">
        <f t="shared" si="31"/>
        <v>0.66316192401602425</v>
      </c>
      <c r="AE149" s="36">
        <f t="shared" si="42"/>
        <v>0.22618910188874999</v>
      </c>
      <c r="AF149" s="31">
        <f t="shared" si="43"/>
        <v>0.22618910188874999</v>
      </c>
      <c r="AG149" s="31">
        <f>VLOOKUP(C149,'[4]Bague en acier (simple) '!$C$8:$AF$725,30,0)</f>
        <v>0.26028417900875001</v>
      </c>
      <c r="AH149" s="38">
        <f t="shared" si="32"/>
        <v>0.66316192401602425</v>
      </c>
    </row>
    <row r="150" spans="2:36" x14ac:dyDescent="0.25">
      <c r="B150" s="21" t="s">
        <v>202</v>
      </c>
      <c r="C150" s="1" t="s">
        <v>323</v>
      </c>
      <c r="D150" s="22" t="s">
        <v>140</v>
      </c>
      <c r="E150" s="22" t="s">
        <v>119</v>
      </c>
      <c r="F150" s="22" t="s">
        <v>122</v>
      </c>
      <c r="G150" s="33">
        <v>45</v>
      </c>
      <c r="H150" s="33">
        <v>0.3</v>
      </c>
      <c r="I150" s="33" t="s">
        <v>103</v>
      </c>
      <c r="J150" s="33">
        <v>45</v>
      </c>
      <c r="K150" s="33">
        <v>0.3</v>
      </c>
      <c r="L150" s="33" t="s">
        <v>103</v>
      </c>
      <c r="M150" s="23" t="s">
        <v>61</v>
      </c>
      <c r="N150" s="24" t="s">
        <v>97</v>
      </c>
      <c r="O150" s="25">
        <v>43129</v>
      </c>
      <c r="P150" s="21">
        <v>0</v>
      </c>
      <c r="Q150" s="33">
        <v>3</v>
      </c>
      <c r="R150" s="33">
        <f t="shared" si="34"/>
        <v>35</v>
      </c>
      <c r="S150" s="34">
        <f t="shared" si="35"/>
        <v>1.9051008000000001E-2</v>
      </c>
      <c r="T150" s="34">
        <f t="shared" si="36"/>
        <v>1.7860320000000001</v>
      </c>
      <c r="U150" s="34">
        <f>+VLOOKUP(B150,'[3]Annexe 1 (Prix MP)'!A:C,3,0)*T150</f>
        <v>8.116104474720002</v>
      </c>
      <c r="V150" s="35">
        <f t="shared" si="38"/>
        <v>80</v>
      </c>
      <c r="W150" s="27">
        <f t="shared" si="37"/>
        <v>2</v>
      </c>
      <c r="X150" s="36">
        <f>+VLOOKUP(W150,'[3]Annexe 1 (Prix MP)'!$A$32:$B$38,2,0)</f>
        <v>0.15</v>
      </c>
      <c r="Y150" s="37">
        <f t="shared" si="39"/>
        <v>0.10145130593400002</v>
      </c>
      <c r="Z150" s="36">
        <f t="shared" si="40"/>
        <v>0.15</v>
      </c>
      <c r="AA150" s="34">
        <f t="shared" si="44"/>
        <v>2.1527639040000005E-2</v>
      </c>
      <c r="AB150" s="36">
        <f t="shared" si="33"/>
        <v>0</v>
      </c>
      <c r="AC150" s="36">
        <f t="shared" si="41"/>
        <v>0.27297894497399999</v>
      </c>
      <c r="AD150" s="38">
        <f t="shared" si="31"/>
        <v>0.5494929288934236</v>
      </c>
      <c r="AE150" s="36">
        <f t="shared" si="42"/>
        <v>0.27297894497399999</v>
      </c>
      <c r="AF150" s="31">
        <f t="shared" si="43"/>
        <v>0.27297894497399999</v>
      </c>
      <c r="AG150" s="31">
        <f>VLOOKUP(C150,'[4]Bague en acier (simple) '!$C$8:$AF$725,30,0)</f>
        <v>0.30645486433400004</v>
      </c>
      <c r="AH150" s="38">
        <f t="shared" si="32"/>
        <v>0.5494929288934236</v>
      </c>
    </row>
    <row r="151" spans="2:36" x14ac:dyDescent="0.25">
      <c r="B151" s="21" t="s">
        <v>202</v>
      </c>
      <c r="C151" s="1" t="s">
        <v>324</v>
      </c>
      <c r="D151" s="22" t="s">
        <v>140</v>
      </c>
      <c r="E151" s="22" t="s">
        <v>119</v>
      </c>
      <c r="F151" s="22" t="s">
        <v>102</v>
      </c>
      <c r="G151" s="33">
        <v>45</v>
      </c>
      <c r="H151" s="33">
        <v>0.3</v>
      </c>
      <c r="I151" s="33" t="s">
        <v>103</v>
      </c>
      <c r="J151" s="33">
        <v>45</v>
      </c>
      <c r="K151" s="33">
        <v>0.3</v>
      </c>
      <c r="L151" s="33" t="s">
        <v>103</v>
      </c>
      <c r="M151" s="23" t="s">
        <v>61</v>
      </c>
      <c r="N151" s="24" t="s">
        <v>97</v>
      </c>
      <c r="O151" s="25">
        <v>43129</v>
      </c>
      <c r="P151" s="21">
        <v>0</v>
      </c>
      <c r="Q151" s="33">
        <v>3</v>
      </c>
      <c r="R151" s="33">
        <f t="shared" si="34"/>
        <v>36</v>
      </c>
      <c r="S151" s="34">
        <f t="shared" si="35"/>
        <v>1.9646352000000002E-2</v>
      </c>
      <c r="T151" s="34">
        <f t="shared" si="36"/>
        <v>1.7860320000000001</v>
      </c>
      <c r="U151" s="34">
        <f>+VLOOKUP(B151,'[3]Annexe 1 (Prix MP)'!A:C,3,0)*T151</f>
        <v>8.116104474720002</v>
      </c>
      <c r="V151" s="35">
        <f t="shared" si="38"/>
        <v>78</v>
      </c>
      <c r="W151" s="27">
        <f t="shared" si="37"/>
        <v>2</v>
      </c>
      <c r="X151" s="36">
        <f>+VLOOKUP(W151,'[3]Annexe 1 (Prix MP)'!$A$32:$B$38,2,0)</f>
        <v>0.15</v>
      </c>
      <c r="Y151" s="37">
        <f t="shared" si="39"/>
        <v>0.10405262147076925</v>
      </c>
      <c r="Z151" s="36">
        <f t="shared" si="40"/>
        <v>0.15</v>
      </c>
      <c r="AA151" s="34">
        <f t="shared" si="44"/>
        <v>2.2200377760000004E-2</v>
      </c>
      <c r="AB151" s="36">
        <f t="shared" si="33"/>
        <v>0</v>
      </c>
      <c r="AC151" s="36">
        <f t="shared" si="41"/>
        <v>0.27625299923076924</v>
      </c>
      <c r="AD151" s="38">
        <f t="shared" si="31"/>
        <v>0.54298053023017778</v>
      </c>
      <c r="AE151" s="36">
        <f t="shared" si="42"/>
        <v>0.27625299923076924</v>
      </c>
      <c r="AF151" s="31">
        <f t="shared" si="43"/>
        <v>0.27625299923076924</v>
      </c>
      <c r="AG151" s="31">
        <f>VLOOKUP(C151,'[4]Bague en acier (simple) '!$C$8:$AF$725,30,0)</f>
        <v>0.30968129107076925</v>
      </c>
      <c r="AH151" s="38">
        <f t="shared" si="32"/>
        <v>0.54298053023017778</v>
      </c>
    </row>
    <row r="152" spans="2:36" x14ac:dyDescent="0.25">
      <c r="B152" s="21" t="s">
        <v>125</v>
      </c>
      <c r="C152" s="32" t="s">
        <v>325</v>
      </c>
      <c r="D152" s="22" t="s">
        <v>140</v>
      </c>
      <c r="E152" s="22" t="s">
        <v>110</v>
      </c>
      <c r="F152" s="22" t="s">
        <v>245</v>
      </c>
      <c r="G152" s="33">
        <v>45</v>
      </c>
      <c r="H152" s="33">
        <v>0.3</v>
      </c>
      <c r="I152" s="33" t="s">
        <v>103</v>
      </c>
      <c r="J152" s="33">
        <v>45</v>
      </c>
      <c r="K152" s="33">
        <v>0.3</v>
      </c>
      <c r="L152" s="33" t="s">
        <v>103</v>
      </c>
      <c r="M152" s="23" t="s">
        <v>61</v>
      </c>
      <c r="N152" s="24" t="s">
        <v>97</v>
      </c>
      <c r="O152" s="25">
        <v>43129</v>
      </c>
      <c r="P152" s="21">
        <v>0</v>
      </c>
      <c r="Q152" s="33">
        <v>3</v>
      </c>
      <c r="R152" s="33">
        <f t="shared" si="34"/>
        <v>42</v>
      </c>
      <c r="S152" s="34">
        <f t="shared" si="35"/>
        <v>3.7729926000000004E-2</v>
      </c>
      <c r="T152" s="34">
        <f t="shared" si="36"/>
        <v>2.9023020000000002</v>
      </c>
      <c r="U152" s="34">
        <f>+VLOOKUP(B152,'[3]Annexe 1 (Prix MP)'!A:C,3,0)*T152</f>
        <v>14.197829199840001</v>
      </c>
      <c r="V152" s="35">
        <f t="shared" si="38"/>
        <v>67</v>
      </c>
      <c r="W152" s="27">
        <f t="shared" si="37"/>
        <v>3</v>
      </c>
      <c r="X152" s="36">
        <f>+VLOOKUP(W152,'[3]Annexe 1 (Prix MP)'!$A$32:$B$38,2,0)</f>
        <v>0.15</v>
      </c>
      <c r="Y152" s="37">
        <f t="shared" si="39"/>
        <v>0.21190789850507463</v>
      </c>
      <c r="Z152" s="36">
        <f t="shared" si="40"/>
        <v>0.15</v>
      </c>
      <c r="AA152" s="34">
        <f t="shared" si="44"/>
        <v>4.263481638000001E-2</v>
      </c>
      <c r="AB152" s="36">
        <f t="shared" si="33"/>
        <v>0</v>
      </c>
      <c r="AC152" s="36">
        <f t="shared" si="41"/>
        <v>0.40454271488507465</v>
      </c>
      <c r="AD152" s="38">
        <f t="shared" si="31"/>
        <v>0.37078902790923596</v>
      </c>
      <c r="AE152" s="36">
        <f t="shared" si="42"/>
        <v>0.40454271488507465</v>
      </c>
      <c r="AF152" s="31">
        <f t="shared" si="43"/>
        <v>0.40454271488507465</v>
      </c>
      <c r="AG152" s="31">
        <f>VLOOKUP(C152,'[4]Bague en acier (simple) '!$C$8:$AF$725,30,0)</f>
        <v>0.43652432080507464</v>
      </c>
      <c r="AH152" s="38">
        <f t="shared" si="32"/>
        <v>0.37078902790923596</v>
      </c>
    </row>
    <row r="153" spans="2:36" x14ac:dyDescent="0.25">
      <c r="B153" s="21" t="s">
        <v>125</v>
      </c>
      <c r="C153" s="32" t="s">
        <v>326</v>
      </c>
      <c r="D153" s="22" t="s">
        <v>140</v>
      </c>
      <c r="E153" s="22" t="s">
        <v>110</v>
      </c>
      <c r="F153" s="22" t="s">
        <v>248</v>
      </c>
      <c r="G153" s="33">
        <v>45</v>
      </c>
      <c r="H153" s="33">
        <v>0.3</v>
      </c>
      <c r="I153" s="33" t="s">
        <v>103</v>
      </c>
      <c r="J153" s="33">
        <v>45</v>
      </c>
      <c r="K153" s="33">
        <v>0.3</v>
      </c>
      <c r="L153" s="33" t="s">
        <v>103</v>
      </c>
      <c r="M153" s="23" t="s">
        <v>61</v>
      </c>
      <c r="N153" s="24" t="s">
        <v>97</v>
      </c>
      <c r="O153" s="25">
        <v>43129</v>
      </c>
      <c r="P153" s="21">
        <v>0</v>
      </c>
      <c r="Q153" s="33">
        <v>3</v>
      </c>
      <c r="R153" s="33">
        <f t="shared" si="34"/>
        <v>63</v>
      </c>
      <c r="S153" s="34">
        <f t="shared" si="35"/>
        <v>5.8046040000000007E-2</v>
      </c>
      <c r="T153" s="34">
        <f t="shared" si="36"/>
        <v>2.9023020000000002</v>
      </c>
      <c r="U153" s="34">
        <f>+VLOOKUP(B153,'[3]Annexe 1 (Prix MP)'!A:C,3,0)*T153</f>
        <v>14.197829199840001</v>
      </c>
      <c r="V153" s="35">
        <f t="shared" si="38"/>
        <v>44</v>
      </c>
      <c r="W153" s="27">
        <f t="shared" si="37"/>
        <v>3</v>
      </c>
      <c r="X153" s="36">
        <f>+VLOOKUP(W153,'[3]Annexe 1 (Prix MP)'!$A$32:$B$38,2,0)</f>
        <v>0.15</v>
      </c>
      <c r="Y153" s="37">
        <f t="shared" si="39"/>
        <v>0.32267793636000003</v>
      </c>
      <c r="Z153" s="36">
        <f t="shared" si="40"/>
        <v>0.15</v>
      </c>
      <c r="AA153" s="34">
        <f t="shared" si="44"/>
        <v>6.5592025200000015E-2</v>
      </c>
      <c r="AB153" s="36">
        <f t="shared" si="33"/>
        <v>0</v>
      </c>
      <c r="AC153" s="36">
        <f t="shared" si="41"/>
        <v>0.53826996155999995</v>
      </c>
      <c r="AD153" s="38">
        <f t="shared" si="31"/>
        <v>0.2786705755700612</v>
      </c>
      <c r="AE153" s="36">
        <f t="shared" si="42"/>
        <v>0.55467137365714292</v>
      </c>
      <c r="AF153" s="31">
        <f t="shared" si="43"/>
        <v>0.55467137365714292</v>
      </c>
      <c r="AG153" s="31">
        <f>VLOOKUP(C153,'[4]Bague en acier (simple) '!$C$8:$AF$725,30,0)</f>
        <v>0.5980375405142857</v>
      </c>
      <c r="AH153" s="38">
        <f t="shared" si="32"/>
        <v>0.3</v>
      </c>
    </row>
    <row r="154" spans="2:36" x14ac:dyDescent="0.25">
      <c r="B154" s="21" t="s">
        <v>120</v>
      </c>
      <c r="C154" s="32" t="s">
        <v>327</v>
      </c>
      <c r="D154" s="22" t="s">
        <v>101</v>
      </c>
      <c r="E154" s="22" t="s">
        <v>110</v>
      </c>
      <c r="F154" s="22" t="s">
        <v>102</v>
      </c>
      <c r="G154" s="33">
        <v>45</v>
      </c>
      <c r="H154" s="33">
        <v>0.3</v>
      </c>
      <c r="I154" s="33" t="s">
        <v>103</v>
      </c>
      <c r="J154" s="33">
        <v>45</v>
      </c>
      <c r="K154" s="33">
        <v>0.3</v>
      </c>
      <c r="L154" s="33" t="s">
        <v>103</v>
      </c>
      <c r="M154" s="23" t="s">
        <v>61</v>
      </c>
      <c r="N154" s="24" t="s">
        <v>97</v>
      </c>
      <c r="O154" s="25">
        <v>43129</v>
      </c>
      <c r="P154" s="21">
        <v>0</v>
      </c>
      <c r="Q154" s="33">
        <v>3</v>
      </c>
      <c r="R154" s="33">
        <f t="shared" si="34"/>
        <v>36</v>
      </c>
      <c r="S154" s="34">
        <f t="shared" si="35"/>
        <v>2.2920744000000003E-2</v>
      </c>
      <c r="T154" s="34">
        <f t="shared" si="36"/>
        <v>2.083704</v>
      </c>
      <c r="U154" s="34">
        <f>+VLOOKUP(B154,'[3]Annexe 1 (Prix MP)'!A:C,3,0)*T154</f>
        <v>19.013238483624001</v>
      </c>
      <c r="V154" s="35">
        <f t="shared" si="38"/>
        <v>78</v>
      </c>
      <c r="W154" s="27">
        <f t="shared" si="37"/>
        <v>2</v>
      </c>
      <c r="X154" s="36">
        <f>+VLOOKUP(W154,'[3]Annexe 1 (Prix MP)'!$A$32:$B$38,2,0)</f>
        <v>0.15</v>
      </c>
      <c r="Y154" s="37">
        <f t="shared" si="39"/>
        <v>0.24375946773876925</v>
      </c>
      <c r="Z154" s="36">
        <f t="shared" si="40"/>
        <v>0.15</v>
      </c>
      <c r="AA154" s="34">
        <f t="shared" si="44"/>
        <v>2.5900440720000008E-2</v>
      </c>
      <c r="AB154" s="36">
        <f t="shared" si="33"/>
        <v>0</v>
      </c>
      <c r="AC154" s="36">
        <f t="shared" si="41"/>
        <v>0.41965990845876927</v>
      </c>
      <c r="AD154" s="38">
        <f t="shared" si="31"/>
        <v>0.35743228499211577</v>
      </c>
      <c r="AE154" s="36">
        <f t="shared" si="42"/>
        <v>0.41965990845876927</v>
      </c>
      <c r="AF154" s="31">
        <f t="shared" si="43"/>
        <v>0.41965990845876927</v>
      </c>
      <c r="AG154" s="31">
        <f>VLOOKUP(C154,'[4]Bague en acier (simple) '!$C$8:$AF$725,30,0)</f>
        <v>0.38952473726892312</v>
      </c>
      <c r="AH154" s="38">
        <f t="shared" si="32"/>
        <v>0.35743228499211577</v>
      </c>
    </row>
    <row r="155" spans="2:36" x14ac:dyDescent="0.25">
      <c r="B155" s="21" t="s">
        <v>154</v>
      </c>
      <c r="C155" s="32" t="s">
        <v>328</v>
      </c>
      <c r="D155" s="22" t="s">
        <v>101</v>
      </c>
      <c r="E155" s="22" t="s">
        <v>110</v>
      </c>
      <c r="F155" s="22" t="s">
        <v>124</v>
      </c>
      <c r="G155" s="33">
        <v>45</v>
      </c>
      <c r="H155" s="33">
        <v>0.3</v>
      </c>
      <c r="I155" s="33" t="s">
        <v>103</v>
      </c>
      <c r="J155" s="33">
        <v>45</v>
      </c>
      <c r="K155" s="33">
        <v>0.3</v>
      </c>
      <c r="L155" s="33" t="s">
        <v>103</v>
      </c>
      <c r="M155" s="23" t="s">
        <v>61</v>
      </c>
      <c r="N155" s="24" t="s">
        <v>97</v>
      </c>
      <c r="O155" s="25">
        <v>43129</v>
      </c>
      <c r="P155" s="21">
        <v>0</v>
      </c>
      <c r="Q155" s="33">
        <v>3</v>
      </c>
      <c r="R155" s="33">
        <f t="shared" si="34"/>
        <v>41</v>
      </c>
      <c r="S155" s="34">
        <f t="shared" si="35"/>
        <v>2.6393584000000001E-2</v>
      </c>
      <c r="T155" s="34">
        <f t="shared" si="36"/>
        <v>2.083704</v>
      </c>
      <c r="U155" s="34">
        <f>+VLOOKUP(B155,'[3]Annexe 1 (Prix MP)'!A:C,3,0)*T155</f>
        <v>9.3938377209599988</v>
      </c>
      <c r="V155" s="35">
        <f t="shared" si="38"/>
        <v>68</v>
      </c>
      <c r="W155" s="27">
        <f t="shared" si="37"/>
        <v>2</v>
      </c>
      <c r="X155" s="36">
        <f>+VLOOKUP(W155,'[3]Annexe 1 (Prix MP)'!$A$32:$B$38,2,0)</f>
        <v>0.15</v>
      </c>
      <c r="Y155" s="37">
        <f t="shared" si="39"/>
        <v>0.1381446723670588</v>
      </c>
      <c r="Z155" s="36">
        <f t="shared" si="40"/>
        <v>0.15</v>
      </c>
      <c r="AA155" s="34">
        <f t="shared" si="44"/>
        <v>2.9824749920000004E-2</v>
      </c>
      <c r="AB155" s="36">
        <f t="shared" si="33"/>
        <v>0</v>
      </c>
      <c r="AC155" s="36">
        <f t="shared" si="41"/>
        <v>0.31796942228705877</v>
      </c>
      <c r="AD155" s="38">
        <f t="shared" si="31"/>
        <v>0.47174347432874181</v>
      </c>
      <c r="AE155" s="36">
        <f t="shared" si="42"/>
        <v>0.31796942228705877</v>
      </c>
      <c r="AF155" s="31">
        <f t="shared" si="43"/>
        <v>0.31796942228705877</v>
      </c>
      <c r="AG155" s="31">
        <f>VLOOKUP(C155,'[4]Bague en acier (simple) '!$C$8:$AF$725,30,0)</f>
        <v>0.3508579355670588</v>
      </c>
      <c r="AH155" s="38">
        <f t="shared" si="32"/>
        <v>0.47174347432874181</v>
      </c>
    </row>
    <row r="156" spans="2:36" x14ac:dyDescent="0.25">
      <c r="B156" s="21" t="s">
        <v>154</v>
      </c>
      <c r="C156" s="32" t="s">
        <v>329</v>
      </c>
      <c r="D156" s="22" t="s">
        <v>101</v>
      </c>
      <c r="E156" s="22" t="s">
        <v>110</v>
      </c>
      <c r="F156" s="22" t="s">
        <v>116</v>
      </c>
      <c r="G156" s="33">
        <v>45</v>
      </c>
      <c r="H156" s="33">
        <v>0.3</v>
      </c>
      <c r="I156" s="33" t="s">
        <v>103</v>
      </c>
      <c r="J156" s="33">
        <v>45</v>
      </c>
      <c r="K156" s="33">
        <v>0.3</v>
      </c>
      <c r="L156" s="33" t="s">
        <v>103</v>
      </c>
      <c r="M156" s="23" t="s">
        <v>61</v>
      </c>
      <c r="N156" s="24" t="s">
        <v>97</v>
      </c>
      <c r="O156" s="25">
        <v>43129</v>
      </c>
      <c r="P156" s="21">
        <v>0</v>
      </c>
      <c r="Q156" s="33">
        <v>3</v>
      </c>
      <c r="R156" s="33">
        <f t="shared" si="34"/>
        <v>43</v>
      </c>
      <c r="S156" s="34">
        <f t="shared" si="35"/>
        <v>2.778272E-2</v>
      </c>
      <c r="T156" s="34">
        <f t="shared" si="36"/>
        <v>2.083704</v>
      </c>
      <c r="U156" s="34">
        <f>+VLOOKUP(B156,'[3]Annexe 1 (Prix MP)'!A:C,3,0)*T156</f>
        <v>9.3938377209599988</v>
      </c>
      <c r="V156" s="35">
        <f t="shared" si="38"/>
        <v>65</v>
      </c>
      <c r="W156" s="27">
        <f t="shared" si="37"/>
        <v>2</v>
      </c>
      <c r="X156" s="36">
        <f>+VLOOKUP(W156,'[3]Annexe 1 (Prix MP)'!$A$32:$B$38,2,0)</f>
        <v>0.15</v>
      </c>
      <c r="Y156" s="37">
        <f t="shared" si="39"/>
        <v>0.14452058032246151</v>
      </c>
      <c r="Z156" s="36">
        <f t="shared" si="40"/>
        <v>0.15</v>
      </c>
      <c r="AA156" s="34">
        <f t="shared" si="44"/>
        <v>3.13944736E-2</v>
      </c>
      <c r="AB156" s="36">
        <f t="shared" si="33"/>
        <v>0</v>
      </c>
      <c r="AC156" s="36">
        <f t="shared" si="41"/>
        <v>0.32591505392246156</v>
      </c>
      <c r="AD156" s="38">
        <f t="shared" si="31"/>
        <v>0.46024262517093351</v>
      </c>
      <c r="AE156" s="36">
        <f t="shared" si="42"/>
        <v>0.32591505392246156</v>
      </c>
      <c r="AF156" s="31">
        <f t="shared" si="43"/>
        <v>0.32591505392246156</v>
      </c>
      <c r="AG156" s="31">
        <f>VLOOKUP(C156,'[4]Bague en acier (simple) '!$C$8:$AF$725,30,0)</f>
        <v>0.35869243632246151</v>
      </c>
      <c r="AH156" s="38">
        <f t="shared" si="32"/>
        <v>0.46024262517093351</v>
      </c>
    </row>
    <row r="157" spans="2:36" x14ac:dyDescent="0.25">
      <c r="B157" s="21" t="s">
        <v>154</v>
      </c>
      <c r="C157" s="1" t="s">
        <v>330</v>
      </c>
      <c r="D157" s="22" t="s">
        <v>101</v>
      </c>
      <c r="E157" s="22" t="s">
        <v>110</v>
      </c>
      <c r="F157" s="22" t="s">
        <v>112</v>
      </c>
      <c r="G157" s="33">
        <v>45</v>
      </c>
      <c r="H157" s="33">
        <v>0.3</v>
      </c>
      <c r="I157" s="33" t="s">
        <v>103</v>
      </c>
      <c r="J157" s="33">
        <v>45</v>
      </c>
      <c r="K157" s="33">
        <v>0.3</v>
      </c>
      <c r="L157" s="33" t="s">
        <v>103</v>
      </c>
      <c r="M157" s="23" t="s">
        <v>61</v>
      </c>
      <c r="N157" s="24" t="s">
        <v>97</v>
      </c>
      <c r="O157" s="25">
        <v>43129</v>
      </c>
      <c r="P157" s="21">
        <v>0</v>
      </c>
      <c r="Q157" s="33">
        <v>3</v>
      </c>
      <c r="R157" s="33">
        <f t="shared" si="34"/>
        <v>48</v>
      </c>
      <c r="S157" s="34">
        <f t="shared" si="35"/>
        <v>3.1255560000000002E-2</v>
      </c>
      <c r="T157" s="34">
        <f t="shared" si="36"/>
        <v>2.083704</v>
      </c>
      <c r="U157" s="34">
        <f>+VLOOKUP(B157,'[3]Annexe 1 (Prix MP)'!A:C,3,0)*T157</f>
        <v>9.3938377209599988</v>
      </c>
      <c r="V157" s="35">
        <f t="shared" si="38"/>
        <v>58</v>
      </c>
      <c r="W157" s="27">
        <f t="shared" si="37"/>
        <v>2</v>
      </c>
      <c r="X157" s="36">
        <f>+VLOOKUP(W157,'[3]Annexe 1 (Prix MP)'!$A$32:$B$38,2,0)</f>
        <v>0.15</v>
      </c>
      <c r="Y157" s="37">
        <f t="shared" si="39"/>
        <v>0.16196271932689654</v>
      </c>
      <c r="Z157" s="36">
        <f t="shared" si="40"/>
        <v>0.15</v>
      </c>
      <c r="AA157" s="34">
        <f t="shared" si="44"/>
        <v>3.5318782800000004E-2</v>
      </c>
      <c r="AB157" s="36">
        <f t="shared" si="33"/>
        <v>0</v>
      </c>
      <c r="AC157" s="36">
        <f t="shared" si="41"/>
        <v>0.34728150212689657</v>
      </c>
      <c r="AD157" s="38">
        <f t="shared" si="31"/>
        <v>0.43192625890333214</v>
      </c>
      <c r="AE157" s="36">
        <f t="shared" si="42"/>
        <v>0.34728150212689657</v>
      </c>
      <c r="AF157" s="31">
        <f t="shared" si="43"/>
        <v>0.34728150212689657</v>
      </c>
      <c r="AG157" s="31">
        <f>VLOOKUP(C157,'[4]Bague en acier (simple) '!$C$8:$AF$725,30,0)</f>
        <v>0.3797810573268966</v>
      </c>
      <c r="AH157" s="38">
        <f t="shared" si="32"/>
        <v>0.43192625890333214</v>
      </c>
    </row>
    <row r="158" spans="2:36" x14ac:dyDescent="0.25">
      <c r="B158" s="21" t="s">
        <v>154</v>
      </c>
      <c r="C158" s="1" t="s">
        <v>331</v>
      </c>
      <c r="D158" s="22" t="s">
        <v>101</v>
      </c>
      <c r="E158" s="22" t="s">
        <v>110</v>
      </c>
      <c r="F158" s="22" t="s">
        <v>248</v>
      </c>
      <c r="G158" s="33">
        <v>45</v>
      </c>
      <c r="H158" s="33">
        <v>0.3</v>
      </c>
      <c r="I158" s="33" t="s">
        <v>103</v>
      </c>
      <c r="J158" s="33">
        <v>45</v>
      </c>
      <c r="K158" s="33">
        <v>0.3</v>
      </c>
      <c r="L158" s="33" t="s">
        <v>103</v>
      </c>
      <c r="M158" s="23" t="s">
        <v>61</v>
      </c>
      <c r="N158" s="24" t="s">
        <v>97</v>
      </c>
      <c r="O158" s="25">
        <v>43129</v>
      </c>
      <c r="P158" s="21">
        <v>0</v>
      </c>
      <c r="Q158" s="33">
        <v>3</v>
      </c>
      <c r="R158" s="33">
        <f t="shared" si="34"/>
        <v>63</v>
      </c>
      <c r="S158" s="34">
        <f t="shared" si="35"/>
        <v>4.1674080000000002E-2</v>
      </c>
      <c r="T158" s="34">
        <f t="shared" si="36"/>
        <v>2.083704</v>
      </c>
      <c r="U158" s="34">
        <f>+VLOOKUP(B158,'[3]Annexe 1 (Prix MP)'!A:C,3,0)*T158</f>
        <v>9.3938377209599988</v>
      </c>
      <c r="V158" s="35">
        <f t="shared" si="38"/>
        <v>44</v>
      </c>
      <c r="W158" s="27">
        <f t="shared" si="37"/>
        <v>2</v>
      </c>
      <c r="X158" s="36">
        <f>+VLOOKUP(W158,'[3]Annexe 1 (Prix MP)'!$A$32:$B$38,2,0)</f>
        <v>0.15</v>
      </c>
      <c r="Y158" s="37">
        <f t="shared" si="39"/>
        <v>0.21349631183999998</v>
      </c>
      <c r="Z158" s="36">
        <f t="shared" si="40"/>
        <v>0.15</v>
      </c>
      <c r="AA158" s="34">
        <f t="shared" si="44"/>
        <v>4.7091710400000007E-2</v>
      </c>
      <c r="AB158" s="36">
        <f t="shared" si="33"/>
        <v>0</v>
      </c>
      <c r="AC158" s="36">
        <f t="shared" si="41"/>
        <v>0.41058802223999996</v>
      </c>
      <c r="AD158" s="38">
        <f t="shared" si="31"/>
        <v>0.36532970246346069</v>
      </c>
      <c r="AE158" s="36">
        <f t="shared" si="42"/>
        <v>0.41058802223999996</v>
      </c>
      <c r="AF158" s="31">
        <f t="shared" si="43"/>
        <v>0.41058802223999996</v>
      </c>
      <c r="AG158" s="31">
        <f>VLOOKUP(C158,'[4]Bague en acier (simple) '!$C$8:$AF$725,30,0)</f>
        <v>0.44225409583999997</v>
      </c>
      <c r="AH158" s="38">
        <f t="shared" si="32"/>
        <v>0.36532970246346069</v>
      </c>
    </row>
    <row r="159" spans="2:36" x14ac:dyDescent="0.25">
      <c r="B159" s="21" t="s">
        <v>133</v>
      </c>
      <c r="C159" s="32" t="s">
        <v>332</v>
      </c>
      <c r="D159" s="22" t="s">
        <v>119</v>
      </c>
      <c r="E159" s="22" t="s">
        <v>110</v>
      </c>
      <c r="F159" s="22" t="s">
        <v>116</v>
      </c>
      <c r="G159" s="33">
        <v>45</v>
      </c>
      <c r="H159" s="33">
        <v>0.3</v>
      </c>
      <c r="I159" s="33" t="s">
        <v>103</v>
      </c>
      <c r="J159" s="33">
        <v>45</v>
      </c>
      <c r="K159" s="33">
        <v>0.3</v>
      </c>
      <c r="L159" s="33" t="s">
        <v>103</v>
      </c>
      <c r="M159" s="23" t="s">
        <v>61</v>
      </c>
      <c r="N159" s="24" t="s">
        <v>97</v>
      </c>
      <c r="O159" s="25">
        <v>43129</v>
      </c>
      <c r="P159" s="21">
        <v>0</v>
      </c>
      <c r="Q159" s="33">
        <v>3</v>
      </c>
      <c r="R159" s="33">
        <f t="shared" si="34"/>
        <v>43</v>
      </c>
      <c r="S159" s="34">
        <f t="shared" si="35"/>
        <v>1.48836E-2</v>
      </c>
      <c r="T159" s="34">
        <f t="shared" si="36"/>
        <v>1.1162699999999999</v>
      </c>
      <c r="U159" s="34">
        <f>+VLOOKUP(B159,'[3]Annexe 1 (Prix MP)'!A:C,3,0)*T159</f>
        <v>5.4607035383999989</v>
      </c>
      <c r="V159" s="35">
        <f t="shared" si="38"/>
        <v>65</v>
      </c>
      <c r="W159" s="27">
        <f t="shared" si="37"/>
        <v>1</v>
      </c>
      <c r="X159" s="36">
        <f>+VLOOKUP(W159,'[3]Annexe 1 (Prix MP)'!$A$32:$B$38,2,0)</f>
        <v>0.15</v>
      </c>
      <c r="Y159" s="37">
        <f t="shared" si="39"/>
        <v>8.4010823667692289E-2</v>
      </c>
      <c r="Z159" s="36">
        <f t="shared" si="40"/>
        <v>0.15</v>
      </c>
      <c r="AA159" s="34">
        <f t="shared" si="44"/>
        <v>1.6818468000000003E-2</v>
      </c>
      <c r="AB159" s="36">
        <f t="shared" si="33"/>
        <v>0</v>
      </c>
      <c r="AC159" s="36">
        <f t="shared" si="41"/>
        <v>0.2508292916676923</v>
      </c>
      <c r="AD159" s="38">
        <f t="shared" si="31"/>
        <v>0.59801628032632415</v>
      </c>
      <c r="AE159" s="36">
        <f t="shared" si="42"/>
        <v>0.2508292916676923</v>
      </c>
      <c r="AF159" s="31">
        <f t="shared" si="43"/>
        <v>0.2508292916676923</v>
      </c>
      <c r="AG159" s="31">
        <f>VLOOKUP(C159,'[4]Bague en acier (simple) '!$C$8:$AF$725,30,0)</f>
        <v>0.28463860366769228</v>
      </c>
      <c r="AH159" s="38">
        <f t="shared" si="32"/>
        <v>0.59801628032632415</v>
      </c>
    </row>
    <row r="160" spans="2:36" x14ac:dyDescent="0.25">
      <c r="B160" s="21" t="s">
        <v>216</v>
      </c>
      <c r="C160" s="32" t="s">
        <v>333</v>
      </c>
      <c r="D160" s="22" t="s">
        <v>111</v>
      </c>
      <c r="E160" s="22" t="s">
        <v>173</v>
      </c>
      <c r="F160" s="22" t="s">
        <v>334</v>
      </c>
      <c r="G160" s="33">
        <v>45</v>
      </c>
      <c r="H160" s="33">
        <v>0.3</v>
      </c>
      <c r="I160" s="33" t="s">
        <v>103</v>
      </c>
      <c r="J160" s="33">
        <v>45</v>
      </c>
      <c r="K160" s="33">
        <v>0.3</v>
      </c>
      <c r="L160" s="33" t="s">
        <v>103</v>
      </c>
      <c r="M160" s="23" t="s">
        <v>61</v>
      </c>
      <c r="N160" s="24" t="s">
        <v>97</v>
      </c>
      <c r="O160" s="25">
        <v>43129</v>
      </c>
      <c r="P160" s="21">
        <v>0</v>
      </c>
      <c r="Q160" s="33">
        <v>3</v>
      </c>
      <c r="R160" s="33">
        <f t="shared" si="34"/>
        <v>49</v>
      </c>
      <c r="S160" s="34">
        <f t="shared" si="35"/>
        <v>7.8734244000000009E-2</v>
      </c>
      <c r="T160" s="34">
        <f t="shared" si="36"/>
        <v>5.1348420000000008</v>
      </c>
      <c r="U160" s="34">
        <f>+VLOOKUP(B160,'[3]Annexe 1 (Prix MP)'!A:C,3,0)*T160</f>
        <v>20.624863119300006</v>
      </c>
      <c r="V160" s="35">
        <f t="shared" si="38"/>
        <v>57</v>
      </c>
      <c r="W160" s="27">
        <f t="shared" si="37"/>
        <v>3</v>
      </c>
      <c r="X160" s="36">
        <f>+VLOOKUP(W160,'[3]Annexe 1 (Prix MP)'!$A$32:$B$38,2,0)</f>
        <v>0.15</v>
      </c>
      <c r="Y160" s="37">
        <f t="shared" si="39"/>
        <v>0.36183970384736852</v>
      </c>
      <c r="Z160" s="36">
        <f t="shared" si="40"/>
        <v>0.15</v>
      </c>
      <c r="AA160" s="34">
        <f t="shared" si="44"/>
        <v>8.8969695720000019E-2</v>
      </c>
      <c r="AB160" s="36">
        <f t="shared" si="33"/>
        <v>0</v>
      </c>
      <c r="AC160" s="36">
        <f t="shared" si="41"/>
        <v>0.60080939956736856</v>
      </c>
      <c r="AD160" s="38">
        <f t="shared" si="31"/>
        <v>0.24966320451712667</v>
      </c>
      <c r="AE160" s="36">
        <f t="shared" si="42"/>
        <v>0.60080939956736856</v>
      </c>
      <c r="AF160" s="31">
        <f t="shared" si="43"/>
        <v>0.60080939956736856</v>
      </c>
      <c r="AG160" s="31">
        <f>VLOOKUP(C160,'[4]Bague en acier (simple) '!$C$8:$AF$725,30,0)</f>
        <v>0.63934754672982474</v>
      </c>
      <c r="AH160" s="38">
        <f t="shared" si="32"/>
        <v>0.24966320451712667</v>
      </c>
    </row>
    <row r="161" spans="2:34" x14ac:dyDescent="0.25">
      <c r="B161" s="21" t="s">
        <v>129</v>
      </c>
      <c r="C161" s="1" t="s">
        <v>335</v>
      </c>
      <c r="D161" s="22" t="s">
        <v>119</v>
      </c>
      <c r="E161" s="22" t="s">
        <v>111</v>
      </c>
      <c r="F161" s="22" t="s">
        <v>336</v>
      </c>
      <c r="G161" s="33">
        <v>45</v>
      </c>
      <c r="H161" s="33">
        <v>0.3</v>
      </c>
      <c r="I161" s="33" t="s">
        <v>103</v>
      </c>
      <c r="J161" s="33">
        <v>45</v>
      </c>
      <c r="K161" s="33">
        <v>0.3</v>
      </c>
      <c r="L161" s="33" t="s">
        <v>103</v>
      </c>
      <c r="M161" s="23" t="s">
        <v>61</v>
      </c>
      <c r="N161" s="24" t="s">
        <v>97</v>
      </c>
      <c r="O161" s="25">
        <v>43129</v>
      </c>
      <c r="P161" s="21">
        <v>0</v>
      </c>
      <c r="Q161" s="33">
        <v>3</v>
      </c>
      <c r="R161" s="33">
        <f t="shared" si="34"/>
        <v>68</v>
      </c>
      <c r="S161" s="34">
        <f t="shared" si="35"/>
        <v>8.2231890000000002E-2</v>
      </c>
      <c r="T161" s="34">
        <f t="shared" si="36"/>
        <v>3.7953180000000004</v>
      </c>
      <c r="U161" s="34">
        <f>+VLOOKUP(B161,'[3]Annexe 1 (Prix MP)'!A:C,3,0)*T161</f>
        <v>18.730213136712006</v>
      </c>
      <c r="V161" s="35">
        <f t="shared" si="38"/>
        <v>41</v>
      </c>
      <c r="W161" s="27">
        <f t="shared" si="37"/>
        <v>3</v>
      </c>
      <c r="X161" s="36">
        <f>+VLOOKUP(W161,'[3]Annexe 1 (Prix MP)'!$A$32:$B$38,2,0)</f>
        <v>0.15</v>
      </c>
      <c r="Y161" s="37">
        <f t="shared" si="39"/>
        <v>0.4568344667490733</v>
      </c>
      <c r="Z161" s="36">
        <f t="shared" si="40"/>
        <v>0.16492695073472199</v>
      </c>
      <c r="AA161" s="34">
        <f t="shared" si="44"/>
        <v>9.2922035700000016E-2</v>
      </c>
      <c r="AB161" s="36">
        <f t="shared" si="33"/>
        <v>0</v>
      </c>
      <c r="AC161" s="36">
        <f t="shared" si="41"/>
        <v>0.71468345318379534</v>
      </c>
      <c r="AD161" s="38">
        <f t="shared" si="31"/>
        <v>0.23076923076923081</v>
      </c>
      <c r="AE161" s="36">
        <f t="shared" si="42"/>
        <v>0.73300866993209779</v>
      </c>
      <c r="AF161" s="31">
        <f t="shared" si="43"/>
        <v>0.73300866993209779</v>
      </c>
      <c r="AG161" s="31">
        <f>VLOOKUP(C161,'[4]Bague en acier (simple) '!$C$8:$AF$725,30,0)</f>
        <v>0.77090393499876442</v>
      </c>
      <c r="AH161" s="38">
        <f t="shared" si="32"/>
        <v>0.25000000000000006</v>
      </c>
    </row>
    <row r="162" spans="2:34" x14ac:dyDescent="0.25">
      <c r="B162" s="21" t="s">
        <v>202</v>
      </c>
      <c r="C162" s="32" t="s">
        <v>337</v>
      </c>
      <c r="D162" s="22" t="s">
        <v>140</v>
      </c>
      <c r="E162" s="22" t="s">
        <v>119</v>
      </c>
      <c r="F162" s="22" t="s">
        <v>231</v>
      </c>
      <c r="G162" s="33">
        <v>45</v>
      </c>
      <c r="H162" s="33">
        <v>0.3</v>
      </c>
      <c r="I162" s="33" t="s">
        <v>103</v>
      </c>
      <c r="J162" s="33">
        <v>45</v>
      </c>
      <c r="K162" s="33">
        <v>0.3</v>
      </c>
      <c r="L162" s="33" t="s">
        <v>103</v>
      </c>
      <c r="M162" s="23" t="s">
        <v>61</v>
      </c>
      <c r="N162" s="24" t="s">
        <v>97</v>
      </c>
      <c r="O162" s="25">
        <v>43129</v>
      </c>
      <c r="P162" s="21">
        <v>0</v>
      </c>
      <c r="Q162" s="33">
        <v>3</v>
      </c>
      <c r="R162" s="33">
        <f t="shared" si="34"/>
        <v>44</v>
      </c>
      <c r="S162" s="34">
        <f t="shared" si="35"/>
        <v>2.4409104000000004E-2</v>
      </c>
      <c r="T162" s="34">
        <f t="shared" si="36"/>
        <v>1.7860320000000001</v>
      </c>
      <c r="U162" s="34">
        <f>+VLOOKUP(B162,'[3]Annexe 1 (Prix MP)'!A:C,3,0)*T162</f>
        <v>8.116104474720002</v>
      </c>
      <c r="V162" s="35">
        <f t="shared" si="38"/>
        <v>64</v>
      </c>
      <c r="W162" s="27">
        <f t="shared" si="37"/>
        <v>2</v>
      </c>
      <c r="X162" s="36">
        <f>+VLOOKUP(W162,'[3]Annexe 1 (Prix MP)'!$A$32:$B$38,2,0)</f>
        <v>0.15</v>
      </c>
      <c r="Y162" s="37">
        <f t="shared" si="39"/>
        <v>0.12681413241750003</v>
      </c>
      <c r="Z162" s="36">
        <f t="shared" si="40"/>
        <v>0.15</v>
      </c>
      <c r="AA162" s="34">
        <f t="shared" si="44"/>
        <v>2.7582287520000009E-2</v>
      </c>
      <c r="AB162" s="36">
        <f t="shared" si="33"/>
        <v>0</v>
      </c>
      <c r="AC162" s="36">
        <f t="shared" si="41"/>
        <v>0.30439641993750005</v>
      </c>
      <c r="AD162" s="38">
        <f t="shared" si="31"/>
        <v>0.49277846313303769</v>
      </c>
      <c r="AE162" s="36">
        <f t="shared" si="42"/>
        <v>0.30439641993750005</v>
      </c>
      <c r="AF162" s="31">
        <f t="shared" si="43"/>
        <v>0.30439641993750005</v>
      </c>
      <c r="AG162" s="31">
        <f>VLOOKUP(C162,'[4]Bague en acier (simple) '!$C$8:$AF$725,30,0)</f>
        <v>0.33744369161749999</v>
      </c>
      <c r="AH162" s="38">
        <f t="shared" si="32"/>
        <v>0.49277846313303769</v>
      </c>
    </row>
    <row r="163" spans="2:34" x14ac:dyDescent="0.25">
      <c r="B163" s="21" t="s">
        <v>120</v>
      </c>
      <c r="C163" s="1" t="s">
        <v>338</v>
      </c>
      <c r="D163" s="22" t="s">
        <v>140</v>
      </c>
      <c r="E163" s="22" t="s">
        <v>115</v>
      </c>
      <c r="F163" s="22" t="s">
        <v>136</v>
      </c>
      <c r="G163" s="33">
        <v>45</v>
      </c>
      <c r="H163" s="33">
        <v>0.3</v>
      </c>
      <c r="I163" s="33" t="s">
        <v>103</v>
      </c>
      <c r="J163" s="33">
        <v>45</v>
      </c>
      <c r="K163" s="33">
        <v>0.3</v>
      </c>
      <c r="L163" s="33" t="s">
        <v>103</v>
      </c>
      <c r="M163" s="23" t="s">
        <v>61</v>
      </c>
      <c r="N163" s="24" t="s">
        <v>97</v>
      </c>
      <c r="O163" s="25">
        <v>43129</v>
      </c>
      <c r="P163" s="21">
        <v>0</v>
      </c>
      <c r="Q163" s="33">
        <v>3</v>
      </c>
      <c r="R163" s="33">
        <f t="shared" si="34"/>
        <v>53</v>
      </c>
      <c r="S163" s="34">
        <f t="shared" si="35"/>
        <v>6.9456799999999999E-2</v>
      </c>
      <c r="T163" s="34">
        <f t="shared" si="36"/>
        <v>4.167408</v>
      </c>
      <c r="U163" s="34">
        <f>+VLOOKUP(B163,'[3]Annexe 1 (Prix MP)'!A:C,3,0)*T163</f>
        <v>38.026476967248001</v>
      </c>
      <c r="V163" s="35">
        <f t="shared" si="38"/>
        <v>53</v>
      </c>
      <c r="W163" s="27">
        <f t="shared" si="37"/>
        <v>4</v>
      </c>
      <c r="X163" s="36">
        <f>+VLOOKUP(W163,'[3]Annexe 1 (Prix MP)'!$A$32:$B$38,2,0)</f>
        <v>0.2</v>
      </c>
      <c r="Y163" s="37">
        <f t="shared" si="39"/>
        <v>0.71748069749524535</v>
      </c>
      <c r="Z163" s="36">
        <f t="shared" si="40"/>
        <v>0.23879006444857359</v>
      </c>
      <c r="AA163" s="34">
        <f t="shared" si="44"/>
        <v>7.8486184000000001E-2</v>
      </c>
      <c r="AB163" s="36">
        <f t="shared" si="33"/>
        <v>0</v>
      </c>
      <c r="AC163" s="36">
        <f t="shared" si="41"/>
        <v>1.0347569459438188</v>
      </c>
      <c r="AD163" s="38">
        <f t="shared" si="31"/>
        <v>0.23076923076923067</v>
      </c>
      <c r="AE163" s="36">
        <f t="shared" si="42"/>
        <v>1.0612891753269937</v>
      </c>
      <c r="AF163" s="31">
        <f t="shared" si="43"/>
        <v>1.0612891753269937</v>
      </c>
      <c r="AG163" s="31">
        <f>VLOOKUP(C163,'[4]Bague en acier (simple) '!$C$8:$AF$725,30,0)</f>
        <v>0.85211854255979891</v>
      </c>
      <c r="AH163" s="38">
        <f t="shared" si="32"/>
        <v>0.24999999999999994</v>
      </c>
    </row>
    <row r="164" spans="2:34" x14ac:dyDescent="0.25">
      <c r="B164" s="21" t="s">
        <v>98</v>
      </c>
      <c r="C164" s="32" t="s">
        <v>339</v>
      </c>
      <c r="D164" s="22" t="s">
        <v>100</v>
      </c>
      <c r="E164" s="22" t="s">
        <v>101</v>
      </c>
      <c r="F164" s="22" t="s">
        <v>122</v>
      </c>
      <c r="G164" s="33">
        <v>45</v>
      </c>
      <c r="H164" s="33">
        <v>0.3</v>
      </c>
      <c r="I164" s="33" t="s">
        <v>103</v>
      </c>
      <c r="J164" s="33">
        <v>45</v>
      </c>
      <c r="K164" s="33">
        <v>0.3</v>
      </c>
      <c r="L164" s="33" t="s">
        <v>103</v>
      </c>
      <c r="M164" s="23" t="s">
        <v>61</v>
      </c>
      <c r="N164" s="24" t="s">
        <v>97</v>
      </c>
      <c r="O164" s="25">
        <v>43129</v>
      </c>
      <c r="P164" s="21">
        <v>0</v>
      </c>
      <c r="Q164" s="33">
        <v>3</v>
      </c>
      <c r="R164" s="33">
        <f t="shared" si="34"/>
        <v>35</v>
      </c>
      <c r="S164" s="34">
        <f t="shared" si="35"/>
        <v>1.2502224000000003E-2</v>
      </c>
      <c r="T164" s="34">
        <f t="shared" si="36"/>
        <v>1.1720835000000003</v>
      </c>
      <c r="U164" s="34">
        <f>+VLOOKUP(B164,'[3]Annexe 1 (Prix MP)'!A:C,3,0)*T164</f>
        <v>5.9726444951250022</v>
      </c>
      <c r="V164" s="35">
        <f t="shared" si="38"/>
        <v>80</v>
      </c>
      <c r="W164" s="27">
        <f t="shared" si="37"/>
        <v>2</v>
      </c>
      <c r="X164" s="36">
        <f>+VLOOKUP(W164,'[3]Annexe 1 (Prix MP)'!$A$32:$B$38,2,0)</f>
        <v>0.15</v>
      </c>
      <c r="Y164" s="37">
        <f t="shared" si="39"/>
        <v>7.465805618906253E-2</v>
      </c>
      <c r="Z164" s="36">
        <f t="shared" si="40"/>
        <v>0.15</v>
      </c>
      <c r="AA164" s="34">
        <f t="shared" si="44"/>
        <v>1.4127513120000004E-2</v>
      </c>
      <c r="AB164" s="36">
        <f t="shared" si="33"/>
        <v>0</v>
      </c>
      <c r="AC164" s="36">
        <f t="shared" si="41"/>
        <v>0.23878556930906253</v>
      </c>
      <c r="AD164" s="38">
        <f t="shared" si="31"/>
        <v>0.62817866437252556</v>
      </c>
      <c r="AE164" s="36">
        <f t="shared" si="42"/>
        <v>0.23878556930906253</v>
      </c>
      <c r="AF164" s="31">
        <f t="shared" si="43"/>
        <v>0.23878556930906253</v>
      </c>
      <c r="AG164" s="31">
        <f>VLOOKUP(C164,'[4]Bague en acier (simple) '!$C$8:$AF$725,30,0)</f>
        <v>0.27278539138906255</v>
      </c>
      <c r="AH164" s="38">
        <f t="shared" si="32"/>
        <v>0.62817866437252556</v>
      </c>
    </row>
    <row r="165" spans="2:34" x14ac:dyDescent="0.25">
      <c r="B165" s="21" t="s">
        <v>129</v>
      </c>
      <c r="C165" s="32" t="s">
        <v>340</v>
      </c>
      <c r="D165" s="22" t="s">
        <v>119</v>
      </c>
      <c r="E165" s="22" t="s">
        <v>111</v>
      </c>
      <c r="F165" s="22" t="s">
        <v>210</v>
      </c>
      <c r="G165" s="33">
        <v>45</v>
      </c>
      <c r="H165" s="33">
        <v>0.3</v>
      </c>
      <c r="I165" s="33" t="s">
        <v>103</v>
      </c>
      <c r="J165" s="33">
        <v>45</v>
      </c>
      <c r="K165" s="33">
        <v>0.3</v>
      </c>
      <c r="L165" s="33" t="s">
        <v>103</v>
      </c>
      <c r="M165" s="23" t="s">
        <v>61</v>
      </c>
      <c r="N165" s="24" t="s">
        <v>97</v>
      </c>
      <c r="O165" s="25">
        <v>43129</v>
      </c>
      <c r="P165" s="21">
        <v>0</v>
      </c>
      <c r="Q165" s="33">
        <v>3</v>
      </c>
      <c r="R165" s="33">
        <f t="shared" si="34"/>
        <v>61</v>
      </c>
      <c r="S165" s="34">
        <f t="shared" si="35"/>
        <v>7.3376148000000016E-2</v>
      </c>
      <c r="T165" s="34">
        <f t="shared" si="36"/>
        <v>3.7953180000000004</v>
      </c>
      <c r="U165" s="34">
        <f>+VLOOKUP(B165,'[3]Annexe 1 (Prix MP)'!A:C,3,0)*T165</f>
        <v>18.730213136712006</v>
      </c>
      <c r="V165" s="35">
        <f t="shared" si="38"/>
        <v>46</v>
      </c>
      <c r="W165" s="27">
        <f t="shared" si="37"/>
        <v>3</v>
      </c>
      <c r="X165" s="36">
        <f>+VLOOKUP(W165,'[3]Annexe 1 (Prix MP)'!$A$32:$B$38,2,0)</f>
        <v>0.15</v>
      </c>
      <c r="Y165" s="37">
        <f t="shared" si="39"/>
        <v>0.40717854645026103</v>
      </c>
      <c r="Z165" s="36">
        <f t="shared" si="40"/>
        <v>0.15</v>
      </c>
      <c r="AA165" s="34">
        <f t="shared" si="44"/>
        <v>8.2915047240000025E-2</v>
      </c>
      <c r="AB165" s="36">
        <f t="shared" si="33"/>
        <v>0</v>
      </c>
      <c r="AC165" s="36">
        <f t="shared" si="41"/>
        <v>0.64009359369026098</v>
      </c>
      <c r="AD165" s="38">
        <f t="shared" si="31"/>
        <v>0.23434072997859806</v>
      </c>
      <c r="AE165" s="36">
        <f t="shared" si="42"/>
        <v>0.65345812492034805</v>
      </c>
      <c r="AF165" s="31">
        <f t="shared" si="43"/>
        <v>0.65345812492034805</v>
      </c>
      <c r="AG165" s="31">
        <f>VLOOKUP(C165,'[4]Bague en acier (simple) '!$C$8:$AF$725,30,0)</f>
        <v>0.69229800246701467</v>
      </c>
      <c r="AH165" s="38">
        <f t="shared" si="32"/>
        <v>0.24999999999999994</v>
      </c>
    </row>
    <row r="166" spans="2:34" x14ac:dyDescent="0.25">
      <c r="B166" s="21" t="s">
        <v>341</v>
      </c>
      <c r="C166" s="1" t="s">
        <v>342</v>
      </c>
      <c r="D166" s="22" t="s">
        <v>115</v>
      </c>
      <c r="E166" s="22" t="s">
        <v>222</v>
      </c>
      <c r="F166" s="22" t="s">
        <v>186</v>
      </c>
      <c r="G166" s="33">
        <v>45</v>
      </c>
      <c r="H166" s="33">
        <v>0.3</v>
      </c>
      <c r="I166" s="33" t="s">
        <v>103</v>
      </c>
      <c r="J166" s="33">
        <v>45</v>
      </c>
      <c r="K166" s="33">
        <v>0.3</v>
      </c>
      <c r="L166" s="33" t="s">
        <v>103</v>
      </c>
      <c r="M166" s="23" t="s">
        <v>61</v>
      </c>
      <c r="N166" s="24" t="s">
        <v>97</v>
      </c>
      <c r="O166" s="25">
        <v>43129</v>
      </c>
      <c r="P166" s="21">
        <v>0</v>
      </c>
      <c r="Q166" s="33">
        <v>3</v>
      </c>
      <c r="R166" s="33">
        <f t="shared" si="34"/>
        <v>33</v>
      </c>
      <c r="S166" s="34">
        <f t="shared" si="35"/>
        <v>2.9767200000000001E-2</v>
      </c>
      <c r="T166" s="34">
        <f t="shared" si="36"/>
        <v>2.9767200000000003</v>
      </c>
      <c r="U166" s="34">
        <f>+VLOOKUP(B166,'[3]Annexe 1 (Prix MP)'!A:C,3,0)*T166</f>
        <v>13.526513352000002</v>
      </c>
      <c r="V166" s="35">
        <f t="shared" si="38"/>
        <v>85</v>
      </c>
      <c r="W166" s="27">
        <f t="shared" si="37"/>
        <v>2</v>
      </c>
      <c r="X166" s="36">
        <f>+VLOOKUP(W166,'[3]Annexe 1 (Prix MP)'!$A$32:$B$38,2,0)</f>
        <v>0.15</v>
      </c>
      <c r="Y166" s="37">
        <f t="shared" si="39"/>
        <v>0.15913545120000003</v>
      </c>
      <c r="Z166" s="36">
        <f t="shared" si="40"/>
        <v>0.15</v>
      </c>
      <c r="AA166" s="34">
        <f t="shared" si="44"/>
        <v>3.3636936000000006E-2</v>
      </c>
      <c r="AB166" s="36">
        <f t="shared" si="33"/>
        <v>0</v>
      </c>
      <c r="AC166" s="36">
        <f t="shared" si="41"/>
        <v>0.34277238720000003</v>
      </c>
      <c r="AD166" s="38">
        <f t="shared" si="31"/>
        <v>0.43760817849215594</v>
      </c>
      <c r="AE166" s="36">
        <f t="shared" si="42"/>
        <v>0.34277238720000003</v>
      </c>
      <c r="AF166" s="31">
        <f t="shared" si="43"/>
        <v>0.34277238720000003</v>
      </c>
      <c r="AG166" s="31">
        <f>VLOOKUP(C166,'[4]Bague en acier (simple) '!$C$8:$AF$725,30,0)</f>
        <v>0.37539101120000007</v>
      </c>
      <c r="AH166" s="38">
        <f t="shared" si="32"/>
        <v>0.43760817849215594</v>
      </c>
    </row>
    <row r="167" spans="2:34" x14ac:dyDescent="0.25">
      <c r="B167" s="21" t="s">
        <v>120</v>
      </c>
      <c r="C167" s="32" t="s">
        <v>343</v>
      </c>
      <c r="D167" s="22" t="s">
        <v>140</v>
      </c>
      <c r="E167" s="22" t="s">
        <v>115</v>
      </c>
      <c r="F167" s="22" t="s">
        <v>344</v>
      </c>
      <c r="G167" s="33">
        <v>45</v>
      </c>
      <c r="H167" s="33">
        <v>0.3</v>
      </c>
      <c r="I167" s="33" t="s">
        <v>103</v>
      </c>
      <c r="J167" s="33">
        <v>45</v>
      </c>
      <c r="K167" s="33">
        <v>0.3</v>
      </c>
      <c r="L167" s="33" t="s">
        <v>103</v>
      </c>
      <c r="M167" s="23" t="s">
        <v>61</v>
      </c>
      <c r="N167" s="24" t="s">
        <v>97</v>
      </c>
      <c r="O167" s="25">
        <v>43129</v>
      </c>
      <c r="P167" s="21">
        <v>0</v>
      </c>
      <c r="Q167" s="33">
        <v>3</v>
      </c>
      <c r="R167" s="33">
        <f t="shared" si="34"/>
        <v>81.5</v>
      </c>
      <c r="S167" s="34">
        <f t="shared" si="35"/>
        <v>0.10904717600000001</v>
      </c>
      <c r="T167" s="34">
        <f t="shared" si="36"/>
        <v>4.167408</v>
      </c>
      <c r="U167" s="34">
        <f>+VLOOKUP(B167,'[3]Annexe 1 (Prix MP)'!A:C,3,0)*T167</f>
        <v>38.026476967248001</v>
      </c>
      <c r="V167" s="35">
        <f t="shared" si="38"/>
        <v>34</v>
      </c>
      <c r="W167" s="27">
        <f t="shared" si="37"/>
        <v>4</v>
      </c>
      <c r="X167" s="36">
        <f>+VLOOKUP(W167,'[3]Annexe 1 (Prix MP)'!$A$32:$B$38,2,0)</f>
        <v>0.2</v>
      </c>
      <c r="Y167" s="37">
        <f t="shared" si="39"/>
        <v>1.1184257931543531</v>
      </c>
      <c r="Z167" s="36">
        <f t="shared" si="40"/>
        <v>0.30000000000000004</v>
      </c>
      <c r="AA167" s="34">
        <f t="shared" si="44"/>
        <v>0.12322330888000002</v>
      </c>
      <c r="AB167" s="36">
        <f t="shared" si="33"/>
        <v>0</v>
      </c>
      <c r="AC167" s="36">
        <f t="shared" si="41"/>
        <v>1.5416491020343532</v>
      </c>
      <c r="AD167" s="38">
        <f t="shared" si="31"/>
        <v>0.19459681168958715</v>
      </c>
      <c r="AE167" s="36">
        <f t="shared" si="42"/>
        <v>1.5520613775429415</v>
      </c>
      <c r="AF167" s="31">
        <f t="shared" si="43"/>
        <v>1.5520613775429415</v>
      </c>
      <c r="AG167" s="31">
        <f>VLOOKUP(C167,'[4]Bague en acier (simple) '!$C$8:$AF$725,30,0)</f>
        <v>1.3033107972530196</v>
      </c>
      <c r="AH167" s="38">
        <f t="shared" si="32"/>
        <v>0.20000000000000007</v>
      </c>
    </row>
    <row r="168" spans="2:34" x14ac:dyDescent="0.25">
      <c r="B168" s="21" t="s">
        <v>220</v>
      </c>
      <c r="C168" s="1" t="s">
        <v>345</v>
      </c>
      <c r="D168" s="22" t="s">
        <v>110</v>
      </c>
      <c r="E168" s="22" t="s">
        <v>222</v>
      </c>
      <c r="F168" s="22" t="s">
        <v>124</v>
      </c>
      <c r="G168" s="33">
        <v>45</v>
      </c>
      <c r="H168" s="33">
        <v>0.3</v>
      </c>
      <c r="I168" s="33" t="s">
        <v>103</v>
      </c>
      <c r="J168" s="33">
        <v>45</v>
      </c>
      <c r="K168" s="33">
        <v>0.3</v>
      </c>
      <c r="L168" s="33" t="s">
        <v>103</v>
      </c>
      <c r="M168" s="23" t="s">
        <v>61</v>
      </c>
      <c r="N168" s="24" t="s">
        <v>97</v>
      </c>
      <c r="O168" s="25">
        <v>43129</v>
      </c>
      <c r="P168" s="21">
        <v>0</v>
      </c>
      <c r="Q168" s="33">
        <v>3</v>
      </c>
      <c r="R168" s="33">
        <f t="shared" si="34"/>
        <v>41</v>
      </c>
      <c r="S168" s="34">
        <f t="shared" si="35"/>
        <v>5.372979600000001E-2</v>
      </c>
      <c r="T168" s="34">
        <f t="shared" si="36"/>
        <v>4.2418259999999997</v>
      </c>
      <c r="U168" s="34">
        <f>+VLOOKUP(B168,'[3]Annexe 1 (Prix MP)'!A:C,3,0)*T168</f>
        <v>20.140359521040001</v>
      </c>
      <c r="V168" s="35">
        <f t="shared" si="38"/>
        <v>68</v>
      </c>
      <c r="W168" s="27">
        <f t="shared" si="37"/>
        <v>3</v>
      </c>
      <c r="X168" s="36">
        <f>+VLOOKUP(W168,'[3]Annexe 1 (Prix MP)'!$A$32:$B$38,2,0)</f>
        <v>0.15</v>
      </c>
      <c r="Y168" s="37">
        <f t="shared" si="39"/>
        <v>0.29618175766235294</v>
      </c>
      <c r="Z168" s="36">
        <f t="shared" si="40"/>
        <v>0.15</v>
      </c>
      <c r="AA168" s="34">
        <f t="shared" si="44"/>
        <v>6.0714669480000018E-2</v>
      </c>
      <c r="AB168" s="36">
        <f t="shared" si="33"/>
        <v>0</v>
      </c>
      <c r="AC168" s="36">
        <f t="shared" si="41"/>
        <v>0.50689642714235295</v>
      </c>
      <c r="AD168" s="38">
        <f t="shared" si="31"/>
        <v>0.29591844007587598</v>
      </c>
      <c r="AE168" s="36">
        <f t="shared" si="42"/>
        <v>0.50689642714235295</v>
      </c>
      <c r="AF168" s="31">
        <f t="shared" si="43"/>
        <v>0.50689642714235295</v>
      </c>
      <c r="AG168" s="31">
        <f>VLOOKUP(C168,'[4]Bague en acier (simple) '!$C$8:$AF$725,30,0)</f>
        <v>0.55371149066050418</v>
      </c>
      <c r="AH168" s="38">
        <f t="shared" si="32"/>
        <v>0.29591844007587598</v>
      </c>
    </row>
    <row r="169" spans="2:34" x14ac:dyDescent="0.25">
      <c r="B169" s="21" t="s">
        <v>120</v>
      </c>
      <c r="C169" s="1" t="s">
        <v>346</v>
      </c>
      <c r="D169" s="22" t="s">
        <v>140</v>
      </c>
      <c r="E169" s="22" t="s">
        <v>115</v>
      </c>
      <c r="F169" s="22" t="s">
        <v>156</v>
      </c>
      <c r="G169" s="33">
        <v>45</v>
      </c>
      <c r="H169" s="33">
        <v>0.3</v>
      </c>
      <c r="I169" s="33" t="s">
        <v>103</v>
      </c>
      <c r="J169" s="33">
        <v>45</v>
      </c>
      <c r="K169" s="33">
        <v>0.3</v>
      </c>
      <c r="L169" s="33" t="s">
        <v>103</v>
      </c>
      <c r="M169" s="23" t="s">
        <v>61</v>
      </c>
      <c r="N169" s="24" t="s">
        <v>97</v>
      </c>
      <c r="O169" s="25">
        <v>43129</v>
      </c>
      <c r="P169" s="21">
        <v>0</v>
      </c>
      <c r="Q169" s="33">
        <v>3</v>
      </c>
      <c r="R169" s="33">
        <f t="shared" si="34"/>
        <v>37</v>
      </c>
      <c r="S169" s="34">
        <f t="shared" si="35"/>
        <v>4.7230624000000006E-2</v>
      </c>
      <c r="T169" s="34">
        <f t="shared" si="36"/>
        <v>4.167408</v>
      </c>
      <c r="U169" s="34">
        <f>+VLOOKUP(B169,'[3]Annexe 1 (Prix MP)'!A:C,3,0)*T169</f>
        <v>38.026476967248001</v>
      </c>
      <c r="V169" s="35">
        <f t="shared" si="38"/>
        <v>76</v>
      </c>
      <c r="W169" s="27">
        <f t="shared" si="37"/>
        <v>4</v>
      </c>
      <c r="X169" s="36">
        <f>+VLOOKUP(W169,'[3]Annexe 1 (Prix MP)'!$A$32:$B$38,2,0)</f>
        <v>0.2</v>
      </c>
      <c r="Y169" s="37">
        <f t="shared" si="39"/>
        <v>0.50034838114800007</v>
      </c>
      <c r="Z169" s="36">
        <f t="shared" si="40"/>
        <v>0.2</v>
      </c>
      <c r="AA169" s="34">
        <f t="shared" si="44"/>
        <v>5.3370605120000011E-2</v>
      </c>
      <c r="AB169" s="36">
        <f t="shared" si="33"/>
        <v>0</v>
      </c>
      <c r="AC169" s="36">
        <f t="shared" si="41"/>
        <v>0.75371898626800005</v>
      </c>
      <c r="AD169" s="38">
        <f t="shared" si="31"/>
        <v>0.26535088493695702</v>
      </c>
      <c r="AE169" s="36">
        <f t="shared" si="42"/>
        <v>0.79102712324000013</v>
      </c>
      <c r="AF169" s="31">
        <f t="shared" si="43"/>
        <v>0.79102712324000013</v>
      </c>
      <c r="AG169" s="31">
        <f>VLOOKUP(C169,'[4]Bague en acier (simple) '!$C$8:$AF$725,30,0)</f>
        <v>0.65500585449936854</v>
      </c>
      <c r="AH169" s="38">
        <f t="shared" si="32"/>
        <v>0.3</v>
      </c>
    </row>
    <row r="170" spans="2:34" x14ac:dyDescent="0.25">
      <c r="B170" s="21" t="s">
        <v>129</v>
      </c>
      <c r="C170" s="32" t="s">
        <v>347</v>
      </c>
      <c r="D170" s="22" t="s">
        <v>119</v>
      </c>
      <c r="E170" s="22" t="s">
        <v>111</v>
      </c>
      <c r="F170" s="22" t="s">
        <v>171</v>
      </c>
      <c r="G170" s="33">
        <v>45</v>
      </c>
      <c r="H170" s="33">
        <v>0.3</v>
      </c>
      <c r="I170" s="33" t="s">
        <v>103</v>
      </c>
      <c r="J170" s="33">
        <v>45</v>
      </c>
      <c r="K170" s="33">
        <v>0.3</v>
      </c>
      <c r="L170" s="33" t="s">
        <v>103</v>
      </c>
      <c r="M170" s="23" t="s">
        <v>61</v>
      </c>
      <c r="N170" s="24" t="s">
        <v>97</v>
      </c>
      <c r="O170" s="25">
        <v>43129</v>
      </c>
      <c r="P170" s="21">
        <v>0</v>
      </c>
      <c r="Q170" s="33">
        <v>3</v>
      </c>
      <c r="R170" s="33">
        <f t="shared" si="34"/>
        <v>51</v>
      </c>
      <c r="S170" s="34">
        <f t="shared" si="35"/>
        <v>6.0725088000000003E-2</v>
      </c>
      <c r="T170" s="34">
        <f t="shared" si="36"/>
        <v>3.7953180000000004</v>
      </c>
      <c r="U170" s="34">
        <f>+VLOOKUP(B170,'[3]Annexe 1 (Prix MP)'!A:C,3,0)*T170</f>
        <v>18.730213136712006</v>
      </c>
      <c r="V170" s="35">
        <f t="shared" si="38"/>
        <v>55</v>
      </c>
      <c r="W170" s="27">
        <f t="shared" si="37"/>
        <v>3</v>
      </c>
      <c r="X170" s="36">
        <f>+VLOOKUP(W170,'[3]Annexe 1 (Prix MP)'!$A$32:$B$38,2,0)</f>
        <v>0.15</v>
      </c>
      <c r="Y170" s="37">
        <f t="shared" si="39"/>
        <v>0.34054932975840013</v>
      </c>
      <c r="Z170" s="36">
        <f t="shared" si="40"/>
        <v>0.15</v>
      </c>
      <c r="AA170" s="34">
        <f t="shared" si="44"/>
        <v>6.8619349440000005E-2</v>
      </c>
      <c r="AB170" s="36">
        <f t="shared" si="33"/>
        <v>0</v>
      </c>
      <c r="AC170" s="36">
        <f t="shared" si="41"/>
        <v>0.55916867919840019</v>
      </c>
      <c r="AD170" s="38">
        <f t="shared" si="31"/>
        <v>0.26825536833542518</v>
      </c>
      <c r="AE170" s="36">
        <f t="shared" si="42"/>
        <v>0.58452668456914314</v>
      </c>
      <c r="AF170" s="31">
        <f t="shared" si="43"/>
        <v>0.58452668456914314</v>
      </c>
      <c r="AG170" s="31">
        <f>VLOOKUP(C170,'[4]Bague en acier (simple) '!$C$8:$AF$725,30,0)</f>
        <v>0.58931067215840016</v>
      </c>
      <c r="AH170" s="38">
        <f t="shared" si="32"/>
        <v>0.3000000000000001</v>
      </c>
    </row>
    <row r="171" spans="2:34" x14ac:dyDescent="0.25">
      <c r="B171" s="21" t="s">
        <v>113</v>
      </c>
      <c r="C171" s="32" t="s">
        <v>348</v>
      </c>
      <c r="D171" s="22" t="s">
        <v>101</v>
      </c>
      <c r="E171" s="22" t="s">
        <v>115</v>
      </c>
      <c r="F171" s="22" t="s">
        <v>136</v>
      </c>
      <c r="G171" s="33">
        <v>45</v>
      </c>
      <c r="H171" s="33">
        <v>0.3</v>
      </c>
      <c r="I171" s="33" t="s">
        <v>103</v>
      </c>
      <c r="J171" s="33">
        <v>45</v>
      </c>
      <c r="K171" s="33">
        <v>0.3</v>
      </c>
      <c r="L171" s="33" t="s">
        <v>103</v>
      </c>
      <c r="M171" s="23" t="s">
        <v>61</v>
      </c>
      <c r="N171" s="24" t="s">
        <v>97</v>
      </c>
      <c r="O171" s="25">
        <v>43129</v>
      </c>
      <c r="P171" s="21">
        <v>0</v>
      </c>
      <c r="Q171" s="33">
        <v>3</v>
      </c>
      <c r="R171" s="33">
        <f t="shared" si="34"/>
        <v>53</v>
      </c>
      <c r="S171" s="34">
        <f t="shared" si="35"/>
        <v>5.5813500000000002E-2</v>
      </c>
      <c r="T171" s="34">
        <f t="shared" si="36"/>
        <v>3.3488100000000003</v>
      </c>
      <c r="U171" s="34">
        <f>+VLOOKUP(B171,'[3]Annexe 1 (Prix MP)'!A:C,3,0)*T171</f>
        <v>16.526658650040005</v>
      </c>
      <c r="V171" s="35">
        <f t="shared" si="38"/>
        <v>53</v>
      </c>
      <c r="W171" s="27">
        <f t="shared" si="37"/>
        <v>3</v>
      </c>
      <c r="X171" s="36">
        <f>+VLOOKUP(W171,'[3]Annexe 1 (Prix MP)'!$A$32:$B$38,2,0)</f>
        <v>0.15</v>
      </c>
      <c r="Y171" s="37">
        <f t="shared" si="39"/>
        <v>0.31182374811396235</v>
      </c>
      <c r="Z171" s="36">
        <f t="shared" si="40"/>
        <v>0.15</v>
      </c>
      <c r="AA171" s="34">
        <f t="shared" si="44"/>
        <v>6.3069255000000005E-2</v>
      </c>
      <c r="AB171" s="36">
        <f t="shared" si="33"/>
        <v>0</v>
      </c>
      <c r="AC171" s="36">
        <f t="shared" si="41"/>
        <v>0.52489300311396236</v>
      </c>
      <c r="AD171" s="38">
        <f t="shared" si="31"/>
        <v>0.28577252718194973</v>
      </c>
      <c r="AE171" s="36">
        <f t="shared" si="42"/>
        <v>0.53556143301994619</v>
      </c>
      <c r="AF171" s="31">
        <f t="shared" si="43"/>
        <v>0.53556143301994619</v>
      </c>
      <c r="AG171" s="31">
        <f>VLOOKUP(C171,'[4]Bague en acier (simple) '!$C$8:$AF$725,30,0)</f>
        <v>0.57918274730566055</v>
      </c>
      <c r="AH171" s="38">
        <f t="shared" si="32"/>
        <v>0.3</v>
      </c>
    </row>
    <row r="172" spans="2:34" x14ac:dyDescent="0.25">
      <c r="B172" s="21" t="s">
        <v>125</v>
      </c>
      <c r="C172" s="32" t="s">
        <v>349</v>
      </c>
      <c r="D172" s="22" t="s">
        <v>140</v>
      </c>
      <c r="E172" s="22" t="s">
        <v>110</v>
      </c>
      <c r="F172" s="22" t="s">
        <v>350</v>
      </c>
      <c r="G172" s="33">
        <v>45</v>
      </c>
      <c r="H172" s="33">
        <v>0.3</v>
      </c>
      <c r="I172" s="33" t="s">
        <v>103</v>
      </c>
      <c r="J172" s="33">
        <v>45</v>
      </c>
      <c r="K172" s="33">
        <v>0.3</v>
      </c>
      <c r="L172" s="33" t="s">
        <v>103</v>
      </c>
      <c r="M172" s="23" t="s">
        <v>61</v>
      </c>
      <c r="N172" s="24" t="s">
        <v>97</v>
      </c>
      <c r="O172" s="25">
        <v>43129</v>
      </c>
      <c r="P172" s="21">
        <v>0</v>
      </c>
      <c r="Q172" s="33">
        <v>3</v>
      </c>
      <c r="R172" s="33">
        <f t="shared" si="34"/>
        <v>71</v>
      </c>
      <c r="S172" s="34">
        <f t="shared" si="35"/>
        <v>6.5785512000000004E-2</v>
      </c>
      <c r="T172" s="34">
        <f t="shared" si="36"/>
        <v>2.9023020000000002</v>
      </c>
      <c r="U172" s="34">
        <f>+VLOOKUP(B172,'[3]Annexe 1 (Prix MP)'!A:C,3,0)*T172</f>
        <v>14.197829199840001</v>
      </c>
      <c r="V172" s="35">
        <f t="shared" si="38"/>
        <v>39</v>
      </c>
      <c r="W172" s="27">
        <f t="shared" si="37"/>
        <v>3</v>
      </c>
      <c r="X172" s="36">
        <f>+VLOOKUP(W172,'[3]Annexe 1 (Prix MP)'!$A$32:$B$38,2,0)</f>
        <v>0.15</v>
      </c>
      <c r="Y172" s="37">
        <f t="shared" si="39"/>
        <v>0.36404690256000005</v>
      </c>
      <c r="Z172" s="36">
        <f t="shared" si="40"/>
        <v>0.15</v>
      </c>
      <c r="AA172" s="34">
        <f t="shared" si="44"/>
        <v>7.4337628560000008E-2</v>
      </c>
      <c r="AB172" s="36">
        <f t="shared" si="33"/>
        <v>0</v>
      </c>
      <c r="AC172" s="36">
        <f t="shared" si="41"/>
        <v>0.58838453112000011</v>
      </c>
      <c r="AD172" s="38">
        <f t="shared" si="31"/>
        <v>0.25493532216843373</v>
      </c>
      <c r="AE172" s="36">
        <f t="shared" si="42"/>
        <v>0.58838453112000011</v>
      </c>
      <c r="AF172" s="31">
        <f t="shared" si="43"/>
        <v>0.58838453112000011</v>
      </c>
      <c r="AG172" s="31">
        <f>VLOOKUP(C172,'[4]Bague en acier (simple) '!$C$8:$AF$725,30,0)</f>
        <v>0.62416225354666677</v>
      </c>
      <c r="AH172" s="38">
        <f t="shared" si="32"/>
        <v>0.25493532216843373</v>
      </c>
    </row>
    <row r="173" spans="2:34" x14ac:dyDescent="0.25">
      <c r="B173" s="21" t="s">
        <v>177</v>
      </c>
      <c r="C173" s="32" t="s">
        <v>351</v>
      </c>
      <c r="D173" s="22" t="s">
        <v>140</v>
      </c>
      <c r="E173" s="22" t="s">
        <v>101</v>
      </c>
      <c r="F173" s="22" t="s">
        <v>180</v>
      </c>
      <c r="G173" s="33">
        <v>45</v>
      </c>
      <c r="H173" s="33">
        <v>0.3</v>
      </c>
      <c r="I173" s="33" t="s">
        <v>103</v>
      </c>
      <c r="J173" s="33">
        <v>45</v>
      </c>
      <c r="K173" s="33">
        <v>0.3</v>
      </c>
      <c r="L173" s="33" t="s">
        <v>103</v>
      </c>
      <c r="M173" s="23" t="s">
        <v>61</v>
      </c>
      <c r="N173" s="24" t="s">
        <v>97</v>
      </c>
      <c r="O173" s="25">
        <v>43129</v>
      </c>
      <c r="P173" s="21">
        <v>0</v>
      </c>
      <c r="Q173" s="33">
        <v>3</v>
      </c>
      <c r="R173" s="33">
        <f t="shared" si="34"/>
        <v>33.5</v>
      </c>
      <c r="S173" s="34">
        <f t="shared" si="35"/>
        <v>8.3224130000000007E-3</v>
      </c>
      <c r="T173" s="34">
        <f t="shared" si="36"/>
        <v>0.81859800000000005</v>
      </c>
      <c r="U173" s="34">
        <f>+VLOOKUP(B173,'[3]Annexe 1 (Prix MP)'!A:C,3,0)*T173</f>
        <v>4.2989656287600013</v>
      </c>
      <c r="V173" s="35">
        <f t="shared" si="38"/>
        <v>84</v>
      </c>
      <c r="W173" s="27">
        <f t="shared" si="37"/>
        <v>1</v>
      </c>
      <c r="X173" s="36">
        <f>+VLOOKUP(W173,'[3]Annexe 1 (Prix MP)'!$A$32:$B$38,2,0)</f>
        <v>0.15</v>
      </c>
      <c r="Y173" s="37">
        <f t="shared" si="39"/>
        <v>5.1178162247142875E-2</v>
      </c>
      <c r="Z173" s="36">
        <f t="shared" si="40"/>
        <v>0.15</v>
      </c>
      <c r="AA173" s="34">
        <f t="shared" si="44"/>
        <v>9.4043266900000026E-3</v>
      </c>
      <c r="AB173" s="36">
        <f t="shared" si="33"/>
        <v>0</v>
      </c>
      <c r="AC173" s="36">
        <f t="shared" si="41"/>
        <v>0.21058248893714285</v>
      </c>
      <c r="AD173" s="38">
        <f t="shared" si="31"/>
        <v>0.71230993971570811</v>
      </c>
      <c r="AE173" s="36">
        <f t="shared" si="42"/>
        <v>0.21058248893714285</v>
      </c>
      <c r="AF173" s="31">
        <f t="shared" si="43"/>
        <v>0.21058248893714285</v>
      </c>
      <c r="AG173" s="31">
        <f>VLOOKUP(C173,'[4]Bague en acier (simple) '!$C$8:$AF$725,30,0)</f>
        <v>0.24491669589714285</v>
      </c>
      <c r="AH173" s="38">
        <f t="shared" si="32"/>
        <v>0.71230993971570811</v>
      </c>
    </row>
    <row r="174" spans="2:34" x14ac:dyDescent="0.25">
      <c r="B174" s="21" t="s">
        <v>177</v>
      </c>
      <c r="C174" s="32" t="s">
        <v>352</v>
      </c>
      <c r="D174" s="22" t="s">
        <v>140</v>
      </c>
      <c r="E174" s="22" t="s">
        <v>101</v>
      </c>
      <c r="F174" s="22" t="s">
        <v>102</v>
      </c>
      <c r="G174" s="33">
        <v>45</v>
      </c>
      <c r="H174" s="33">
        <v>0.3</v>
      </c>
      <c r="I174" s="33" t="s">
        <v>103</v>
      </c>
      <c r="J174" s="33">
        <v>45</v>
      </c>
      <c r="K174" s="33">
        <v>0.3</v>
      </c>
      <c r="L174" s="33" t="s">
        <v>103</v>
      </c>
      <c r="M174" s="23" t="s">
        <v>61</v>
      </c>
      <c r="N174" s="24" t="s">
        <v>97</v>
      </c>
      <c r="O174" s="25">
        <v>43129</v>
      </c>
      <c r="P174" s="21">
        <v>0</v>
      </c>
      <c r="Q174" s="33">
        <v>3</v>
      </c>
      <c r="R174" s="33">
        <f t="shared" si="34"/>
        <v>36</v>
      </c>
      <c r="S174" s="34">
        <f t="shared" si="35"/>
        <v>9.0045779999999992E-3</v>
      </c>
      <c r="T174" s="34">
        <f t="shared" si="36"/>
        <v>0.81859800000000005</v>
      </c>
      <c r="U174" s="34">
        <f>+VLOOKUP(B174,'[3]Annexe 1 (Prix MP)'!A:C,3,0)*T174</f>
        <v>4.2989656287600013</v>
      </c>
      <c r="V174" s="35">
        <f t="shared" si="38"/>
        <v>78</v>
      </c>
      <c r="W174" s="27">
        <f t="shared" si="37"/>
        <v>1</v>
      </c>
      <c r="X174" s="36">
        <f>+VLOOKUP(W174,'[3]Annexe 1 (Prix MP)'!$A$32:$B$38,2,0)</f>
        <v>0.15</v>
      </c>
      <c r="Y174" s="37">
        <f t="shared" si="39"/>
        <v>5.5114943958461553E-2</v>
      </c>
      <c r="Z174" s="36">
        <f t="shared" si="40"/>
        <v>0.15</v>
      </c>
      <c r="AA174" s="34">
        <f t="shared" si="44"/>
        <v>1.017517314E-2</v>
      </c>
      <c r="AB174" s="36">
        <f t="shared" si="33"/>
        <v>0</v>
      </c>
      <c r="AC174" s="36">
        <f t="shared" si="41"/>
        <v>0.21529011709846155</v>
      </c>
      <c r="AD174" s="38">
        <f t="shared" si="31"/>
        <v>0.69673425804027256</v>
      </c>
      <c r="AE174" s="36">
        <f t="shared" si="42"/>
        <v>0.21529011709846155</v>
      </c>
      <c r="AF174" s="31">
        <f t="shared" si="43"/>
        <v>0.21529011709846155</v>
      </c>
      <c r="AG174" s="31">
        <f>VLOOKUP(C174,'[4]Bague en acier (simple) '!$C$8:$AF$725,30,0)</f>
        <v>0.24956975085846156</v>
      </c>
      <c r="AH174" s="38">
        <f t="shared" si="32"/>
        <v>0.69673425804027256</v>
      </c>
    </row>
    <row r="175" spans="2:34" x14ac:dyDescent="0.25">
      <c r="B175" s="21" t="s">
        <v>98</v>
      </c>
      <c r="C175" s="32" t="s">
        <v>353</v>
      </c>
      <c r="D175" s="22" t="s">
        <v>100</v>
      </c>
      <c r="E175" s="22" t="s">
        <v>101</v>
      </c>
      <c r="F175" s="22" t="s">
        <v>186</v>
      </c>
      <c r="G175" s="33">
        <v>45</v>
      </c>
      <c r="H175" s="33">
        <v>0.3</v>
      </c>
      <c r="I175" s="33" t="s">
        <v>103</v>
      </c>
      <c r="J175" s="33">
        <v>45</v>
      </c>
      <c r="K175" s="33">
        <v>0.3</v>
      </c>
      <c r="L175" s="33" t="s">
        <v>103</v>
      </c>
      <c r="M175" s="23" t="s">
        <v>61</v>
      </c>
      <c r="N175" s="24" t="s">
        <v>97</v>
      </c>
      <c r="O175" s="25">
        <v>43129</v>
      </c>
      <c r="P175" s="21">
        <v>0</v>
      </c>
      <c r="Q175" s="33">
        <v>3</v>
      </c>
      <c r="R175" s="33">
        <f t="shared" si="34"/>
        <v>33</v>
      </c>
      <c r="S175" s="34">
        <f t="shared" si="35"/>
        <v>1.1720835000000001E-2</v>
      </c>
      <c r="T175" s="34">
        <f t="shared" si="36"/>
        <v>1.1720835000000003</v>
      </c>
      <c r="U175" s="34">
        <f>+VLOOKUP(B175,'[3]Annexe 1 (Prix MP)'!A:C,3,0)*T175</f>
        <v>5.9726444951250022</v>
      </c>
      <c r="V175" s="35">
        <f t="shared" si="38"/>
        <v>85</v>
      </c>
      <c r="W175" s="27">
        <f t="shared" si="37"/>
        <v>2</v>
      </c>
      <c r="X175" s="36">
        <f>+VLOOKUP(W175,'[3]Annexe 1 (Prix MP)'!$A$32:$B$38,2,0)</f>
        <v>0.15</v>
      </c>
      <c r="Y175" s="37">
        <f t="shared" si="39"/>
        <v>7.0266405825000031E-2</v>
      </c>
      <c r="Z175" s="36">
        <f t="shared" si="40"/>
        <v>0.15</v>
      </c>
      <c r="AA175" s="34">
        <f t="shared" si="44"/>
        <v>1.3244543550000001E-2</v>
      </c>
      <c r="AB175" s="36">
        <f t="shared" si="33"/>
        <v>0</v>
      </c>
      <c r="AC175" s="36">
        <f t="shared" si="41"/>
        <v>0.233510949375</v>
      </c>
      <c r="AD175" s="38">
        <f t="shared" si="31"/>
        <v>0.64236816475407288</v>
      </c>
      <c r="AE175" s="36">
        <f t="shared" si="42"/>
        <v>0.233510949375</v>
      </c>
      <c r="AF175" s="31">
        <f t="shared" si="43"/>
        <v>0.233510949375</v>
      </c>
      <c r="AG175" s="31">
        <f>VLOOKUP(C175,'[4]Bague en acier (simple) '!$C$8:$AF$725,30,0)</f>
        <v>0.26757328257500002</v>
      </c>
      <c r="AH175" s="38">
        <f t="shared" si="32"/>
        <v>0.64236816475407288</v>
      </c>
    </row>
    <row r="176" spans="2:34" x14ac:dyDescent="0.25">
      <c r="B176" s="21" t="s">
        <v>129</v>
      </c>
      <c r="C176" s="1" t="s">
        <v>354</v>
      </c>
      <c r="D176" s="22" t="s">
        <v>119</v>
      </c>
      <c r="E176" s="22" t="s">
        <v>111</v>
      </c>
      <c r="F176" s="22" t="s">
        <v>295</v>
      </c>
      <c r="G176" s="33">
        <v>45</v>
      </c>
      <c r="H176" s="33">
        <v>0.3</v>
      </c>
      <c r="I176" s="33" t="s">
        <v>103</v>
      </c>
      <c r="J176" s="33">
        <v>45</v>
      </c>
      <c r="K176" s="33">
        <v>0.3</v>
      </c>
      <c r="L176" s="33" t="s">
        <v>103</v>
      </c>
      <c r="M176" s="23" t="s">
        <v>61</v>
      </c>
      <c r="N176" s="24" t="s">
        <v>97</v>
      </c>
      <c r="O176" s="25">
        <v>43129</v>
      </c>
      <c r="P176" s="21">
        <v>0</v>
      </c>
      <c r="Q176" s="33">
        <v>3</v>
      </c>
      <c r="R176" s="33">
        <f t="shared" si="34"/>
        <v>11</v>
      </c>
      <c r="S176" s="34">
        <f t="shared" si="35"/>
        <v>1.0120848000000002E-2</v>
      </c>
      <c r="T176" s="34">
        <f t="shared" si="36"/>
        <v>3.7953180000000004</v>
      </c>
      <c r="U176" s="34">
        <f>+VLOOKUP(B176,'[3]Annexe 1 (Prix MP)'!A:C,3,0)*T176</f>
        <v>18.730213136712006</v>
      </c>
      <c r="V176" s="35">
        <f t="shared" si="38"/>
        <v>256</v>
      </c>
      <c r="W176" s="27">
        <f t="shared" si="37"/>
        <v>3</v>
      </c>
      <c r="X176" s="36">
        <f>+VLOOKUP(W176,'[3]Annexe 1 (Prix MP)'!$A$32:$B$38,2,0)</f>
        <v>0.15</v>
      </c>
      <c r="Y176" s="37">
        <f t="shared" si="39"/>
        <v>7.3164895065281274E-2</v>
      </c>
      <c r="Z176" s="36">
        <f t="shared" si="40"/>
        <v>0.15</v>
      </c>
      <c r="AA176" s="34">
        <f t="shared" si="44"/>
        <v>1.1436558240000004E-2</v>
      </c>
      <c r="AB176" s="36">
        <f t="shared" si="33"/>
        <v>0</v>
      </c>
      <c r="AC176" s="36">
        <f t="shared" si="41"/>
        <v>0.23460145330528126</v>
      </c>
      <c r="AD176" s="38">
        <f t="shared" si="31"/>
        <v>0.63938222839910785</v>
      </c>
      <c r="AE176" s="36">
        <f t="shared" si="42"/>
        <v>0.23460145330528126</v>
      </c>
      <c r="AF176" s="31">
        <f t="shared" si="43"/>
        <v>0.23460145330528126</v>
      </c>
      <c r="AG176" s="31">
        <f>VLOOKUP(C176,'[4]Bague en acier (simple) '!$C$8:$AF$725,30,0)</f>
        <v>0.26879178546528126</v>
      </c>
      <c r="AH176" s="38">
        <f t="shared" si="32"/>
        <v>0.63938222839910785</v>
      </c>
    </row>
    <row r="177" spans="2:34" x14ac:dyDescent="0.25">
      <c r="B177" s="21" t="s">
        <v>207</v>
      </c>
      <c r="C177" s="32" t="s">
        <v>355</v>
      </c>
      <c r="D177" s="22">
        <v>25.1</v>
      </c>
      <c r="E177" s="22" t="s">
        <v>186</v>
      </c>
      <c r="F177" s="22" t="s">
        <v>136</v>
      </c>
      <c r="G177" s="33">
        <v>45</v>
      </c>
      <c r="H177" s="33">
        <v>0.3</v>
      </c>
      <c r="I177" s="33" t="s">
        <v>103</v>
      </c>
      <c r="J177" s="33">
        <v>45</v>
      </c>
      <c r="K177" s="33">
        <v>0.3</v>
      </c>
      <c r="L177" s="33" t="s">
        <v>103</v>
      </c>
      <c r="M177" s="23" t="s">
        <v>61</v>
      </c>
      <c r="N177" s="24" t="s">
        <v>97</v>
      </c>
      <c r="O177" s="25">
        <v>43129</v>
      </c>
      <c r="P177" s="21">
        <v>0</v>
      </c>
      <c r="Q177" s="33">
        <v>3</v>
      </c>
      <c r="R177" s="33">
        <f t="shared" si="34"/>
        <v>53</v>
      </c>
      <c r="S177" s="34">
        <f t="shared" si="35"/>
        <v>8.371714924999997E-2</v>
      </c>
      <c r="T177" s="34">
        <f t="shared" si="36"/>
        <v>5.0230289549999991</v>
      </c>
      <c r="U177" s="34">
        <f>+VLOOKUP(B177,'[3]Annexe 1 (Prix MP)'!A:C,3,0)*T177</f>
        <v>19.874618666248498</v>
      </c>
      <c r="V177" s="35">
        <f t="shared" si="38"/>
        <v>53</v>
      </c>
      <c r="W177" s="27">
        <f t="shared" si="37"/>
        <v>2</v>
      </c>
      <c r="X177" s="36">
        <f>+VLOOKUP(W177,'[3]Annexe 1 (Prix MP)'!$A$32:$B$38,2,0)</f>
        <v>0.15</v>
      </c>
      <c r="Y177" s="37">
        <f t="shared" si="39"/>
        <v>0.37499280502355659</v>
      </c>
      <c r="Z177" s="36">
        <f t="shared" si="40"/>
        <v>0.15</v>
      </c>
      <c r="AA177" s="34">
        <f t="shared" si="44"/>
        <v>9.460037865249997E-2</v>
      </c>
      <c r="AB177" s="36">
        <f t="shared" si="33"/>
        <v>0</v>
      </c>
      <c r="AC177" s="36">
        <f t="shared" si="41"/>
        <v>0.61959318367605654</v>
      </c>
      <c r="AD177" s="38">
        <v>0.25</v>
      </c>
      <c r="AE177" s="36">
        <f t="shared" si="42"/>
        <v>0.61959318367605654</v>
      </c>
      <c r="AF177" s="31">
        <f t="shared" si="43"/>
        <v>0.61959318367605654</v>
      </c>
      <c r="AG177" s="31">
        <f>VLOOKUP(C177,'[4]Bague en acier (simple) '!$C$8:$AF$725,30,0)</f>
        <v>0.64789581173605659</v>
      </c>
      <c r="AH177" s="38">
        <v>0.25</v>
      </c>
    </row>
    <row r="178" spans="2:34" x14ac:dyDescent="0.25">
      <c r="B178" s="21" t="s">
        <v>290</v>
      </c>
      <c r="C178" s="1" t="s">
        <v>356</v>
      </c>
      <c r="D178" s="22" t="s">
        <v>357</v>
      </c>
      <c r="E178" s="22" t="s">
        <v>122</v>
      </c>
      <c r="F178" s="22" t="s">
        <v>136</v>
      </c>
      <c r="G178" s="33">
        <v>45</v>
      </c>
      <c r="H178" s="33">
        <v>0.3</v>
      </c>
      <c r="I178" s="33" t="s">
        <v>103</v>
      </c>
      <c r="J178" s="33">
        <v>45</v>
      </c>
      <c r="K178" s="33">
        <v>0.3</v>
      </c>
      <c r="L178" s="33" t="s">
        <v>103</v>
      </c>
      <c r="M178" s="23" t="s">
        <v>61</v>
      </c>
      <c r="N178" s="24" t="s">
        <v>97</v>
      </c>
      <c r="O178" s="25">
        <v>43129</v>
      </c>
      <c r="P178" s="21">
        <v>0</v>
      </c>
      <c r="Q178" s="33">
        <v>3</v>
      </c>
      <c r="R178" s="33">
        <f t="shared" si="34"/>
        <v>53</v>
      </c>
      <c r="S178" s="34">
        <f t="shared" si="35"/>
        <v>0.12060677200000001</v>
      </c>
      <c r="T178" s="34">
        <f t="shared" si="36"/>
        <v>7.2364063200000013</v>
      </c>
      <c r="U178" s="34">
        <f>+VLOOKUP(B178,'[3]Annexe 1 (Prix MP)'!A:C,3,0)*T178</f>
        <v>27.820364097240009</v>
      </c>
      <c r="V178" s="35">
        <f t="shared" si="38"/>
        <v>53</v>
      </c>
      <c r="W178" s="27">
        <f t="shared" si="37"/>
        <v>3</v>
      </c>
      <c r="X178" s="36">
        <f>+VLOOKUP(W178,'[3]Annexe 1 (Prix MP)'!$A$32:$B$38,2,0)</f>
        <v>0.15</v>
      </c>
      <c r="Y178" s="37">
        <f t="shared" si="39"/>
        <v>0.52491253013660399</v>
      </c>
      <c r="Z178" s="36">
        <f t="shared" si="40"/>
        <v>0.1983594547489812</v>
      </c>
      <c r="AA178" s="34">
        <f t="shared" si="44"/>
        <v>0.13628565236000004</v>
      </c>
      <c r="AB178" s="36">
        <f t="shared" si="33"/>
        <v>0</v>
      </c>
      <c r="AC178" s="36">
        <f t="shared" si="41"/>
        <v>0.8595576372455852</v>
      </c>
      <c r="AD178" s="38">
        <f t="shared" ref="AD178:AD241" si="45">+(AC178-Y178-AA178-AB178)/AC178</f>
        <v>0.23076923076923073</v>
      </c>
      <c r="AE178" s="36">
        <f t="shared" si="42"/>
        <v>0.88159757666213867</v>
      </c>
      <c r="AF178" s="31">
        <f t="shared" si="43"/>
        <v>0.88159757666213867</v>
      </c>
      <c r="AG178" s="31">
        <f>VLOOKUP(C178,'[4]Bague en acier (simple) '!$C$8:$AF$725,30,0)</f>
        <v>0.8859623662162518</v>
      </c>
      <c r="AH178" s="38">
        <f t="shared" ref="AH178:AH241" si="46">+(AF178-Y178-AA178-AB178)/AF178</f>
        <v>0.24999999999999997</v>
      </c>
    </row>
    <row r="179" spans="2:34" x14ac:dyDescent="0.25">
      <c r="B179" s="21" t="s">
        <v>290</v>
      </c>
      <c r="C179" s="32" t="s">
        <v>358</v>
      </c>
      <c r="D179" s="22" t="s">
        <v>357</v>
      </c>
      <c r="E179" s="22" t="s">
        <v>122</v>
      </c>
      <c r="F179" s="22" t="s">
        <v>162</v>
      </c>
      <c r="G179" s="33">
        <v>45</v>
      </c>
      <c r="H179" s="33">
        <v>0.3</v>
      </c>
      <c r="I179" s="33" t="s">
        <v>103</v>
      </c>
      <c r="J179" s="33">
        <v>45</v>
      </c>
      <c r="K179" s="33">
        <v>0.3</v>
      </c>
      <c r="L179" s="33" t="s">
        <v>103</v>
      </c>
      <c r="M179" s="23" t="s">
        <v>61</v>
      </c>
      <c r="N179" s="24" t="s">
        <v>97</v>
      </c>
      <c r="O179" s="25">
        <v>43129</v>
      </c>
      <c r="P179" s="21">
        <v>0</v>
      </c>
      <c r="Q179" s="33">
        <v>3</v>
      </c>
      <c r="R179" s="33">
        <f t="shared" si="34"/>
        <v>47</v>
      </c>
      <c r="S179" s="34">
        <f t="shared" si="35"/>
        <v>0.10613395936000002</v>
      </c>
      <c r="T179" s="34">
        <f t="shared" si="36"/>
        <v>7.2364063200000013</v>
      </c>
      <c r="U179" s="34">
        <f>+VLOOKUP(B179,'[3]Annexe 1 (Prix MP)'!A:C,3,0)*T179</f>
        <v>27.820364097240009</v>
      </c>
      <c r="V179" s="35">
        <f t="shared" si="38"/>
        <v>60</v>
      </c>
      <c r="W179" s="27">
        <f t="shared" si="37"/>
        <v>3</v>
      </c>
      <c r="X179" s="36">
        <f>+VLOOKUP(W179,'[3]Annexe 1 (Prix MP)'!$A$32:$B$38,2,0)</f>
        <v>0.15</v>
      </c>
      <c r="Y179" s="37">
        <f t="shared" si="39"/>
        <v>0.46367273495400013</v>
      </c>
      <c r="Z179" s="36">
        <f t="shared" si="40"/>
        <v>0.17508123270924006</v>
      </c>
      <c r="AA179" s="34">
        <f t="shared" si="44"/>
        <v>0.11993137407680003</v>
      </c>
      <c r="AB179" s="36">
        <f t="shared" si="33"/>
        <v>0</v>
      </c>
      <c r="AC179" s="36">
        <f t="shared" si="41"/>
        <v>0.75868534174004021</v>
      </c>
      <c r="AD179" s="38">
        <f t="shared" si="45"/>
        <v>0.23076923076923075</v>
      </c>
      <c r="AE179" s="36">
        <f t="shared" si="42"/>
        <v>0.77813881204106694</v>
      </c>
      <c r="AF179" s="31">
        <f t="shared" si="43"/>
        <v>0.77813881204106694</v>
      </c>
      <c r="AG179" s="31">
        <f>VLOOKUP(C179,'[4]Bague en acier (simple) '!$C$8:$AF$725,30,0)</f>
        <v>0.78748170299946685</v>
      </c>
      <c r="AH179" s="38">
        <f t="shared" si="46"/>
        <v>0.25000000000000006</v>
      </c>
    </row>
    <row r="180" spans="2:34" x14ac:dyDescent="0.25">
      <c r="B180" s="21" t="s">
        <v>290</v>
      </c>
      <c r="C180" s="1" t="s">
        <v>359</v>
      </c>
      <c r="D180" s="22" t="s">
        <v>357</v>
      </c>
      <c r="E180" s="22" t="s">
        <v>122</v>
      </c>
      <c r="F180" s="22" t="s">
        <v>116</v>
      </c>
      <c r="G180" s="33">
        <v>45</v>
      </c>
      <c r="H180" s="33">
        <v>0.3</v>
      </c>
      <c r="I180" s="33" t="s">
        <v>103</v>
      </c>
      <c r="J180" s="33">
        <v>45</v>
      </c>
      <c r="K180" s="33">
        <v>0.3</v>
      </c>
      <c r="L180" s="33" t="s">
        <v>103</v>
      </c>
      <c r="M180" s="23" t="s">
        <v>61</v>
      </c>
      <c r="N180" s="24" t="s">
        <v>97</v>
      </c>
      <c r="O180" s="25">
        <v>43129</v>
      </c>
      <c r="P180" s="21">
        <v>0</v>
      </c>
      <c r="Q180" s="33">
        <v>3</v>
      </c>
      <c r="R180" s="33">
        <f t="shared" si="34"/>
        <v>43</v>
      </c>
      <c r="S180" s="34">
        <f t="shared" si="35"/>
        <v>9.6485417600000012E-2</v>
      </c>
      <c r="T180" s="34">
        <f t="shared" si="36"/>
        <v>7.2364063200000013</v>
      </c>
      <c r="U180" s="34">
        <f>+VLOOKUP(B180,'[3]Annexe 1 (Prix MP)'!A:C,3,0)*T180</f>
        <v>27.820364097240009</v>
      </c>
      <c r="V180" s="35">
        <f t="shared" si="38"/>
        <v>65</v>
      </c>
      <c r="W180" s="27">
        <f t="shared" si="37"/>
        <v>3</v>
      </c>
      <c r="X180" s="36">
        <f>+VLOOKUP(W180,'[3]Annexe 1 (Prix MP)'!$A$32:$B$38,2,0)</f>
        <v>0.15</v>
      </c>
      <c r="Y180" s="37">
        <f t="shared" si="39"/>
        <v>0.42800560149600014</v>
      </c>
      <c r="Z180" s="36">
        <f t="shared" si="40"/>
        <v>0.16111023701520003</v>
      </c>
      <c r="AA180" s="34">
        <f t="shared" si="44"/>
        <v>0.10902852188800002</v>
      </c>
      <c r="AB180" s="36">
        <f t="shared" si="33"/>
        <v>0</v>
      </c>
      <c r="AC180" s="36">
        <f t="shared" si="41"/>
        <v>0.69814436039920025</v>
      </c>
      <c r="AD180" s="38">
        <f t="shared" si="45"/>
        <v>0.23076923076923081</v>
      </c>
      <c r="AE180" s="36">
        <f t="shared" si="42"/>
        <v>0.71604549784533356</v>
      </c>
      <c r="AF180" s="31">
        <f t="shared" si="43"/>
        <v>0.71604549784533356</v>
      </c>
      <c r="AG180" s="31">
        <f>VLOOKUP(C180,'[4]Bague en acier (simple) '!$C$8:$AF$725,30,0)</f>
        <v>0.7284177835178669</v>
      </c>
      <c r="AH180" s="38">
        <f t="shared" si="46"/>
        <v>0.25</v>
      </c>
    </row>
    <row r="181" spans="2:34" x14ac:dyDescent="0.25">
      <c r="B181" s="21" t="s">
        <v>290</v>
      </c>
      <c r="C181" s="32" t="s">
        <v>360</v>
      </c>
      <c r="D181" s="22" t="s">
        <v>357</v>
      </c>
      <c r="E181" s="22" t="s">
        <v>122</v>
      </c>
      <c r="F181" s="22" t="s">
        <v>124</v>
      </c>
      <c r="G181" s="33">
        <v>45</v>
      </c>
      <c r="H181" s="33">
        <v>0.3</v>
      </c>
      <c r="I181" s="33" t="s">
        <v>103</v>
      </c>
      <c r="J181" s="33">
        <v>45</v>
      </c>
      <c r="K181" s="33">
        <v>0.3</v>
      </c>
      <c r="L181" s="33" t="s">
        <v>103</v>
      </c>
      <c r="M181" s="23" t="s">
        <v>61</v>
      </c>
      <c r="N181" s="24" t="s">
        <v>97</v>
      </c>
      <c r="O181" s="25">
        <v>43129</v>
      </c>
      <c r="P181" s="21">
        <v>0</v>
      </c>
      <c r="Q181" s="33">
        <v>3</v>
      </c>
      <c r="R181" s="33">
        <f t="shared" si="34"/>
        <v>41</v>
      </c>
      <c r="S181" s="34">
        <f t="shared" si="35"/>
        <v>9.1661146720000017E-2</v>
      </c>
      <c r="T181" s="34">
        <f t="shared" si="36"/>
        <v>7.2364063200000013</v>
      </c>
      <c r="U181" s="34">
        <f>+VLOOKUP(B181,'[3]Annexe 1 (Prix MP)'!A:C,3,0)*T181</f>
        <v>27.820364097240009</v>
      </c>
      <c r="V181" s="35">
        <f t="shared" si="38"/>
        <v>68</v>
      </c>
      <c r="W181" s="27">
        <f t="shared" si="37"/>
        <v>3</v>
      </c>
      <c r="X181" s="36">
        <f>+VLOOKUP(W181,'[3]Annexe 1 (Prix MP)'!$A$32:$B$38,2,0)</f>
        <v>0.15</v>
      </c>
      <c r="Y181" s="37">
        <f t="shared" si="39"/>
        <v>0.40912300143000013</v>
      </c>
      <c r="Z181" s="36">
        <f t="shared" si="40"/>
        <v>0.15381002916708006</v>
      </c>
      <c r="AA181" s="34">
        <f t="shared" si="44"/>
        <v>0.10357709579360003</v>
      </c>
      <c r="AB181" s="36">
        <f t="shared" si="33"/>
        <v>0</v>
      </c>
      <c r="AC181" s="36">
        <f t="shared" si="41"/>
        <v>0.6665101263906803</v>
      </c>
      <c r="AD181" s="38">
        <f t="shared" si="45"/>
        <v>0.23076923076923087</v>
      </c>
      <c r="AE181" s="36">
        <f t="shared" si="42"/>
        <v>0.68360012963146699</v>
      </c>
      <c r="AF181" s="31">
        <f t="shared" si="43"/>
        <v>0.68360012963146699</v>
      </c>
      <c r="AG181" s="31">
        <f>VLOOKUP(C181,'[4]Bague en acier (simple) '!$C$8:$AF$725,30,0)</f>
        <v>0.69754594257066682</v>
      </c>
      <c r="AH181" s="38">
        <f t="shared" si="46"/>
        <v>0.25000000000000011</v>
      </c>
    </row>
    <row r="182" spans="2:34" x14ac:dyDescent="0.25">
      <c r="B182" s="21" t="s">
        <v>207</v>
      </c>
      <c r="C182" s="32" t="s">
        <v>361</v>
      </c>
      <c r="D182" s="22" t="s">
        <v>209</v>
      </c>
      <c r="E182" s="22" t="s">
        <v>186</v>
      </c>
      <c r="F182" s="22" t="s">
        <v>197</v>
      </c>
      <c r="G182" s="33">
        <v>45</v>
      </c>
      <c r="H182" s="33">
        <v>0.3</v>
      </c>
      <c r="I182" s="33" t="s">
        <v>103</v>
      </c>
      <c r="J182" s="33">
        <v>45</v>
      </c>
      <c r="K182" s="33">
        <v>0.3</v>
      </c>
      <c r="L182" s="33" t="s">
        <v>103</v>
      </c>
      <c r="M182" s="23" t="s">
        <v>61</v>
      </c>
      <c r="N182" s="24" t="s">
        <v>97</v>
      </c>
      <c r="O182" s="25">
        <v>43129</v>
      </c>
      <c r="P182" s="21">
        <v>0</v>
      </c>
      <c r="Q182" s="33">
        <v>3</v>
      </c>
      <c r="R182" s="33">
        <f t="shared" si="34"/>
        <v>58</v>
      </c>
      <c r="S182" s="34">
        <f t="shared" si="35"/>
        <v>0.11051073000000002</v>
      </c>
      <c r="T182" s="34">
        <f t="shared" si="36"/>
        <v>6.0278580000000002</v>
      </c>
      <c r="U182" s="34">
        <f>+VLOOKUP(B182,'[3]Annexe 1 (Prix MP)'!A:C,3,0)*T182</f>
        <v>23.850425748600003</v>
      </c>
      <c r="V182" s="35">
        <f t="shared" si="38"/>
        <v>48</v>
      </c>
      <c r="W182" s="27">
        <f t="shared" si="37"/>
        <v>3</v>
      </c>
      <c r="X182" s="36">
        <f>+VLOOKUP(W182,'[3]Annexe 1 (Prix MP)'!$A$32:$B$38,2,0)</f>
        <v>0.15</v>
      </c>
      <c r="Y182" s="37">
        <f t="shared" si="39"/>
        <v>0.49688386976250004</v>
      </c>
      <c r="Z182" s="36">
        <f t="shared" si="40"/>
        <v>0.18652829839874999</v>
      </c>
      <c r="AA182" s="34">
        <f t="shared" si="44"/>
        <v>0.12487712490000002</v>
      </c>
      <c r="AB182" s="36">
        <f t="shared" si="33"/>
        <v>0</v>
      </c>
      <c r="AC182" s="36">
        <f t="shared" si="41"/>
        <v>0.80828929306125008</v>
      </c>
      <c r="AD182" s="38">
        <f t="shared" si="45"/>
        <v>0.23076923076923075</v>
      </c>
      <c r="AE182" s="36">
        <f t="shared" si="42"/>
        <v>0.82901465954999998</v>
      </c>
      <c r="AF182" s="31">
        <f t="shared" si="43"/>
        <v>0.82901465954999998</v>
      </c>
      <c r="AG182" s="31">
        <f>VLOOKUP(C182,'[4]Bague en acier (simple) '!$C$8:$AF$725,30,0)</f>
        <v>0.86389351501666678</v>
      </c>
      <c r="AH182" s="38">
        <f t="shared" si="46"/>
        <v>0.24999999999999989</v>
      </c>
    </row>
    <row r="183" spans="2:34" x14ac:dyDescent="0.25">
      <c r="B183" s="21" t="s">
        <v>207</v>
      </c>
      <c r="C183" s="1" t="s">
        <v>362</v>
      </c>
      <c r="D183" s="22" t="s">
        <v>209</v>
      </c>
      <c r="E183" s="22" t="s">
        <v>186</v>
      </c>
      <c r="F183" s="22" t="s">
        <v>136</v>
      </c>
      <c r="G183" s="33">
        <v>45</v>
      </c>
      <c r="H183" s="33">
        <v>0.3</v>
      </c>
      <c r="I183" s="33" t="s">
        <v>103</v>
      </c>
      <c r="J183" s="33">
        <v>45</v>
      </c>
      <c r="K183" s="33">
        <v>0.3</v>
      </c>
      <c r="L183" s="33" t="s">
        <v>103</v>
      </c>
      <c r="M183" s="23" t="s">
        <v>61</v>
      </c>
      <c r="N183" s="24" t="s">
        <v>97</v>
      </c>
      <c r="O183" s="25">
        <v>43129</v>
      </c>
      <c r="P183" s="21">
        <v>0</v>
      </c>
      <c r="Q183" s="33">
        <v>3</v>
      </c>
      <c r="R183" s="33">
        <f t="shared" si="34"/>
        <v>53</v>
      </c>
      <c r="S183" s="34">
        <f t="shared" si="35"/>
        <v>0.10046430000000001</v>
      </c>
      <c r="T183" s="34">
        <f t="shared" si="36"/>
        <v>6.0278580000000002</v>
      </c>
      <c r="U183" s="34">
        <f>+VLOOKUP(B183,'[3]Annexe 1 (Prix MP)'!A:C,3,0)*T183</f>
        <v>23.850425748600003</v>
      </c>
      <c r="V183" s="35">
        <f t="shared" si="38"/>
        <v>53</v>
      </c>
      <c r="W183" s="27">
        <f t="shared" si="37"/>
        <v>3</v>
      </c>
      <c r="X183" s="36">
        <f>+VLOOKUP(W183,'[3]Annexe 1 (Prix MP)'!$A$32:$B$38,2,0)</f>
        <v>0.15</v>
      </c>
      <c r="Y183" s="37">
        <f t="shared" si="39"/>
        <v>0.4500080329924529</v>
      </c>
      <c r="Z183" s="36">
        <f t="shared" si="40"/>
        <v>0.16905980759773587</v>
      </c>
      <c r="AA183" s="34">
        <f t="shared" si="44"/>
        <v>0.11352465900000001</v>
      </c>
      <c r="AB183" s="36">
        <f t="shared" si="33"/>
        <v>0</v>
      </c>
      <c r="AC183" s="36">
        <f t="shared" si="41"/>
        <v>0.73259249959018879</v>
      </c>
      <c r="AD183" s="38">
        <f t="shared" si="45"/>
        <v>0.23076923076923075</v>
      </c>
      <c r="AE183" s="36">
        <f t="shared" si="42"/>
        <v>0.75137692265660394</v>
      </c>
      <c r="AF183" s="31">
        <f t="shared" si="43"/>
        <v>0.75137692265660394</v>
      </c>
      <c r="AG183" s="31">
        <f>VLOOKUP(C183,'[4]Bague en acier (simple) '!$C$8:$AF$725,30,0)</f>
        <v>0.78732739732327062</v>
      </c>
      <c r="AH183" s="38">
        <f t="shared" si="46"/>
        <v>0.25000000000000006</v>
      </c>
    </row>
    <row r="184" spans="2:34" x14ac:dyDescent="0.25">
      <c r="B184" s="21" t="s">
        <v>207</v>
      </c>
      <c r="C184" s="32" t="s">
        <v>363</v>
      </c>
      <c r="D184" s="22" t="s">
        <v>209</v>
      </c>
      <c r="E184" s="22" t="s">
        <v>186</v>
      </c>
      <c r="F184" s="22" t="s">
        <v>102</v>
      </c>
      <c r="G184" s="33">
        <v>45</v>
      </c>
      <c r="H184" s="33">
        <v>0.3</v>
      </c>
      <c r="I184" s="33" t="s">
        <v>103</v>
      </c>
      <c r="J184" s="33">
        <v>45</v>
      </c>
      <c r="K184" s="33">
        <v>0.3</v>
      </c>
      <c r="L184" s="33" t="s">
        <v>103</v>
      </c>
      <c r="M184" s="23" t="s">
        <v>61</v>
      </c>
      <c r="N184" s="24" t="s">
        <v>97</v>
      </c>
      <c r="O184" s="25">
        <v>43129</v>
      </c>
      <c r="P184" s="21">
        <v>0</v>
      </c>
      <c r="Q184" s="33">
        <v>3</v>
      </c>
      <c r="R184" s="33">
        <f t="shared" si="34"/>
        <v>36</v>
      </c>
      <c r="S184" s="34">
        <f t="shared" si="35"/>
        <v>6.6306438000000009E-2</v>
      </c>
      <c r="T184" s="34">
        <f t="shared" si="36"/>
        <v>6.0278580000000002</v>
      </c>
      <c r="U184" s="34">
        <f>+VLOOKUP(B184,'[3]Annexe 1 (Prix MP)'!A:C,3,0)*T184</f>
        <v>23.850425748600003</v>
      </c>
      <c r="V184" s="35">
        <f t="shared" si="38"/>
        <v>78</v>
      </c>
      <c r="W184" s="27">
        <f t="shared" si="37"/>
        <v>3</v>
      </c>
      <c r="X184" s="36">
        <f>+VLOOKUP(W184,'[3]Annexe 1 (Prix MP)'!$A$32:$B$38,2,0)</f>
        <v>0.15</v>
      </c>
      <c r="Y184" s="37">
        <f t="shared" si="39"/>
        <v>0.30577468908461541</v>
      </c>
      <c r="Z184" s="36">
        <f t="shared" si="40"/>
        <v>0.15</v>
      </c>
      <c r="AA184" s="34">
        <f t="shared" si="44"/>
        <v>7.4926274940000023E-2</v>
      </c>
      <c r="AB184" s="36">
        <f t="shared" si="33"/>
        <v>0</v>
      </c>
      <c r="AC184" s="36">
        <f t="shared" si="41"/>
        <v>0.53070096402461542</v>
      </c>
      <c r="AD184" s="38">
        <f t="shared" si="45"/>
        <v>0.28264504903564214</v>
      </c>
      <c r="AE184" s="36">
        <f t="shared" si="42"/>
        <v>0.54385852003516499</v>
      </c>
      <c r="AF184" s="31">
        <f t="shared" si="43"/>
        <v>0.54385852003516499</v>
      </c>
      <c r="AG184" s="31">
        <f>VLOOKUP(C184,'[4]Bague en acier (simple) '!$C$8:$AF$725,30,0)</f>
        <v>0.58628064140659353</v>
      </c>
      <c r="AH184" s="38">
        <f t="shared" si="46"/>
        <v>0.3000000000000001</v>
      </c>
    </row>
    <row r="185" spans="2:34" x14ac:dyDescent="0.25">
      <c r="B185" s="21" t="s">
        <v>364</v>
      </c>
      <c r="C185" s="1" t="s">
        <v>365</v>
      </c>
      <c r="D185" s="22" t="s">
        <v>209</v>
      </c>
      <c r="E185" s="22" t="s">
        <v>366</v>
      </c>
      <c r="F185" s="22" t="s">
        <v>186</v>
      </c>
      <c r="G185" s="33">
        <v>45</v>
      </c>
      <c r="H185" s="33">
        <v>0.3</v>
      </c>
      <c r="I185" s="33" t="s">
        <v>103</v>
      </c>
      <c r="J185" s="33">
        <v>45</v>
      </c>
      <c r="K185" s="33">
        <v>0.3</v>
      </c>
      <c r="L185" s="33" t="s">
        <v>103</v>
      </c>
      <c r="M185" s="23" t="s">
        <v>61</v>
      </c>
      <c r="N185" s="24" t="s">
        <v>97</v>
      </c>
      <c r="O185" s="25">
        <v>43129</v>
      </c>
      <c r="P185" s="21">
        <v>0</v>
      </c>
      <c r="Q185" s="33">
        <v>3</v>
      </c>
      <c r="R185" s="33">
        <f t="shared" si="34"/>
        <v>33</v>
      </c>
      <c r="S185" s="34">
        <f t="shared" si="35"/>
        <v>3.8697360000000007E-2</v>
      </c>
      <c r="T185" s="34">
        <f t="shared" si="36"/>
        <v>3.8697360000000005</v>
      </c>
      <c r="U185" s="34">
        <f>+VLOOKUP(B185,'[3]Annexe 1 (Prix MP)'!A:C,3,0)*T185</f>
        <v>12.599860416000002</v>
      </c>
      <c r="V185" s="35">
        <f t="shared" si="38"/>
        <v>85</v>
      </c>
      <c r="W185" s="27">
        <f t="shared" si="37"/>
        <v>2</v>
      </c>
      <c r="X185" s="36">
        <f>+VLOOKUP(W185,'[3]Annexe 1 (Prix MP)'!$A$32:$B$38,2,0)</f>
        <v>0.15</v>
      </c>
      <c r="Y185" s="37">
        <f t="shared" si="39"/>
        <v>0.14823365195294119</v>
      </c>
      <c r="Z185" s="36">
        <f t="shared" si="40"/>
        <v>0.15</v>
      </c>
      <c r="AA185" s="34">
        <f t="shared" si="44"/>
        <v>4.3728016800000012E-2</v>
      </c>
      <c r="AB185" s="36">
        <f t="shared" si="33"/>
        <v>0</v>
      </c>
      <c r="AC185" s="36">
        <f t="shared" si="41"/>
        <v>0.34196166875294115</v>
      </c>
      <c r="AD185" s="38">
        <f t="shared" si="45"/>
        <v>0.43864565448816789</v>
      </c>
      <c r="AE185" s="36">
        <f t="shared" si="42"/>
        <v>0.34196166875294115</v>
      </c>
      <c r="AF185" s="31">
        <f t="shared" si="43"/>
        <v>0.34196166875294115</v>
      </c>
      <c r="AG185" s="31">
        <f>VLOOKUP(C185,'[4]Bague en acier (simple) '!$C$8:$AF$725,30,0)</f>
        <v>0.37386587995294118</v>
      </c>
      <c r="AH185" s="38">
        <f t="shared" si="46"/>
        <v>0.43864565448816789</v>
      </c>
    </row>
    <row r="186" spans="2:34" x14ac:dyDescent="0.25">
      <c r="B186" s="21" t="s">
        <v>364</v>
      </c>
      <c r="C186" s="32" t="s">
        <v>367</v>
      </c>
      <c r="D186" s="22" t="s">
        <v>222</v>
      </c>
      <c r="E186" s="22" t="s">
        <v>366</v>
      </c>
      <c r="F186" s="22" t="s">
        <v>136</v>
      </c>
      <c r="G186" s="33">
        <v>45</v>
      </c>
      <c r="H186" s="33">
        <v>0.3</v>
      </c>
      <c r="I186" s="33" t="s">
        <v>103</v>
      </c>
      <c r="J186" s="33">
        <v>45</v>
      </c>
      <c r="K186" s="33">
        <v>0.3</v>
      </c>
      <c r="L186" s="33" t="s">
        <v>103</v>
      </c>
      <c r="M186" s="23" t="s">
        <v>61</v>
      </c>
      <c r="N186" s="24" t="s">
        <v>97</v>
      </c>
      <c r="O186" s="25">
        <v>43129</v>
      </c>
      <c r="P186" s="21">
        <v>0</v>
      </c>
      <c r="Q186" s="33">
        <v>3</v>
      </c>
      <c r="R186" s="33">
        <f t="shared" si="34"/>
        <v>53</v>
      </c>
      <c r="S186" s="34">
        <f t="shared" si="35"/>
        <v>9.3022499999999994E-2</v>
      </c>
      <c r="T186" s="34">
        <f t="shared" si="36"/>
        <v>5.5813500000000005</v>
      </c>
      <c r="U186" s="34">
        <f>+VLOOKUP(B186,'[3]Annexe 1 (Prix MP)'!A:C,3,0)*T186</f>
        <v>18.172875600000001</v>
      </c>
      <c r="V186" s="35">
        <f t="shared" si="38"/>
        <v>53</v>
      </c>
      <c r="W186" s="27">
        <f t="shared" si="37"/>
        <v>3</v>
      </c>
      <c r="X186" s="36">
        <f>+VLOOKUP(W186,'[3]Annexe 1 (Prix MP)'!$A$32:$B$38,2,0)</f>
        <v>0.15</v>
      </c>
      <c r="Y186" s="37">
        <f t="shared" si="39"/>
        <v>0.34288444528301887</v>
      </c>
      <c r="Z186" s="36">
        <f t="shared" si="40"/>
        <v>0.15</v>
      </c>
      <c r="AA186" s="34">
        <f t="shared" si="44"/>
        <v>0.105115425</v>
      </c>
      <c r="AB186" s="36">
        <f t="shared" si="33"/>
        <v>0</v>
      </c>
      <c r="AC186" s="36">
        <f t="shared" si="41"/>
        <v>0.59799987028301893</v>
      </c>
      <c r="AD186" s="38">
        <f t="shared" si="45"/>
        <v>0.25083617481222648</v>
      </c>
      <c r="AE186" s="36">
        <f t="shared" si="42"/>
        <v>0.59799987028301893</v>
      </c>
      <c r="AF186" s="31">
        <f t="shared" si="43"/>
        <v>0.59799987028301893</v>
      </c>
      <c r="AG186" s="31">
        <f>VLOOKUP(C186,'[4]Bague en acier (simple) '!$C$8:$AF$725,30,0)</f>
        <v>0.63407742704402514</v>
      </c>
      <c r="AH186" s="38">
        <f t="shared" si="46"/>
        <v>0.25083617481222648</v>
      </c>
    </row>
    <row r="187" spans="2:34" x14ac:dyDescent="0.25">
      <c r="B187" s="21" t="s">
        <v>368</v>
      </c>
      <c r="C187" s="1" t="s">
        <v>369</v>
      </c>
      <c r="D187" s="22" t="s">
        <v>111</v>
      </c>
      <c r="E187" s="22" t="s">
        <v>366</v>
      </c>
      <c r="F187" s="22" t="s">
        <v>370</v>
      </c>
      <c r="G187" s="33">
        <v>45</v>
      </c>
      <c r="H187" s="33">
        <v>0.3</v>
      </c>
      <c r="I187" s="33" t="s">
        <v>103</v>
      </c>
      <c r="J187" s="33">
        <v>45</v>
      </c>
      <c r="K187" s="33">
        <v>0.3</v>
      </c>
      <c r="L187" s="33" t="s">
        <v>103</v>
      </c>
      <c r="M187" s="23" t="s">
        <v>61</v>
      </c>
      <c r="N187" s="24" t="s">
        <v>97</v>
      </c>
      <c r="O187" s="25">
        <v>43129</v>
      </c>
      <c r="P187" s="21">
        <v>0</v>
      </c>
      <c r="Q187" s="33">
        <v>3</v>
      </c>
      <c r="R187" s="33">
        <f t="shared" si="34"/>
        <v>108</v>
      </c>
      <c r="S187" s="34">
        <f t="shared" si="35"/>
        <v>0.25004448000000001</v>
      </c>
      <c r="T187" s="34">
        <f t="shared" si="36"/>
        <v>7.1441280000000003</v>
      </c>
      <c r="U187" s="34">
        <f>+VLOOKUP(B187,'[3]Annexe 1 (Prix MP)'!A:C,3,0)*T187</f>
        <v>30.322965530880001</v>
      </c>
      <c r="V187" s="35">
        <f t="shared" si="38"/>
        <v>26</v>
      </c>
      <c r="W187" s="27">
        <f t="shared" si="37"/>
        <v>4</v>
      </c>
      <c r="X187" s="36">
        <f>+VLOOKUP(W187,'[3]Annexe 1 (Prix MP)'!$A$32:$B$38,2,0)</f>
        <v>0.2</v>
      </c>
      <c r="Y187" s="37">
        <f t="shared" si="39"/>
        <v>1.1662679050338463</v>
      </c>
      <c r="Z187" s="36">
        <f t="shared" si="40"/>
        <v>0.30000000000000004</v>
      </c>
      <c r="AA187" s="34">
        <f t="shared" si="44"/>
        <v>0.28255026240000003</v>
      </c>
      <c r="AB187" s="36">
        <f t="shared" si="33"/>
        <v>0</v>
      </c>
      <c r="AC187" s="36">
        <f t="shared" si="41"/>
        <v>1.7488181674338463</v>
      </c>
      <c r="AD187" s="38">
        <f t="shared" si="45"/>
        <v>0.17154442101902989</v>
      </c>
      <c r="AE187" s="36">
        <f t="shared" si="42"/>
        <v>1.8110227092923077</v>
      </c>
      <c r="AF187" s="31">
        <f t="shared" si="43"/>
        <v>1.8110227092923077</v>
      </c>
      <c r="AG187" s="31">
        <f>VLOOKUP(C187,'[4]Bague en acier (simple) '!$C$8:$AF$725,30,0)</f>
        <v>1.8297682612923076</v>
      </c>
      <c r="AH187" s="30">
        <f t="shared" si="46"/>
        <v>0.19999999999999993</v>
      </c>
    </row>
    <row r="188" spans="2:34" x14ac:dyDescent="0.25">
      <c r="B188" s="21" t="s">
        <v>216</v>
      </c>
      <c r="C188" s="32" t="s">
        <v>371</v>
      </c>
      <c r="D188" s="22" t="s">
        <v>111</v>
      </c>
      <c r="E188" s="22" t="s">
        <v>173</v>
      </c>
      <c r="F188" s="22" t="s">
        <v>372</v>
      </c>
      <c r="G188" s="33">
        <v>45</v>
      </c>
      <c r="H188" s="33">
        <v>0.3</v>
      </c>
      <c r="I188" s="33" t="s">
        <v>103</v>
      </c>
      <c r="J188" s="33">
        <v>45</v>
      </c>
      <c r="K188" s="33">
        <v>0.3</v>
      </c>
      <c r="L188" s="33" t="s">
        <v>103</v>
      </c>
      <c r="M188" s="23" t="s">
        <v>61</v>
      </c>
      <c r="N188" s="24" t="s">
        <v>97</v>
      </c>
      <c r="O188" s="25">
        <v>43129</v>
      </c>
      <c r="P188" s="21">
        <v>0</v>
      </c>
      <c r="Q188" s="33">
        <v>3</v>
      </c>
      <c r="R188" s="33">
        <f t="shared" si="34"/>
        <v>83</v>
      </c>
      <c r="S188" s="34">
        <f t="shared" si="35"/>
        <v>0.13692911999999999</v>
      </c>
      <c r="T188" s="34">
        <f t="shared" si="36"/>
        <v>5.1348420000000008</v>
      </c>
      <c r="U188" s="34">
        <f>+VLOOKUP(B188,'[3]Annexe 1 (Prix MP)'!A:C,3,0)*T188</f>
        <v>20.624863119300006</v>
      </c>
      <c r="V188" s="35">
        <f t="shared" si="38"/>
        <v>33</v>
      </c>
      <c r="W188" s="27">
        <f t="shared" si="37"/>
        <v>3</v>
      </c>
      <c r="X188" s="36">
        <f>+VLOOKUP(W188,'[3]Annexe 1 (Prix MP)'!$A$32:$B$38,2,0)</f>
        <v>0.15</v>
      </c>
      <c r="Y188" s="37">
        <f t="shared" si="39"/>
        <v>0.62499585210000019</v>
      </c>
      <c r="Z188" s="36">
        <f t="shared" si="40"/>
        <v>0.22499999999999998</v>
      </c>
      <c r="AA188" s="34">
        <f t="shared" si="44"/>
        <v>0.1547299056</v>
      </c>
      <c r="AB188" s="36">
        <f t="shared" si="33"/>
        <v>0</v>
      </c>
      <c r="AC188" s="36">
        <f t="shared" si="41"/>
        <v>1.0047257577000002</v>
      </c>
      <c r="AD188" s="38">
        <f t="shared" si="45"/>
        <v>0.22394170575965511</v>
      </c>
      <c r="AE188" s="36">
        <f t="shared" si="42"/>
        <v>1.0396343436000002</v>
      </c>
      <c r="AF188" s="31">
        <f t="shared" si="43"/>
        <v>1.0396343436000002</v>
      </c>
      <c r="AG188" s="31">
        <f>VLOOKUP(C188,'[4]Bague en acier (simple) '!$C$8:$AF$725,30,0)</f>
        <v>1.0716952374666671</v>
      </c>
      <c r="AH188" s="38">
        <f t="shared" si="46"/>
        <v>0.24999999999999994</v>
      </c>
    </row>
    <row r="189" spans="2:34" x14ac:dyDescent="0.25">
      <c r="B189" s="21" t="s">
        <v>216</v>
      </c>
      <c r="C189" s="1" t="s">
        <v>373</v>
      </c>
      <c r="D189" s="22" t="s">
        <v>111</v>
      </c>
      <c r="E189" s="22" t="s">
        <v>173</v>
      </c>
      <c r="F189" s="22" t="s">
        <v>167</v>
      </c>
      <c r="G189" s="33">
        <v>45</v>
      </c>
      <c r="H189" s="33">
        <v>0.3</v>
      </c>
      <c r="I189" s="33" t="s">
        <v>103</v>
      </c>
      <c r="J189" s="33">
        <v>45</v>
      </c>
      <c r="K189" s="33">
        <v>0.3</v>
      </c>
      <c r="L189" s="33" t="s">
        <v>103</v>
      </c>
      <c r="M189" s="23" t="s">
        <v>61</v>
      </c>
      <c r="N189" s="24" t="s">
        <v>97</v>
      </c>
      <c r="O189" s="25">
        <v>43129</v>
      </c>
      <c r="P189" s="21">
        <v>0</v>
      </c>
      <c r="Q189" s="33">
        <v>3</v>
      </c>
      <c r="R189" s="33">
        <f t="shared" si="34"/>
        <v>65</v>
      </c>
      <c r="S189" s="34">
        <f t="shared" si="35"/>
        <v>0.106120068</v>
      </c>
      <c r="T189" s="34">
        <f t="shared" si="36"/>
        <v>5.1348420000000008</v>
      </c>
      <c r="U189" s="34">
        <f>+VLOOKUP(B189,'[3]Annexe 1 (Prix MP)'!A:C,3,0)*T189</f>
        <v>20.624863119300006</v>
      </c>
      <c r="V189" s="35">
        <f t="shared" si="38"/>
        <v>43</v>
      </c>
      <c r="W189" s="27">
        <f t="shared" si="37"/>
        <v>3</v>
      </c>
      <c r="X189" s="36">
        <f>+VLOOKUP(W189,'[3]Annexe 1 (Prix MP)'!$A$32:$B$38,2,0)</f>
        <v>0.15</v>
      </c>
      <c r="Y189" s="37">
        <f t="shared" si="39"/>
        <v>0.47964797951860477</v>
      </c>
      <c r="Z189" s="36">
        <f t="shared" si="40"/>
        <v>0.17986909690758143</v>
      </c>
      <c r="AA189" s="34">
        <f t="shared" si="44"/>
        <v>0.11991567684000001</v>
      </c>
      <c r="AB189" s="36">
        <f t="shared" si="33"/>
        <v>0</v>
      </c>
      <c r="AC189" s="36">
        <f t="shared" si="41"/>
        <v>0.77943275326618622</v>
      </c>
      <c r="AD189" s="38">
        <f t="shared" si="45"/>
        <v>0.23076923076923075</v>
      </c>
      <c r="AE189" s="36">
        <f t="shared" si="42"/>
        <v>0.79941820847813971</v>
      </c>
      <c r="AF189" s="31">
        <f t="shared" si="43"/>
        <v>0.79941820847813971</v>
      </c>
      <c r="AG189" s="31">
        <f>VLOOKUP(C189,'[4]Bague en acier (simple) '!$C$8:$AF$725,30,0)</f>
        <v>0.83476540122480636</v>
      </c>
      <c r="AH189" s="38">
        <f t="shared" si="46"/>
        <v>0.25</v>
      </c>
    </row>
    <row r="190" spans="2:34" x14ac:dyDescent="0.25">
      <c r="B190" s="21" t="s">
        <v>216</v>
      </c>
      <c r="C190" s="32" t="s">
        <v>374</v>
      </c>
      <c r="D190" s="22" t="s">
        <v>111</v>
      </c>
      <c r="E190" s="22" t="s">
        <v>173</v>
      </c>
      <c r="F190" s="22" t="s">
        <v>375</v>
      </c>
      <c r="G190" s="33">
        <v>45</v>
      </c>
      <c r="H190" s="33">
        <v>0.3</v>
      </c>
      <c r="I190" s="33" t="s">
        <v>103</v>
      </c>
      <c r="J190" s="33">
        <v>45</v>
      </c>
      <c r="K190" s="33">
        <v>0.3</v>
      </c>
      <c r="L190" s="33" t="s">
        <v>103</v>
      </c>
      <c r="M190" s="23" t="s">
        <v>61</v>
      </c>
      <c r="N190" s="24" t="s">
        <v>97</v>
      </c>
      <c r="O190" s="25">
        <v>43129</v>
      </c>
      <c r="P190" s="21">
        <v>0</v>
      </c>
      <c r="Q190" s="33">
        <v>3</v>
      </c>
      <c r="R190" s="33">
        <f t="shared" si="34"/>
        <v>61.5</v>
      </c>
      <c r="S190" s="34">
        <f t="shared" si="35"/>
        <v>0.10012941900000001</v>
      </c>
      <c r="T190" s="34">
        <f t="shared" si="36"/>
        <v>5.1348420000000008</v>
      </c>
      <c r="U190" s="34">
        <f>+VLOOKUP(B190,'[3]Annexe 1 (Prix MP)'!A:C,3,0)*T190</f>
        <v>20.624863119300006</v>
      </c>
      <c r="V190" s="35">
        <f t="shared" si="38"/>
        <v>45</v>
      </c>
      <c r="W190" s="27">
        <f t="shared" si="37"/>
        <v>3</v>
      </c>
      <c r="X190" s="36">
        <f>+VLOOKUP(W190,'[3]Annexe 1 (Prix MP)'!$A$32:$B$38,2,0)</f>
        <v>0.15</v>
      </c>
      <c r="Y190" s="37">
        <f t="shared" si="39"/>
        <v>0.45833029154000016</v>
      </c>
      <c r="Z190" s="36">
        <f t="shared" si="40"/>
        <v>0.17144296050300004</v>
      </c>
      <c r="AA190" s="34">
        <f t="shared" si="44"/>
        <v>0.11314624347000002</v>
      </c>
      <c r="AB190" s="36">
        <f t="shared" si="33"/>
        <v>0</v>
      </c>
      <c r="AC190" s="36">
        <f t="shared" si="41"/>
        <v>0.74291949551300018</v>
      </c>
      <c r="AD190" s="38">
        <f t="shared" si="45"/>
        <v>0.23076923076923073</v>
      </c>
      <c r="AE190" s="36">
        <f t="shared" si="42"/>
        <v>0.76196871334666694</v>
      </c>
      <c r="AF190" s="31">
        <f t="shared" si="43"/>
        <v>0.76196871334666694</v>
      </c>
      <c r="AG190" s="31">
        <f>VLOOKUP(C190,'[4]Bague en acier (simple) '!$C$8:$AF$725,30,0)</f>
        <v>0.79795490865333363</v>
      </c>
      <c r="AH190" s="38">
        <f t="shared" si="46"/>
        <v>0.25000000000000006</v>
      </c>
    </row>
    <row r="191" spans="2:34" x14ac:dyDescent="0.25">
      <c r="B191" s="21" t="s">
        <v>216</v>
      </c>
      <c r="C191" s="32" t="s">
        <v>376</v>
      </c>
      <c r="D191" s="22" t="s">
        <v>111</v>
      </c>
      <c r="E191" s="22" t="s">
        <v>173</v>
      </c>
      <c r="F191" s="22" t="s">
        <v>197</v>
      </c>
      <c r="G191" s="33">
        <v>45</v>
      </c>
      <c r="H191" s="33">
        <v>0.3</v>
      </c>
      <c r="I191" s="33" t="s">
        <v>103</v>
      </c>
      <c r="J191" s="33">
        <v>45</v>
      </c>
      <c r="K191" s="33">
        <v>0.3</v>
      </c>
      <c r="L191" s="33" t="s">
        <v>103</v>
      </c>
      <c r="M191" s="23" t="s">
        <v>61</v>
      </c>
      <c r="N191" s="24" t="s">
        <v>97</v>
      </c>
      <c r="O191" s="25">
        <v>43129</v>
      </c>
      <c r="P191" s="21">
        <v>0</v>
      </c>
      <c r="Q191" s="33">
        <v>3</v>
      </c>
      <c r="R191" s="33">
        <f t="shared" si="34"/>
        <v>58</v>
      </c>
      <c r="S191" s="34">
        <f t="shared" si="35"/>
        <v>9.4138770000000024E-2</v>
      </c>
      <c r="T191" s="34">
        <f t="shared" si="36"/>
        <v>5.1348420000000008</v>
      </c>
      <c r="U191" s="34">
        <f>+VLOOKUP(B191,'[3]Annexe 1 (Prix MP)'!A:C,3,0)*T191</f>
        <v>20.624863119300006</v>
      </c>
      <c r="V191" s="35">
        <f t="shared" si="38"/>
        <v>48</v>
      </c>
      <c r="W191" s="27">
        <f t="shared" si="37"/>
        <v>3</v>
      </c>
      <c r="X191" s="36">
        <f>+VLOOKUP(W191,'[3]Annexe 1 (Prix MP)'!$A$32:$B$38,2,0)</f>
        <v>0.15</v>
      </c>
      <c r="Y191" s="37">
        <f t="shared" si="39"/>
        <v>0.42968464831875014</v>
      </c>
      <c r="Z191" s="36">
        <f t="shared" si="40"/>
        <v>0.16081843752562505</v>
      </c>
      <c r="AA191" s="34">
        <f t="shared" si="44"/>
        <v>0.10637681010000004</v>
      </c>
      <c r="AB191" s="36">
        <f t="shared" si="33"/>
        <v>0</v>
      </c>
      <c r="AC191" s="36">
        <f t="shared" si="41"/>
        <v>0.69687989594437516</v>
      </c>
      <c r="AD191" s="38">
        <f t="shared" si="45"/>
        <v>0.23076923076923067</v>
      </c>
      <c r="AE191" s="36">
        <f t="shared" si="42"/>
        <v>0.71474861122500022</v>
      </c>
      <c r="AF191" s="31">
        <f t="shared" si="43"/>
        <v>0.71474861122500022</v>
      </c>
      <c r="AG191" s="31">
        <f>VLOOKUP(C191,'[4]Bague en acier (simple) '!$C$8:$AF$725,30,0)</f>
        <v>0.75137380909166696</v>
      </c>
      <c r="AH191" s="38">
        <f t="shared" si="46"/>
        <v>0.24999999999999997</v>
      </c>
    </row>
    <row r="192" spans="2:34" x14ac:dyDescent="0.25">
      <c r="B192" s="21" t="s">
        <v>216</v>
      </c>
      <c r="C192" s="1" t="s">
        <v>377</v>
      </c>
      <c r="D192" s="22" t="s">
        <v>111</v>
      </c>
      <c r="E192" s="22" t="s">
        <v>173</v>
      </c>
      <c r="F192" s="22" t="s">
        <v>142</v>
      </c>
      <c r="G192" s="33">
        <v>45</v>
      </c>
      <c r="H192" s="33">
        <v>0.3</v>
      </c>
      <c r="I192" s="33" t="s">
        <v>103</v>
      </c>
      <c r="J192" s="33">
        <v>45</v>
      </c>
      <c r="K192" s="33">
        <v>0.3</v>
      </c>
      <c r="L192" s="33" t="s">
        <v>103</v>
      </c>
      <c r="M192" s="23" t="s">
        <v>61</v>
      </c>
      <c r="N192" s="24" t="s">
        <v>97</v>
      </c>
      <c r="O192" s="25">
        <v>43129</v>
      </c>
      <c r="P192" s="21">
        <v>0</v>
      </c>
      <c r="Q192" s="33">
        <v>3</v>
      </c>
      <c r="R192" s="33">
        <f t="shared" si="34"/>
        <v>55</v>
      </c>
      <c r="S192" s="34">
        <f t="shared" si="35"/>
        <v>8.9003927999999996E-2</v>
      </c>
      <c r="T192" s="34">
        <f t="shared" si="36"/>
        <v>5.1348420000000008</v>
      </c>
      <c r="U192" s="34">
        <f>+VLOOKUP(B192,'[3]Annexe 1 (Prix MP)'!A:C,3,0)*T192</f>
        <v>20.624863119300006</v>
      </c>
      <c r="V192" s="35">
        <f t="shared" si="38"/>
        <v>51</v>
      </c>
      <c r="W192" s="27">
        <f t="shared" si="37"/>
        <v>3</v>
      </c>
      <c r="X192" s="36">
        <f>+VLOOKUP(W192,'[3]Annexe 1 (Prix MP)'!$A$32:$B$38,2,0)</f>
        <v>0.15</v>
      </c>
      <c r="Y192" s="37">
        <f t="shared" si="39"/>
        <v>0.40440908077058835</v>
      </c>
      <c r="Z192" s="36">
        <f t="shared" si="40"/>
        <v>0.15149505582317652</v>
      </c>
      <c r="AA192" s="34">
        <f t="shared" si="44"/>
        <v>0.10057443864</v>
      </c>
      <c r="AB192" s="36">
        <f t="shared" si="33"/>
        <v>0</v>
      </c>
      <c r="AC192" s="36">
        <f t="shared" si="41"/>
        <v>0.65647857523376496</v>
      </c>
      <c r="AD192" s="38">
        <f t="shared" si="45"/>
        <v>0.23076923076923092</v>
      </c>
      <c r="AE192" s="36">
        <f t="shared" si="42"/>
        <v>0.67331135921411789</v>
      </c>
      <c r="AF192" s="31">
        <f t="shared" si="43"/>
        <v>0.67331135921411789</v>
      </c>
      <c r="AG192" s="31">
        <f>VLOOKUP(C192,'[4]Bague en acier (simple) '!$C$8:$AF$725,30,0)</f>
        <v>0.71048427356078447</v>
      </c>
      <c r="AH192" s="38">
        <f t="shared" si="46"/>
        <v>0.25000000000000011</v>
      </c>
    </row>
    <row r="193" spans="2:34" x14ac:dyDescent="0.25">
      <c r="B193" s="21" t="s">
        <v>216</v>
      </c>
      <c r="C193" s="32" t="s">
        <v>378</v>
      </c>
      <c r="D193" s="22" t="s">
        <v>111</v>
      </c>
      <c r="E193" s="22" t="s">
        <v>173</v>
      </c>
      <c r="F193" s="22" t="s">
        <v>112</v>
      </c>
      <c r="G193" s="33">
        <v>45</v>
      </c>
      <c r="H193" s="33">
        <v>0.3</v>
      </c>
      <c r="I193" s="33" t="s">
        <v>103</v>
      </c>
      <c r="J193" s="33">
        <v>45</v>
      </c>
      <c r="K193" s="33">
        <v>0.3</v>
      </c>
      <c r="L193" s="33" t="s">
        <v>103</v>
      </c>
      <c r="M193" s="23" t="s">
        <v>61</v>
      </c>
      <c r="N193" s="24" t="s">
        <v>97</v>
      </c>
      <c r="O193" s="25">
        <v>43129</v>
      </c>
      <c r="P193" s="21">
        <v>0</v>
      </c>
      <c r="Q193" s="33">
        <v>3</v>
      </c>
      <c r="R193" s="33">
        <f t="shared" si="34"/>
        <v>48</v>
      </c>
      <c r="S193" s="34">
        <f t="shared" si="35"/>
        <v>7.7022630000000009E-2</v>
      </c>
      <c r="T193" s="34">
        <f t="shared" si="36"/>
        <v>5.1348420000000008</v>
      </c>
      <c r="U193" s="34">
        <f>+VLOOKUP(B193,'[3]Annexe 1 (Prix MP)'!A:C,3,0)*T193</f>
        <v>20.624863119300006</v>
      </c>
      <c r="V193" s="35">
        <f t="shared" si="38"/>
        <v>58</v>
      </c>
      <c r="W193" s="27">
        <f t="shared" si="37"/>
        <v>3</v>
      </c>
      <c r="X193" s="36">
        <f>+VLOOKUP(W193,'[3]Annexe 1 (Prix MP)'!$A$32:$B$38,2,0)</f>
        <v>0.15</v>
      </c>
      <c r="Y193" s="37">
        <f t="shared" si="39"/>
        <v>0.35560108826379322</v>
      </c>
      <c r="Z193" s="36">
        <f t="shared" si="40"/>
        <v>0.15</v>
      </c>
      <c r="AA193" s="34">
        <f t="shared" si="44"/>
        <v>8.7035571900000025E-2</v>
      </c>
      <c r="AB193" s="36">
        <f t="shared" si="33"/>
        <v>0</v>
      </c>
      <c r="AC193" s="36">
        <f t="shared" si="41"/>
        <v>0.59263666016379324</v>
      </c>
      <c r="AD193" s="46">
        <f t="shared" si="45"/>
        <v>0.25310617800549651</v>
      </c>
      <c r="AE193" s="36">
        <f t="shared" si="42"/>
        <v>0.59263666016379324</v>
      </c>
      <c r="AF193" s="31">
        <f t="shared" si="43"/>
        <v>0.59263666016379324</v>
      </c>
      <c r="AG193" s="31">
        <f>VLOOKUP(C193,'[4]Bague en acier (simple) '!$C$8:$AF$725,30,0)</f>
        <v>0.62863313301839108</v>
      </c>
      <c r="AH193" s="38">
        <f t="shared" si="46"/>
        <v>0.25310617800549651</v>
      </c>
    </row>
    <row r="194" spans="2:34" x14ac:dyDescent="0.25">
      <c r="B194" s="21" t="s">
        <v>216</v>
      </c>
      <c r="C194" s="1" t="s">
        <v>379</v>
      </c>
      <c r="D194" s="22" t="s">
        <v>111</v>
      </c>
      <c r="E194" s="22" t="s">
        <v>173</v>
      </c>
      <c r="F194" s="22" t="s">
        <v>162</v>
      </c>
      <c r="G194" s="33">
        <v>45</v>
      </c>
      <c r="H194" s="33">
        <v>0.3</v>
      </c>
      <c r="I194" s="33" t="s">
        <v>103</v>
      </c>
      <c r="J194" s="33">
        <v>45</v>
      </c>
      <c r="K194" s="33">
        <v>0.3</v>
      </c>
      <c r="L194" s="33" t="s">
        <v>103</v>
      </c>
      <c r="M194" s="23" t="s">
        <v>61</v>
      </c>
      <c r="N194" s="24" t="s">
        <v>97</v>
      </c>
      <c r="O194" s="25">
        <v>43129</v>
      </c>
      <c r="P194" s="21">
        <v>0</v>
      </c>
      <c r="Q194" s="33">
        <v>3</v>
      </c>
      <c r="R194" s="33">
        <f t="shared" si="34"/>
        <v>47</v>
      </c>
      <c r="S194" s="34">
        <f t="shared" si="35"/>
        <v>7.5311016000000008E-2</v>
      </c>
      <c r="T194" s="34">
        <f t="shared" si="36"/>
        <v>5.1348420000000008</v>
      </c>
      <c r="U194" s="34">
        <f>+VLOOKUP(B194,'[3]Annexe 1 (Prix MP)'!A:C,3,0)*T194</f>
        <v>20.624863119300006</v>
      </c>
      <c r="V194" s="35">
        <f t="shared" si="38"/>
        <v>60</v>
      </c>
      <c r="W194" s="27">
        <f t="shared" si="37"/>
        <v>3</v>
      </c>
      <c r="X194" s="36">
        <f>+VLOOKUP(W194,'[3]Annexe 1 (Prix MP)'!$A$32:$B$38,2,0)</f>
        <v>0.15</v>
      </c>
      <c r="Y194" s="37">
        <f t="shared" si="39"/>
        <v>0.34374771865500009</v>
      </c>
      <c r="Z194" s="36">
        <f t="shared" si="40"/>
        <v>0.15</v>
      </c>
      <c r="AA194" s="34">
        <f t="shared" si="44"/>
        <v>8.5101448080000017E-2</v>
      </c>
      <c r="AB194" s="36">
        <f t="shared" si="33"/>
        <v>0</v>
      </c>
      <c r="AC194" s="36">
        <f t="shared" si="41"/>
        <v>0.57884916673500009</v>
      </c>
      <c r="AD194" s="38">
        <f t="shared" si="45"/>
        <v>0.25913486383002893</v>
      </c>
      <c r="AE194" s="36">
        <f t="shared" si="42"/>
        <v>0.61264166676428589</v>
      </c>
      <c r="AF194" s="31">
        <f t="shared" si="43"/>
        <v>0.61264166676428589</v>
      </c>
      <c r="AG194" s="31">
        <f>VLOOKUP(C194,'[4]Bague en acier (simple) '!$C$8:$AF$725,30,0)</f>
        <v>0.60782428545500011</v>
      </c>
      <c r="AH194" s="38">
        <f t="shared" si="46"/>
        <v>0.3</v>
      </c>
    </row>
    <row r="195" spans="2:34" x14ac:dyDescent="0.25">
      <c r="B195" s="21" t="s">
        <v>216</v>
      </c>
      <c r="C195" s="32" t="s">
        <v>380</v>
      </c>
      <c r="D195" s="22" t="s">
        <v>111</v>
      </c>
      <c r="E195" s="22" t="s">
        <v>173</v>
      </c>
      <c r="F195" s="22" t="s">
        <v>381</v>
      </c>
      <c r="G195" s="33">
        <v>45</v>
      </c>
      <c r="H195" s="33">
        <v>0.3</v>
      </c>
      <c r="I195" s="33" t="s">
        <v>103</v>
      </c>
      <c r="J195" s="33">
        <v>45</v>
      </c>
      <c r="K195" s="33">
        <v>0.3</v>
      </c>
      <c r="L195" s="33" t="s">
        <v>103</v>
      </c>
      <c r="M195" s="23" t="s">
        <v>61</v>
      </c>
      <c r="N195" s="24" t="s">
        <v>97</v>
      </c>
      <c r="O195" s="25">
        <v>43129</v>
      </c>
      <c r="P195" s="21">
        <v>0</v>
      </c>
      <c r="Q195" s="33">
        <v>3</v>
      </c>
      <c r="R195" s="33">
        <f t="shared" si="34"/>
        <v>45</v>
      </c>
      <c r="S195" s="34">
        <f t="shared" si="35"/>
        <v>7.1887788000000022E-2</v>
      </c>
      <c r="T195" s="34">
        <f t="shared" si="36"/>
        <v>5.1348420000000008</v>
      </c>
      <c r="U195" s="34">
        <f>+VLOOKUP(B195,'[3]Annexe 1 (Prix MP)'!A:C,3,0)*T195</f>
        <v>20.624863119300006</v>
      </c>
      <c r="V195" s="35">
        <f t="shared" si="38"/>
        <v>62</v>
      </c>
      <c r="W195" s="27">
        <f t="shared" si="37"/>
        <v>3</v>
      </c>
      <c r="X195" s="36">
        <f>+VLOOKUP(W195,'[3]Annexe 1 (Prix MP)'!$A$32:$B$38,2,0)</f>
        <v>0.15</v>
      </c>
      <c r="Y195" s="37">
        <f t="shared" si="39"/>
        <v>0.33265908256935495</v>
      </c>
      <c r="Z195" s="36">
        <f t="shared" si="40"/>
        <v>0.15</v>
      </c>
      <c r="AA195" s="34">
        <f t="shared" si="44"/>
        <v>8.1233200440000028E-2</v>
      </c>
      <c r="AB195" s="36">
        <f t="shared" si="33"/>
        <v>0</v>
      </c>
      <c r="AC195" s="36">
        <f t="shared" si="41"/>
        <v>0.56389228300935501</v>
      </c>
      <c r="AD195" s="38">
        <f t="shared" si="45"/>
        <v>0.2660082510785336</v>
      </c>
      <c r="AE195" s="36">
        <f t="shared" si="42"/>
        <v>0.5912746900133643</v>
      </c>
      <c r="AF195" s="31">
        <f t="shared" si="43"/>
        <v>0.5912746900133643</v>
      </c>
      <c r="AG195" s="31">
        <f>VLOOKUP(C195,'[4]Bague en acier (simple) '!$C$8:$AF$725,30,0)</f>
        <v>0.59314125996935507</v>
      </c>
      <c r="AH195" s="38">
        <f t="shared" si="46"/>
        <v>0.30000000000000004</v>
      </c>
    </row>
    <row r="196" spans="2:34" x14ac:dyDescent="0.25">
      <c r="B196" s="21" t="s">
        <v>216</v>
      </c>
      <c r="C196" s="1" t="s">
        <v>382</v>
      </c>
      <c r="D196" s="22" t="s">
        <v>111</v>
      </c>
      <c r="E196" s="22" t="s">
        <v>173</v>
      </c>
      <c r="F196" s="22" t="s">
        <v>116</v>
      </c>
      <c r="G196" s="33">
        <v>45</v>
      </c>
      <c r="H196" s="33">
        <v>0.3</v>
      </c>
      <c r="I196" s="33" t="s">
        <v>103</v>
      </c>
      <c r="J196" s="33">
        <v>45</v>
      </c>
      <c r="K196" s="33">
        <v>0.3</v>
      </c>
      <c r="L196" s="33" t="s">
        <v>103</v>
      </c>
      <c r="M196" s="23" t="s">
        <v>61</v>
      </c>
      <c r="N196" s="24" t="s">
        <v>97</v>
      </c>
      <c r="O196" s="25">
        <v>43129</v>
      </c>
      <c r="P196" s="21">
        <v>0</v>
      </c>
      <c r="Q196" s="33">
        <v>3</v>
      </c>
      <c r="R196" s="33">
        <f t="shared" si="34"/>
        <v>43</v>
      </c>
      <c r="S196" s="34">
        <f t="shared" si="35"/>
        <v>6.8464559999999994E-2</v>
      </c>
      <c r="T196" s="34">
        <f t="shared" si="36"/>
        <v>5.1348420000000008</v>
      </c>
      <c r="U196" s="34">
        <f>+VLOOKUP(B196,'[3]Annexe 1 (Prix MP)'!A:C,3,0)*T196</f>
        <v>20.624863119300006</v>
      </c>
      <c r="V196" s="35">
        <f t="shared" si="38"/>
        <v>65</v>
      </c>
      <c r="W196" s="27">
        <f t="shared" si="37"/>
        <v>3</v>
      </c>
      <c r="X196" s="36">
        <f>+VLOOKUP(W196,'[3]Annexe 1 (Prix MP)'!$A$32:$B$38,2,0)</f>
        <v>0.15</v>
      </c>
      <c r="Y196" s="37">
        <f t="shared" si="39"/>
        <v>0.31730558645076934</v>
      </c>
      <c r="Z196" s="36">
        <f t="shared" si="40"/>
        <v>0.15</v>
      </c>
      <c r="AA196" s="34">
        <f t="shared" si="44"/>
        <v>7.7364952799999998E-2</v>
      </c>
      <c r="AB196" s="36">
        <f t="shared" si="33"/>
        <v>0</v>
      </c>
      <c r="AC196" s="36">
        <f t="shared" si="41"/>
        <v>0.54467053925076936</v>
      </c>
      <c r="AD196" s="38">
        <f t="shared" si="45"/>
        <v>0.27539583875113754</v>
      </c>
      <c r="AE196" s="36">
        <f t="shared" si="42"/>
        <v>0.56381505607252769</v>
      </c>
      <c r="AF196" s="31">
        <f t="shared" si="43"/>
        <v>0.56381505607252769</v>
      </c>
      <c r="AG196" s="31">
        <f>VLOOKUP(C196,'[4]Bague en acier (simple) '!$C$8:$AF$725,30,0)</f>
        <v>0.60599053492967048</v>
      </c>
      <c r="AH196" s="38">
        <f t="shared" si="46"/>
        <v>0.3000000000000001</v>
      </c>
    </row>
    <row r="197" spans="2:34" x14ac:dyDescent="0.25">
      <c r="B197" s="21" t="s">
        <v>216</v>
      </c>
      <c r="C197" s="32" t="s">
        <v>383</v>
      </c>
      <c r="D197" s="22" t="s">
        <v>111</v>
      </c>
      <c r="E197" s="22" t="s">
        <v>173</v>
      </c>
      <c r="F197" s="22" t="s">
        <v>384</v>
      </c>
      <c r="G197" s="33">
        <v>45</v>
      </c>
      <c r="H197" s="33">
        <v>0.3</v>
      </c>
      <c r="I197" s="33" t="s">
        <v>103</v>
      </c>
      <c r="J197" s="33">
        <v>45</v>
      </c>
      <c r="K197" s="33">
        <v>0.3</v>
      </c>
      <c r="L197" s="33" t="s">
        <v>103</v>
      </c>
      <c r="M197" s="23" t="s">
        <v>61</v>
      </c>
      <c r="N197" s="24" t="s">
        <v>97</v>
      </c>
      <c r="O197" s="25">
        <v>43129</v>
      </c>
      <c r="P197" s="21">
        <v>0</v>
      </c>
      <c r="Q197" s="33">
        <v>3</v>
      </c>
      <c r="R197" s="33">
        <f t="shared" si="34"/>
        <v>42.5</v>
      </c>
      <c r="S197" s="34">
        <f t="shared" si="35"/>
        <v>6.7608752999999994E-2</v>
      </c>
      <c r="T197" s="34">
        <f t="shared" si="36"/>
        <v>5.1348420000000008</v>
      </c>
      <c r="U197" s="34">
        <f>+VLOOKUP(B197,'[3]Annexe 1 (Prix MP)'!A:C,3,0)*T197</f>
        <v>20.624863119300006</v>
      </c>
      <c r="V197" s="35">
        <f t="shared" si="38"/>
        <v>66</v>
      </c>
      <c r="W197" s="27">
        <f t="shared" si="37"/>
        <v>3</v>
      </c>
      <c r="X197" s="36">
        <f>+VLOOKUP(W197,'[3]Annexe 1 (Prix MP)'!$A$32:$B$38,2,0)</f>
        <v>0.15</v>
      </c>
      <c r="Y197" s="37">
        <f t="shared" si="39"/>
        <v>0.3124979260500001</v>
      </c>
      <c r="Z197" s="36">
        <f t="shared" si="40"/>
        <v>0.15</v>
      </c>
      <c r="AA197" s="34">
        <f t="shared" si="44"/>
        <v>7.639789089E-2</v>
      </c>
      <c r="AB197" s="36">
        <f t="shared" si="33"/>
        <v>0</v>
      </c>
      <c r="AC197" s="36">
        <f t="shared" si="41"/>
        <v>0.53889581694000011</v>
      </c>
      <c r="AD197" s="38">
        <f t="shared" si="45"/>
        <v>0.27834693698633928</v>
      </c>
      <c r="AE197" s="36">
        <f t="shared" si="42"/>
        <v>0.55556545277142877</v>
      </c>
      <c r="AF197" s="31">
        <f t="shared" si="43"/>
        <v>0.55556545277142877</v>
      </c>
      <c r="AG197" s="31">
        <f>VLOOKUP(C197,'[4]Bague en acier (simple) '!$C$8:$AF$725,30,0)</f>
        <v>0.59783873814285726</v>
      </c>
      <c r="AH197" s="38">
        <f t="shared" si="46"/>
        <v>0.3000000000000001</v>
      </c>
    </row>
    <row r="198" spans="2:34" x14ac:dyDescent="0.25">
      <c r="B198" s="21" t="s">
        <v>216</v>
      </c>
      <c r="C198" s="1" t="s">
        <v>385</v>
      </c>
      <c r="D198" s="22" t="s">
        <v>111</v>
      </c>
      <c r="E198" s="22" t="s">
        <v>173</v>
      </c>
      <c r="F198" s="22" t="s">
        <v>144</v>
      </c>
      <c r="G198" s="33">
        <v>45</v>
      </c>
      <c r="H198" s="33">
        <v>0.3</v>
      </c>
      <c r="I198" s="33" t="s">
        <v>103</v>
      </c>
      <c r="J198" s="33">
        <v>45</v>
      </c>
      <c r="K198" s="33">
        <v>0.3</v>
      </c>
      <c r="L198" s="33" t="s">
        <v>103</v>
      </c>
      <c r="M198" s="23" t="s">
        <v>61</v>
      </c>
      <c r="N198" s="24" t="s">
        <v>97</v>
      </c>
      <c r="O198" s="25">
        <v>43129</v>
      </c>
      <c r="P198" s="21">
        <v>0</v>
      </c>
      <c r="Q198" s="33">
        <v>3</v>
      </c>
      <c r="R198" s="33">
        <f t="shared" si="34"/>
        <v>38</v>
      </c>
      <c r="S198" s="34">
        <f t="shared" si="35"/>
        <v>5.9906490000000007E-2</v>
      </c>
      <c r="T198" s="34">
        <f t="shared" si="36"/>
        <v>5.1348420000000008</v>
      </c>
      <c r="U198" s="34">
        <f>+VLOOKUP(B198,'[3]Annexe 1 (Prix MP)'!A:C,3,0)*T198</f>
        <v>20.624863119300006</v>
      </c>
      <c r="V198" s="35">
        <f t="shared" si="38"/>
        <v>74</v>
      </c>
      <c r="W198" s="27">
        <f t="shared" si="37"/>
        <v>3</v>
      </c>
      <c r="X198" s="36">
        <f>+VLOOKUP(W198,'[3]Annexe 1 (Prix MP)'!$A$32:$B$38,2,0)</f>
        <v>0.15</v>
      </c>
      <c r="Y198" s="37">
        <f t="shared" si="39"/>
        <v>0.27871436647702713</v>
      </c>
      <c r="Z198" s="36">
        <f t="shared" si="40"/>
        <v>0.15</v>
      </c>
      <c r="AA198" s="34">
        <f t="shared" si="44"/>
        <v>6.7694333700000012E-2</v>
      </c>
      <c r="AB198" s="36">
        <f t="shared" si="33"/>
        <v>0</v>
      </c>
      <c r="AC198" s="36">
        <f t="shared" si="41"/>
        <v>0.4964087001770271</v>
      </c>
      <c r="AD198" s="38">
        <f t="shared" si="45"/>
        <v>0.30217036878384207</v>
      </c>
      <c r="AE198" s="36">
        <f t="shared" si="42"/>
        <v>0.4964087001770271</v>
      </c>
      <c r="AF198" s="31">
        <f t="shared" si="43"/>
        <v>0.4964087001770271</v>
      </c>
      <c r="AG198" s="31">
        <f>VLOOKUP(C198,'[4]Bague en acier (simple) '!$C$8:$AF$725,30,0)</f>
        <v>0.53802311568146743</v>
      </c>
      <c r="AH198" s="38">
        <f t="shared" si="46"/>
        <v>0.30217036878384207</v>
      </c>
    </row>
    <row r="199" spans="2:34" x14ac:dyDescent="0.25">
      <c r="B199" s="21" t="s">
        <v>216</v>
      </c>
      <c r="C199" s="32" t="s">
        <v>386</v>
      </c>
      <c r="D199" s="22" t="s">
        <v>111</v>
      </c>
      <c r="E199" s="22" t="s">
        <v>173</v>
      </c>
      <c r="F199" s="22" t="s">
        <v>102</v>
      </c>
      <c r="G199" s="33">
        <v>45</v>
      </c>
      <c r="H199" s="33">
        <v>0.3</v>
      </c>
      <c r="I199" s="33" t="s">
        <v>103</v>
      </c>
      <c r="J199" s="33">
        <v>45</v>
      </c>
      <c r="K199" s="33">
        <v>0.3</v>
      </c>
      <c r="L199" s="33" t="s">
        <v>103</v>
      </c>
      <c r="M199" s="23" t="s">
        <v>61</v>
      </c>
      <c r="N199" s="24" t="s">
        <v>97</v>
      </c>
      <c r="O199" s="25">
        <v>43129</v>
      </c>
      <c r="P199" s="21">
        <v>0</v>
      </c>
      <c r="Q199" s="33">
        <v>3</v>
      </c>
      <c r="R199" s="33">
        <f t="shared" si="34"/>
        <v>36</v>
      </c>
      <c r="S199" s="34">
        <f t="shared" si="35"/>
        <v>5.6483262000000006E-2</v>
      </c>
      <c r="T199" s="34">
        <f t="shared" si="36"/>
        <v>5.1348420000000008</v>
      </c>
      <c r="U199" s="34">
        <f>+VLOOKUP(B199,'[3]Annexe 1 (Prix MP)'!A:C,3,0)*T199</f>
        <v>20.624863119300006</v>
      </c>
      <c r="V199" s="35">
        <f t="shared" si="38"/>
        <v>78</v>
      </c>
      <c r="W199" s="27">
        <f t="shared" si="37"/>
        <v>3</v>
      </c>
      <c r="X199" s="36">
        <f>+VLOOKUP(W199,'[3]Annexe 1 (Prix MP)'!$A$32:$B$38,2,0)</f>
        <v>0.15</v>
      </c>
      <c r="Y199" s="37">
        <f t="shared" si="39"/>
        <v>0.26442132204230778</v>
      </c>
      <c r="Z199" s="36">
        <f t="shared" si="40"/>
        <v>0.15</v>
      </c>
      <c r="AA199" s="34">
        <f t="shared" si="44"/>
        <v>6.3826086060000009E-2</v>
      </c>
      <c r="AB199" s="36">
        <f t="shared" si="33"/>
        <v>0</v>
      </c>
      <c r="AC199" s="36">
        <f t="shared" si="41"/>
        <v>0.47824740810230776</v>
      </c>
      <c r="AD199" s="38">
        <f t="shared" si="45"/>
        <v>0.3136451917119677</v>
      </c>
      <c r="AE199" s="36">
        <f t="shared" si="42"/>
        <v>0.47824740810230776</v>
      </c>
      <c r="AF199" s="31">
        <f t="shared" si="43"/>
        <v>0.47824740810230776</v>
      </c>
      <c r="AG199" s="31">
        <f>VLOOKUP(C199,'[4]Bague en acier (simple) '!$C$8:$AF$725,30,0)</f>
        <v>0.51246963877472551</v>
      </c>
      <c r="AH199" s="38">
        <f t="shared" si="46"/>
        <v>0.3136451917119677</v>
      </c>
    </row>
    <row r="200" spans="2:34" x14ac:dyDescent="0.25">
      <c r="B200" s="21" t="s">
        <v>216</v>
      </c>
      <c r="C200" s="1" t="s">
        <v>387</v>
      </c>
      <c r="D200" s="22" t="s">
        <v>111</v>
      </c>
      <c r="E200" s="22" t="s">
        <v>173</v>
      </c>
      <c r="F200" s="22" t="s">
        <v>186</v>
      </c>
      <c r="G200" s="33">
        <v>45</v>
      </c>
      <c r="H200" s="33">
        <v>0.3</v>
      </c>
      <c r="I200" s="33" t="s">
        <v>103</v>
      </c>
      <c r="J200" s="33">
        <v>45</v>
      </c>
      <c r="K200" s="33">
        <v>0.3</v>
      </c>
      <c r="L200" s="33" t="s">
        <v>103</v>
      </c>
      <c r="M200" s="23" t="s">
        <v>61</v>
      </c>
      <c r="N200" s="24" t="s">
        <v>97</v>
      </c>
      <c r="O200" s="25">
        <v>43129</v>
      </c>
      <c r="P200" s="21">
        <v>0</v>
      </c>
      <c r="Q200" s="33">
        <v>3</v>
      </c>
      <c r="R200" s="33">
        <f t="shared" si="34"/>
        <v>33</v>
      </c>
      <c r="S200" s="34">
        <f t="shared" si="35"/>
        <v>5.1348420000000006E-2</v>
      </c>
      <c r="T200" s="34">
        <f t="shared" si="36"/>
        <v>5.1348420000000008</v>
      </c>
      <c r="U200" s="34">
        <f>+VLOOKUP(B200,'[3]Annexe 1 (Prix MP)'!A:C,3,0)*T200</f>
        <v>20.624863119300006</v>
      </c>
      <c r="V200" s="35">
        <f t="shared" si="38"/>
        <v>85</v>
      </c>
      <c r="W200" s="27">
        <f t="shared" si="37"/>
        <v>3</v>
      </c>
      <c r="X200" s="36">
        <f>+VLOOKUP(W200,'[3]Annexe 1 (Prix MP)'!$A$32:$B$38,2,0)</f>
        <v>0.15</v>
      </c>
      <c r="Y200" s="37">
        <f t="shared" si="39"/>
        <v>0.242645448462353</v>
      </c>
      <c r="Z200" s="36">
        <f t="shared" si="40"/>
        <v>0.15</v>
      </c>
      <c r="AA200" s="34">
        <f t="shared" si="44"/>
        <v>5.8023714600000012E-2</v>
      </c>
      <c r="AB200" s="36">
        <f t="shared" si="33"/>
        <v>0</v>
      </c>
      <c r="AC200" s="36">
        <f t="shared" si="41"/>
        <v>0.450669163062353</v>
      </c>
      <c r="AD200" s="38">
        <f t="shared" si="45"/>
        <v>0.33283839298151957</v>
      </c>
      <c r="AE200" s="36">
        <f t="shared" si="42"/>
        <v>0.450669163062353</v>
      </c>
      <c r="AF200" s="31">
        <f t="shared" si="43"/>
        <v>0.450669163062353</v>
      </c>
      <c r="AG200" s="31">
        <f>VLOOKUP(C200,'[4]Bague en acier (simple) '!$C$8:$AF$725,30,0)</f>
        <v>0.48156128946235299</v>
      </c>
      <c r="AH200" s="38">
        <f t="shared" si="46"/>
        <v>0.33283839298151957</v>
      </c>
    </row>
    <row r="201" spans="2:34" x14ac:dyDescent="0.25">
      <c r="B201" s="21" t="s">
        <v>216</v>
      </c>
      <c r="C201" s="32" t="s">
        <v>388</v>
      </c>
      <c r="D201" s="22" t="s">
        <v>111</v>
      </c>
      <c r="E201" s="22" t="s">
        <v>173</v>
      </c>
      <c r="F201" s="22" t="s">
        <v>389</v>
      </c>
      <c r="G201" s="33">
        <v>45</v>
      </c>
      <c r="H201" s="33">
        <v>0.3</v>
      </c>
      <c r="I201" s="33" t="s">
        <v>103</v>
      </c>
      <c r="J201" s="33">
        <v>45</v>
      </c>
      <c r="K201" s="33">
        <v>0.3</v>
      </c>
      <c r="L201" s="33" t="s">
        <v>103</v>
      </c>
      <c r="M201" s="23" t="s">
        <v>61</v>
      </c>
      <c r="N201" s="24" t="s">
        <v>97</v>
      </c>
      <c r="O201" s="25">
        <v>43129</v>
      </c>
      <c r="P201" s="21">
        <v>0</v>
      </c>
      <c r="Q201" s="33">
        <v>3</v>
      </c>
      <c r="R201" s="33">
        <f t="shared" si="34"/>
        <v>28.5</v>
      </c>
      <c r="S201" s="34">
        <f t="shared" si="35"/>
        <v>4.3646156999999998E-2</v>
      </c>
      <c r="T201" s="34">
        <f t="shared" si="36"/>
        <v>5.1348420000000008</v>
      </c>
      <c r="U201" s="34">
        <f>+VLOOKUP(B201,'[3]Annexe 1 (Prix MP)'!A:C,3,0)*T201</f>
        <v>20.624863119300006</v>
      </c>
      <c r="V201" s="35">
        <f t="shared" si="38"/>
        <v>98</v>
      </c>
      <c r="W201" s="27">
        <f t="shared" si="37"/>
        <v>3</v>
      </c>
      <c r="X201" s="36">
        <f>+VLOOKUP(W201,'[3]Annexe 1 (Prix MP)'!$A$32:$B$38,2,0)</f>
        <v>0.15</v>
      </c>
      <c r="Y201" s="37">
        <f t="shared" si="39"/>
        <v>0.21045778693163272</v>
      </c>
      <c r="Z201" s="36">
        <f t="shared" si="40"/>
        <v>0.15</v>
      </c>
      <c r="AA201" s="34">
        <f t="shared" si="44"/>
        <v>4.9320157410000003E-2</v>
      </c>
      <c r="AB201" s="36">
        <f t="shared" ref="AB201:AB264" si="47">+IF(M201=$M$6,0.035,0)</f>
        <v>0</v>
      </c>
      <c r="AC201" s="36">
        <f t="shared" si="41"/>
        <v>0.40977794434163273</v>
      </c>
      <c r="AD201" s="38">
        <f t="shared" si="45"/>
        <v>0.36605191194708292</v>
      </c>
      <c r="AE201" s="36">
        <f t="shared" si="42"/>
        <v>0.40977794434163273</v>
      </c>
      <c r="AF201" s="31">
        <f t="shared" si="43"/>
        <v>0.40977794434163273</v>
      </c>
      <c r="AG201" s="31">
        <f>VLOOKUP(C201,'[4]Bague en acier (simple) '!$C$8:$AF$725,30,0)</f>
        <v>0.44128625178163272</v>
      </c>
      <c r="AH201" s="38">
        <f t="shared" si="46"/>
        <v>0.36605191194708292</v>
      </c>
    </row>
    <row r="202" spans="2:34" x14ac:dyDescent="0.25">
      <c r="B202" s="21" t="s">
        <v>216</v>
      </c>
      <c r="C202" s="1" t="s">
        <v>390</v>
      </c>
      <c r="D202" s="22" t="s">
        <v>111</v>
      </c>
      <c r="E202" s="22" t="s">
        <v>173</v>
      </c>
      <c r="F202" s="22" t="s">
        <v>391</v>
      </c>
      <c r="G202" s="33">
        <v>45</v>
      </c>
      <c r="H202" s="33">
        <v>0.3</v>
      </c>
      <c r="I202" s="33" t="s">
        <v>103</v>
      </c>
      <c r="J202" s="33">
        <v>45</v>
      </c>
      <c r="K202" s="33">
        <v>0.3</v>
      </c>
      <c r="L202" s="33" t="s">
        <v>103</v>
      </c>
      <c r="M202" s="23" t="s">
        <v>96</v>
      </c>
      <c r="N202" s="24" t="s">
        <v>97</v>
      </c>
      <c r="O202" s="25">
        <v>43129</v>
      </c>
      <c r="P202" s="21">
        <v>0</v>
      </c>
      <c r="Q202" s="33">
        <v>3</v>
      </c>
      <c r="R202" s="33">
        <f t="shared" ref="R202:R265" si="48">+Q202+F202</f>
        <v>153</v>
      </c>
      <c r="S202" s="34">
        <f t="shared" ref="S202:S265" si="49">+(((E202*E202)/4-(D202*D202)/4)*F202*3.14*$T$6)/1000000</f>
        <v>0.25674210000000003</v>
      </c>
      <c r="T202" s="34">
        <f t="shared" ref="T202:T265" si="50">((E202*E202)/4-(D202*D202)/4)*(3.14*$T$6*3)/1000</f>
        <v>5.1348420000000008</v>
      </c>
      <c r="U202" s="34">
        <f>+VLOOKUP(B202,'[3]Annexe 1 (Prix MP)'!A:C,3,0)*T202</f>
        <v>20.624863119300006</v>
      </c>
      <c r="V202" s="35">
        <f t="shared" si="38"/>
        <v>18</v>
      </c>
      <c r="W202" s="27">
        <f t="shared" ref="W202:W259" si="51">ROUND((E202-D202)/2,0)</f>
        <v>3</v>
      </c>
      <c r="X202" s="36">
        <f>+VLOOKUP(W202,'[3]Annexe 1 (Prix MP)'!$A$32:$B$38,2,0)</f>
        <v>0.15</v>
      </c>
      <c r="Y202" s="37">
        <f t="shared" si="39"/>
        <v>1.1458257288500002</v>
      </c>
      <c r="Z202" s="36">
        <f t="shared" si="40"/>
        <v>0.22499999999999998</v>
      </c>
      <c r="AA202" s="34">
        <f t="shared" si="44"/>
        <v>0</v>
      </c>
      <c r="AB202" s="36">
        <f t="shared" si="47"/>
        <v>0</v>
      </c>
      <c r="AC202" s="36">
        <f t="shared" si="41"/>
        <v>1.3708257288500003</v>
      </c>
      <c r="AD202" s="38">
        <f t="shared" si="45"/>
        <v>0.16413464911309689</v>
      </c>
      <c r="AE202" s="36">
        <f t="shared" si="42"/>
        <v>1.4322821610625003</v>
      </c>
      <c r="AF202" s="31">
        <f t="shared" si="43"/>
        <v>1.4322821610625003</v>
      </c>
      <c r="AG202" s="31">
        <f>VLOOKUP(C202,'[4]Bague en acier (simple) '!$C$8:$AF$725,30,0)</f>
        <v>1.4322821610625003</v>
      </c>
      <c r="AH202" s="30">
        <f t="shared" si="46"/>
        <v>0.2</v>
      </c>
    </row>
    <row r="203" spans="2:34" x14ac:dyDescent="0.25">
      <c r="B203" s="21" t="s">
        <v>216</v>
      </c>
      <c r="C203" s="32" t="s">
        <v>392</v>
      </c>
      <c r="D203" s="22" t="s">
        <v>111</v>
      </c>
      <c r="E203" s="22" t="s">
        <v>173</v>
      </c>
      <c r="F203" s="22" t="s">
        <v>393</v>
      </c>
      <c r="G203" s="33">
        <v>45</v>
      </c>
      <c r="H203" s="33">
        <v>0.3</v>
      </c>
      <c r="I203" s="33" t="s">
        <v>103</v>
      </c>
      <c r="J203" s="33">
        <v>45</v>
      </c>
      <c r="K203" s="33">
        <v>0.3</v>
      </c>
      <c r="L203" s="33" t="s">
        <v>103</v>
      </c>
      <c r="M203" s="23" t="s">
        <v>61</v>
      </c>
      <c r="N203" s="24" t="s">
        <v>97</v>
      </c>
      <c r="O203" s="25">
        <v>43129</v>
      </c>
      <c r="P203" s="21">
        <v>0</v>
      </c>
      <c r="Q203" s="33">
        <v>3</v>
      </c>
      <c r="R203" s="33">
        <f t="shared" si="48"/>
        <v>110</v>
      </c>
      <c r="S203" s="34">
        <f t="shared" si="49"/>
        <v>0.18314269800000002</v>
      </c>
      <c r="T203" s="34">
        <f t="shared" si="50"/>
        <v>5.1348420000000008</v>
      </c>
      <c r="U203" s="34">
        <f>+VLOOKUP(B203,'[3]Annexe 1 (Prix MP)'!A:C,3,0)*T203</f>
        <v>20.624863119300006</v>
      </c>
      <c r="V203" s="35">
        <f t="shared" si="38"/>
        <v>25</v>
      </c>
      <c r="W203" s="27">
        <f t="shared" si="51"/>
        <v>3</v>
      </c>
      <c r="X203" s="36">
        <f>+VLOOKUP(W203,'[3]Annexe 1 (Prix MP)'!$A$32:$B$38,2,0)</f>
        <v>0.15</v>
      </c>
      <c r="Y203" s="37">
        <f t="shared" si="39"/>
        <v>0.82499452477200019</v>
      </c>
      <c r="Z203" s="36">
        <f t="shared" si="40"/>
        <v>0.22499999999999998</v>
      </c>
      <c r="AA203" s="34">
        <f t="shared" si="44"/>
        <v>0.20695124874000004</v>
      </c>
      <c r="AB203" s="36">
        <f t="shared" si="47"/>
        <v>0</v>
      </c>
      <c r="AC203" s="36">
        <f t="shared" si="41"/>
        <v>1.2569457735120002</v>
      </c>
      <c r="AD203" s="38">
        <f t="shared" si="45"/>
        <v>0.1790053355852681</v>
      </c>
      <c r="AE203" s="36">
        <f t="shared" si="42"/>
        <v>1.28993221689</v>
      </c>
      <c r="AF203" s="31">
        <f t="shared" si="43"/>
        <v>1.28993221689</v>
      </c>
      <c r="AG203" s="31">
        <f>VLOOKUP(C203,'[4]Bague en acier (simple) '!$C$8:$AF$725,30,0)</f>
        <v>1.3153679470899999</v>
      </c>
      <c r="AH203" s="30">
        <f t="shared" si="46"/>
        <v>0.19999999999999984</v>
      </c>
    </row>
    <row r="204" spans="2:34" x14ac:dyDescent="0.25">
      <c r="B204" s="21" t="s">
        <v>216</v>
      </c>
      <c r="C204" s="32" t="s">
        <v>394</v>
      </c>
      <c r="D204" s="22">
        <v>20</v>
      </c>
      <c r="E204" s="22">
        <v>26</v>
      </c>
      <c r="F204" s="22" t="s">
        <v>116</v>
      </c>
      <c r="G204" s="21">
        <v>45</v>
      </c>
      <c r="H204" s="21">
        <v>0.3</v>
      </c>
      <c r="I204" s="21" t="s">
        <v>103</v>
      </c>
      <c r="J204" s="21">
        <v>45</v>
      </c>
      <c r="K204" s="21">
        <v>0.3</v>
      </c>
      <c r="L204" s="21" t="s">
        <v>103</v>
      </c>
      <c r="M204" s="23" t="s">
        <v>61</v>
      </c>
      <c r="N204" s="24" t="s">
        <v>97</v>
      </c>
      <c r="O204" s="25">
        <v>43129</v>
      </c>
      <c r="P204" s="21">
        <v>0</v>
      </c>
      <c r="Q204" s="21">
        <v>3</v>
      </c>
      <c r="R204" s="21">
        <f t="shared" si="48"/>
        <v>43</v>
      </c>
      <c r="S204" s="24">
        <f t="shared" si="49"/>
        <v>6.8464559999999994E-2</v>
      </c>
      <c r="T204" s="24">
        <f t="shared" si="50"/>
        <v>5.1348420000000008</v>
      </c>
      <c r="U204" s="24">
        <f>+VLOOKUP(B204,'[3]Annexe 1 (Prix MP)'!A:C,3,0)*T204</f>
        <v>20.624863119300006</v>
      </c>
      <c r="V204" s="26">
        <f t="shared" si="38"/>
        <v>65</v>
      </c>
      <c r="W204" s="27">
        <f t="shared" si="51"/>
        <v>3</v>
      </c>
      <c r="X204" s="28">
        <f>+VLOOKUP(W204,'[3]Annexe 1 (Prix MP)'!$A$32:$B$38,2,0)</f>
        <v>0.15</v>
      </c>
      <c r="Y204" s="29">
        <f t="shared" si="39"/>
        <v>0.31730558645076934</v>
      </c>
      <c r="Z204" s="28">
        <f t="shared" si="40"/>
        <v>0.15</v>
      </c>
      <c r="AA204" s="24">
        <f t="shared" si="44"/>
        <v>7.7364952799999998E-2</v>
      </c>
      <c r="AB204" s="28">
        <f t="shared" si="47"/>
        <v>0</v>
      </c>
      <c r="AC204" s="28">
        <f t="shared" si="41"/>
        <v>0.54467053925076936</v>
      </c>
      <c r="AD204" s="30">
        <f t="shared" si="45"/>
        <v>0.27539583875113754</v>
      </c>
      <c r="AE204" s="28">
        <f t="shared" si="42"/>
        <v>0.56381505607252769</v>
      </c>
      <c r="AF204" s="31">
        <f t="shared" si="43"/>
        <v>0.56381505607252769</v>
      </c>
      <c r="AG204" s="31">
        <f>VLOOKUP(C204,'[4]Bague en acier (simple) '!$C$8:$AF$725,30,0)</f>
        <v>0.60599053492967048</v>
      </c>
      <c r="AH204" s="30">
        <f t="shared" si="46"/>
        <v>0.3000000000000001</v>
      </c>
    </row>
    <row r="205" spans="2:34" x14ac:dyDescent="0.25">
      <c r="B205" s="1" t="s">
        <v>341</v>
      </c>
      <c r="C205" s="1" t="s">
        <v>395</v>
      </c>
      <c r="D205" s="22">
        <v>19.5</v>
      </c>
      <c r="E205" s="22">
        <v>22</v>
      </c>
      <c r="F205" s="22" t="s">
        <v>112</v>
      </c>
      <c r="G205" s="21">
        <v>45</v>
      </c>
      <c r="H205" s="21">
        <v>0.3</v>
      </c>
      <c r="I205" s="21" t="s">
        <v>103</v>
      </c>
      <c r="J205" s="21">
        <v>45</v>
      </c>
      <c r="K205" s="21">
        <v>0.3</v>
      </c>
      <c r="L205" s="21" t="s">
        <v>103</v>
      </c>
      <c r="M205" s="23" t="s">
        <v>61</v>
      </c>
      <c r="N205" s="24" t="s">
        <v>97</v>
      </c>
      <c r="O205" s="25">
        <v>43129</v>
      </c>
      <c r="P205" s="21">
        <v>0</v>
      </c>
      <c r="Q205" s="21">
        <v>3</v>
      </c>
      <c r="R205" s="21">
        <f t="shared" si="48"/>
        <v>48</v>
      </c>
      <c r="S205" s="24">
        <f t="shared" si="49"/>
        <v>2.8953253125000002E-2</v>
      </c>
      <c r="T205" s="24">
        <f t="shared" si="50"/>
        <v>1.9302168750000002</v>
      </c>
      <c r="U205" s="24">
        <f>+VLOOKUP(B205,'[3]Annexe 1 (Prix MP)'!A:C,3,0)*T205</f>
        <v>8.7710985016875007</v>
      </c>
      <c r="V205" s="26">
        <f t="shared" si="38"/>
        <v>58</v>
      </c>
      <c r="W205" s="27">
        <f t="shared" si="51"/>
        <v>1</v>
      </c>
      <c r="X205" s="28">
        <f>+VLOOKUP(W205,'[3]Annexe 1 (Prix MP)'!$A$32:$B$38,2,0)</f>
        <v>0.15</v>
      </c>
      <c r="Y205" s="29">
        <f t="shared" si="39"/>
        <v>0.1512258362359914</v>
      </c>
      <c r="Z205" s="28">
        <f t="shared" si="40"/>
        <v>0.15</v>
      </c>
      <c r="AA205" s="24">
        <f t="shared" si="44"/>
        <v>3.2717176031250003E-2</v>
      </c>
      <c r="AB205" s="28">
        <f t="shared" si="47"/>
        <v>0</v>
      </c>
      <c r="AC205" s="28">
        <f t="shared" si="41"/>
        <v>0.33394301226724143</v>
      </c>
      <c r="AD205" s="30">
        <f t="shared" si="45"/>
        <v>0.44917843610981423</v>
      </c>
      <c r="AE205" s="28">
        <f t="shared" si="42"/>
        <v>0.33394301226724143</v>
      </c>
      <c r="AF205" s="31">
        <f t="shared" si="43"/>
        <v>0.33394301226724143</v>
      </c>
      <c r="AG205" s="31">
        <f>VLOOKUP(C205,'[4]Bague en acier (simple) '!$C$8:$AF$725,30,0)</f>
        <v>0.36662675201724138</v>
      </c>
      <c r="AH205" s="30">
        <f t="shared" si="46"/>
        <v>0.44917843610981423</v>
      </c>
    </row>
    <row r="206" spans="2:34" x14ac:dyDescent="0.25">
      <c r="B206" s="21" t="s">
        <v>341</v>
      </c>
      <c r="C206" s="32" t="s">
        <v>396</v>
      </c>
      <c r="D206" s="22" t="s">
        <v>115</v>
      </c>
      <c r="E206" s="22" t="s">
        <v>222</v>
      </c>
      <c r="F206" s="22" t="s">
        <v>136</v>
      </c>
      <c r="G206" s="33">
        <v>45</v>
      </c>
      <c r="H206" s="33">
        <v>0.3</v>
      </c>
      <c r="I206" s="33" t="s">
        <v>103</v>
      </c>
      <c r="J206" s="33">
        <v>45</v>
      </c>
      <c r="K206" s="33">
        <v>0.3</v>
      </c>
      <c r="L206" s="33" t="s">
        <v>103</v>
      </c>
      <c r="M206" s="23" t="s">
        <v>61</v>
      </c>
      <c r="N206" s="24" t="s">
        <v>97</v>
      </c>
      <c r="O206" s="25">
        <v>43129</v>
      </c>
      <c r="P206" s="21">
        <v>0</v>
      </c>
      <c r="Q206" s="33">
        <v>3</v>
      </c>
      <c r="R206" s="33">
        <f t="shared" si="48"/>
        <v>53</v>
      </c>
      <c r="S206" s="34">
        <f t="shared" si="49"/>
        <v>4.9612000000000003E-2</v>
      </c>
      <c r="T206" s="34">
        <f t="shared" si="50"/>
        <v>2.9767200000000003</v>
      </c>
      <c r="U206" s="34">
        <f>+VLOOKUP(B206,'[3]Annexe 1 (Prix MP)'!A:C,3,0)*T206</f>
        <v>13.526513352000002</v>
      </c>
      <c r="V206" s="35">
        <f t="shared" si="38"/>
        <v>53</v>
      </c>
      <c r="W206" s="27">
        <f t="shared" si="51"/>
        <v>2</v>
      </c>
      <c r="X206" s="36">
        <f>+VLOOKUP(W206,'[3]Annexe 1 (Prix MP)'!$A$32:$B$38,2,0)</f>
        <v>0.15</v>
      </c>
      <c r="Y206" s="37">
        <f t="shared" si="39"/>
        <v>0.25521723305660382</v>
      </c>
      <c r="Z206" s="36">
        <f t="shared" si="40"/>
        <v>0.15</v>
      </c>
      <c r="AA206" s="34">
        <f t="shared" si="44"/>
        <v>5.606156000000001E-2</v>
      </c>
      <c r="AB206" s="36">
        <f t="shared" si="47"/>
        <v>0</v>
      </c>
      <c r="AC206" s="36">
        <f t="shared" si="41"/>
        <v>0.46127879305660385</v>
      </c>
      <c r="AD206" s="38">
        <f t="shared" si="45"/>
        <v>0.32518295282131776</v>
      </c>
      <c r="AE206" s="36">
        <f t="shared" si="42"/>
        <v>0.46127879305660385</v>
      </c>
      <c r="AF206" s="31">
        <f t="shared" si="43"/>
        <v>0.46127879305660385</v>
      </c>
      <c r="AG206" s="31">
        <f>VLOOKUP(C206,'[4]Bague en acier (simple) '!$C$8:$AF$725,30,0)</f>
        <v>0.49230983305660381</v>
      </c>
      <c r="AH206" s="38">
        <f t="shared" si="46"/>
        <v>0.32518295282131776</v>
      </c>
    </row>
    <row r="207" spans="2:34" x14ac:dyDescent="0.25">
      <c r="B207" s="21" t="s">
        <v>341</v>
      </c>
      <c r="C207" s="32" t="s">
        <v>397</v>
      </c>
      <c r="D207" s="22" t="s">
        <v>115</v>
      </c>
      <c r="E207" s="22" t="s">
        <v>222</v>
      </c>
      <c r="F207" s="22" t="s">
        <v>171</v>
      </c>
      <c r="G207" s="33">
        <v>45</v>
      </c>
      <c r="H207" s="33">
        <v>0.3</v>
      </c>
      <c r="I207" s="33" t="s">
        <v>103</v>
      </c>
      <c r="J207" s="33">
        <v>45</v>
      </c>
      <c r="K207" s="33">
        <v>0.3</v>
      </c>
      <c r="L207" s="33" t="s">
        <v>103</v>
      </c>
      <c r="M207" s="23" t="s">
        <v>61</v>
      </c>
      <c r="N207" s="24" t="s">
        <v>97</v>
      </c>
      <c r="O207" s="25">
        <v>43129</v>
      </c>
      <c r="P207" s="21">
        <v>0</v>
      </c>
      <c r="Q207" s="33">
        <v>3</v>
      </c>
      <c r="R207" s="33">
        <f t="shared" si="48"/>
        <v>51</v>
      </c>
      <c r="S207" s="34">
        <f t="shared" si="49"/>
        <v>4.7627520000000007E-2</v>
      </c>
      <c r="T207" s="34">
        <f t="shared" si="50"/>
        <v>2.9767200000000003</v>
      </c>
      <c r="U207" s="34">
        <f>+VLOOKUP(B207,'[3]Annexe 1 (Prix MP)'!A:C,3,0)*T207</f>
        <v>13.526513352000002</v>
      </c>
      <c r="V207" s="35">
        <f t="shared" si="38"/>
        <v>55</v>
      </c>
      <c r="W207" s="27">
        <f t="shared" si="51"/>
        <v>2</v>
      </c>
      <c r="X207" s="36">
        <f>+VLOOKUP(W207,'[3]Annexe 1 (Prix MP)'!$A$32:$B$38,2,0)</f>
        <v>0.15</v>
      </c>
      <c r="Y207" s="37">
        <f t="shared" si="39"/>
        <v>0.24593660640000004</v>
      </c>
      <c r="Z207" s="36">
        <f t="shared" si="40"/>
        <v>0.15</v>
      </c>
      <c r="AA207" s="34">
        <f t="shared" si="44"/>
        <v>5.3819097600000011E-2</v>
      </c>
      <c r="AB207" s="36">
        <f t="shared" si="47"/>
        <v>0</v>
      </c>
      <c r="AC207" s="36">
        <f t="shared" si="41"/>
        <v>0.44975570400000009</v>
      </c>
      <c r="AD207" s="38">
        <f t="shared" si="45"/>
        <v>0.33351439162625945</v>
      </c>
      <c r="AE207" s="36">
        <f t="shared" si="42"/>
        <v>0.44975570400000009</v>
      </c>
      <c r="AF207" s="31">
        <f t="shared" si="43"/>
        <v>0.44975570400000009</v>
      </c>
      <c r="AG207" s="31">
        <f>VLOOKUP(C207,'[4]Bague en acier (simple) '!$C$8:$AF$725,30,0)</f>
        <v>0.48094550240000011</v>
      </c>
      <c r="AH207" s="38">
        <f t="shared" si="46"/>
        <v>0.33351439162625945</v>
      </c>
    </row>
    <row r="208" spans="2:34" x14ac:dyDescent="0.25">
      <c r="B208" s="21" t="s">
        <v>341</v>
      </c>
      <c r="C208" s="1" t="s">
        <v>398</v>
      </c>
      <c r="D208" s="22" t="s">
        <v>115</v>
      </c>
      <c r="E208" s="22" t="s">
        <v>222</v>
      </c>
      <c r="F208" s="22" t="s">
        <v>112</v>
      </c>
      <c r="G208" s="33">
        <v>45</v>
      </c>
      <c r="H208" s="33">
        <v>0.3</v>
      </c>
      <c r="I208" s="33" t="s">
        <v>103</v>
      </c>
      <c r="J208" s="33">
        <v>45</v>
      </c>
      <c r="K208" s="33">
        <v>0.3</v>
      </c>
      <c r="L208" s="33" t="s">
        <v>103</v>
      </c>
      <c r="M208" s="23" t="s">
        <v>61</v>
      </c>
      <c r="N208" s="24" t="s">
        <v>97</v>
      </c>
      <c r="O208" s="25">
        <v>43129</v>
      </c>
      <c r="P208" s="21">
        <v>0</v>
      </c>
      <c r="Q208" s="33">
        <v>3</v>
      </c>
      <c r="R208" s="33">
        <f t="shared" si="48"/>
        <v>48</v>
      </c>
      <c r="S208" s="34">
        <f t="shared" si="49"/>
        <v>4.4650800000000004E-2</v>
      </c>
      <c r="T208" s="34">
        <f t="shared" si="50"/>
        <v>2.9767200000000003</v>
      </c>
      <c r="U208" s="34">
        <f>+VLOOKUP(B208,'[3]Annexe 1 (Prix MP)'!A:C,3,0)*T208</f>
        <v>13.526513352000002</v>
      </c>
      <c r="V208" s="35">
        <f t="shared" ref="V208:V271" si="52">INT(2820/R208)</f>
        <v>58</v>
      </c>
      <c r="W208" s="27">
        <f t="shared" si="51"/>
        <v>2</v>
      </c>
      <c r="X208" s="36">
        <f>+VLOOKUP(W208,'[3]Annexe 1 (Prix MP)'!$A$32:$B$38,2,0)</f>
        <v>0.15</v>
      </c>
      <c r="Y208" s="37">
        <f t="shared" ref="Y208:Y272" si="53">U208/V208</f>
        <v>0.23321574744827589</v>
      </c>
      <c r="Z208" s="36">
        <f t="shared" ref="Z208:Z272" si="54">+IF(((Y208+AA208)*0.3)&gt;X208,IF(((Y208+AA208)*0.3)/X208&gt;$Z$6,X208*$Z$6,((Y208+AA208)*0.3)),X208)</f>
        <v>0.15</v>
      </c>
      <c r="AA208" s="34">
        <f t="shared" si="44"/>
        <v>5.0455404000000009E-2</v>
      </c>
      <c r="AB208" s="36">
        <f t="shared" si="47"/>
        <v>0</v>
      </c>
      <c r="AC208" s="36">
        <f t="shared" ref="AC208:AC272" si="55">+Y208+Z208+AA208+AB208</f>
        <v>0.43367115144827595</v>
      </c>
      <c r="AD208" s="38">
        <f t="shared" si="45"/>
        <v>0.34588420165617262</v>
      </c>
      <c r="AE208" s="36">
        <f t="shared" ref="AE208:AE272" si="56">+IF(AD208&lt;=15%,(Y208+AA208+AB208)/0.85,IF(AND(AD208&gt;=15.5%,AD208&lt;19.5%),(Y208+AA208+AB208)/0.8,IF(AND(AD208&gt;=20.5%,AD208&lt;24.5%),(Y208+AA208+AB208)/0.75,IF(AND(AD208&gt;=25.5%,AD208&lt;29.5%),(Y208+AA208+AB208)/0.7,AC208))))</f>
        <v>0.43367115144827595</v>
      </c>
      <c r="AF208" s="31">
        <f t="shared" ref="AF208:AF272" si="57">+IF(AE208="",AC208,AE208)</f>
        <v>0.43367115144827595</v>
      </c>
      <c r="AG208" s="31">
        <f>VLOOKUP(C208,'[4]Bague en acier (simple) '!$C$8:$AF$725,30,0)</f>
        <v>0.46509908744827588</v>
      </c>
      <c r="AH208" s="38">
        <f t="shared" si="46"/>
        <v>0.34588420165617262</v>
      </c>
    </row>
    <row r="209" spans="2:34" x14ac:dyDescent="0.25">
      <c r="B209" s="21" t="s">
        <v>341</v>
      </c>
      <c r="C209" s="32" t="s">
        <v>399</v>
      </c>
      <c r="D209" s="22" t="s">
        <v>115</v>
      </c>
      <c r="E209" s="22" t="s">
        <v>222</v>
      </c>
      <c r="F209" s="22" t="s">
        <v>162</v>
      </c>
      <c r="G209" s="33">
        <v>45</v>
      </c>
      <c r="H209" s="33">
        <v>0.3</v>
      </c>
      <c r="I209" s="33" t="s">
        <v>103</v>
      </c>
      <c r="J209" s="33">
        <v>45</v>
      </c>
      <c r="K209" s="33">
        <v>0.3</v>
      </c>
      <c r="L209" s="33" t="s">
        <v>103</v>
      </c>
      <c r="M209" s="23" t="s">
        <v>61</v>
      </c>
      <c r="N209" s="24" t="s">
        <v>97</v>
      </c>
      <c r="O209" s="25">
        <v>43129</v>
      </c>
      <c r="P209" s="21">
        <v>0</v>
      </c>
      <c r="Q209" s="33">
        <v>3</v>
      </c>
      <c r="R209" s="33">
        <f t="shared" si="48"/>
        <v>47</v>
      </c>
      <c r="S209" s="34">
        <f t="shared" si="49"/>
        <v>4.3658560000000006E-2</v>
      </c>
      <c r="T209" s="34">
        <f t="shared" si="50"/>
        <v>2.9767200000000003</v>
      </c>
      <c r="U209" s="34">
        <f>+VLOOKUP(B209,'[3]Annexe 1 (Prix MP)'!A:C,3,0)*T209</f>
        <v>13.526513352000002</v>
      </c>
      <c r="V209" s="35">
        <f t="shared" si="52"/>
        <v>60</v>
      </c>
      <c r="W209" s="27">
        <f t="shared" si="51"/>
        <v>2</v>
      </c>
      <c r="X209" s="36">
        <f>+VLOOKUP(W209,'[3]Annexe 1 (Prix MP)'!$A$32:$B$38,2,0)</f>
        <v>0.15</v>
      </c>
      <c r="Y209" s="37">
        <f t="shared" si="53"/>
        <v>0.22544188920000002</v>
      </c>
      <c r="Z209" s="36">
        <f t="shared" si="54"/>
        <v>0.15</v>
      </c>
      <c r="AA209" s="34">
        <f t="shared" ref="AA209:AA273" si="58">IF(M209=$M$9,0,S209*$AA$6)</f>
        <v>4.9334172800000013E-2</v>
      </c>
      <c r="AB209" s="36">
        <f t="shared" si="47"/>
        <v>0</v>
      </c>
      <c r="AC209" s="36">
        <f t="shared" si="55"/>
        <v>0.42477606200000001</v>
      </c>
      <c r="AD209" s="38">
        <f t="shared" si="45"/>
        <v>0.35312724378522053</v>
      </c>
      <c r="AE209" s="36">
        <f t="shared" si="56"/>
        <v>0.42477606200000001</v>
      </c>
      <c r="AF209" s="31">
        <f t="shared" si="57"/>
        <v>0.42477606200000001</v>
      </c>
      <c r="AG209" s="31">
        <f>VLOOKUP(C209,'[4]Bague en acier (simple) '!$C$8:$AF$725,30,0)</f>
        <v>0.45628337720000001</v>
      </c>
      <c r="AH209" s="38">
        <f t="shared" si="46"/>
        <v>0.35312724378522053</v>
      </c>
    </row>
    <row r="210" spans="2:34" x14ac:dyDescent="0.25">
      <c r="B210" s="21" t="s">
        <v>341</v>
      </c>
      <c r="C210" s="1" t="s">
        <v>400</v>
      </c>
      <c r="D210" s="22" t="s">
        <v>115</v>
      </c>
      <c r="E210" s="22" t="s">
        <v>222</v>
      </c>
      <c r="F210" s="22" t="s">
        <v>381</v>
      </c>
      <c r="G210" s="33">
        <v>45</v>
      </c>
      <c r="H210" s="33">
        <v>0.3</v>
      </c>
      <c r="I210" s="33" t="s">
        <v>103</v>
      </c>
      <c r="J210" s="33">
        <v>45</v>
      </c>
      <c r="K210" s="33">
        <v>0.3</v>
      </c>
      <c r="L210" s="33" t="s">
        <v>103</v>
      </c>
      <c r="M210" s="23" t="s">
        <v>61</v>
      </c>
      <c r="N210" s="24" t="s">
        <v>97</v>
      </c>
      <c r="O210" s="25">
        <v>43129</v>
      </c>
      <c r="P210" s="21">
        <v>0</v>
      </c>
      <c r="Q210" s="33">
        <v>3</v>
      </c>
      <c r="R210" s="33">
        <f t="shared" si="48"/>
        <v>45</v>
      </c>
      <c r="S210" s="34">
        <f t="shared" si="49"/>
        <v>4.1674080000000002E-2</v>
      </c>
      <c r="T210" s="34">
        <f t="shared" si="50"/>
        <v>2.9767200000000003</v>
      </c>
      <c r="U210" s="34">
        <f>+VLOOKUP(B210,'[3]Annexe 1 (Prix MP)'!A:C,3,0)*T210</f>
        <v>13.526513352000002</v>
      </c>
      <c r="V210" s="35">
        <f t="shared" si="52"/>
        <v>62</v>
      </c>
      <c r="W210" s="27">
        <f t="shared" si="51"/>
        <v>2</v>
      </c>
      <c r="X210" s="36">
        <f>+VLOOKUP(W210,'[3]Annexe 1 (Prix MP)'!$A$32:$B$38,2,0)</f>
        <v>0.15</v>
      </c>
      <c r="Y210" s="37">
        <f t="shared" si="53"/>
        <v>0.21816957019354841</v>
      </c>
      <c r="Z210" s="36">
        <f t="shared" si="54"/>
        <v>0.15</v>
      </c>
      <c r="AA210" s="34">
        <f t="shared" si="58"/>
        <v>4.7091710400000007E-2</v>
      </c>
      <c r="AB210" s="36">
        <f t="shared" si="47"/>
        <v>0</v>
      </c>
      <c r="AC210" s="36">
        <f t="shared" si="55"/>
        <v>0.41526128059354839</v>
      </c>
      <c r="AD210" s="38">
        <f t="shared" si="45"/>
        <v>0.36121836301616994</v>
      </c>
      <c r="AE210" s="36">
        <f t="shared" si="56"/>
        <v>0.41526128059354839</v>
      </c>
      <c r="AF210" s="31">
        <f t="shared" si="57"/>
        <v>0.41526128059354839</v>
      </c>
      <c r="AG210" s="31">
        <f>VLOOKUP(C210,'[4]Bague en acier (simple) '!$C$8:$AF$725,30,0)</f>
        <v>0.44692735419354845</v>
      </c>
      <c r="AH210" s="38">
        <f t="shared" si="46"/>
        <v>0.36121836301616994</v>
      </c>
    </row>
    <row r="211" spans="2:34" x14ac:dyDescent="0.25">
      <c r="B211" s="21" t="s">
        <v>341</v>
      </c>
      <c r="C211" s="32" t="s">
        <v>401</v>
      </c>
      <c r="D211" s="22" t="s">
        <v>115</v>
      </c>
      <c r="E211" s="22" t="s">
        <v>222</v>
      </c>
      <c r="F211" s="22" t="s">
        <v>381</v>
      </c>
      <c r="G211" s="33">
        <v>45</v>
      </c>
      <c r="H211" s="33">
        <v>0.3</v>
      </c>
      <c r="I211" s="33" t="s">
        <v>103</v>
      </c>
      <c r="J211" s="33">
        <v>45</v>
      </c>
      <c r="K211" s="33">
        <v>0.3</v>
      </c>
      <c r="L211" s="33" t="s">
        <v>103</v>
      </c>
      <c r="M211" s="23" t="s">
        <v>61</v>
      </c>
      <c r="N211" s="24" t="s">
        <v>97</v>
      </c>
      <c r="O211" s="25">
        <v>43129</v>
      </c>
      <c r="P211" s="21">
        <v>0</v>
      </c>
      <c r="Q211" s="33">
        <v>3</v>
      </c>
      <c r="R211" s="33">
        <f t="shared" si="48"/>
        <v>45</v>
      </c>
      <c r="S211" s="34">
        <f t="shared" si="49"/>
        <v>4.1674080000000002E-2</v>
      </c>
      <c r="T211" s="34">
        <f t="shared" si="50"/>
        <v>2.9767200000000003</v>
      </c>
      <c r="U211" s="34">
        <f>+VLOOKUP(B211,'[3]Annexe 1 (Prix MP)'!A:C,3,0)*T211</f>
        <v>13.526513352000002</v>
      </c>
      <c r="V211" s="35">
        <f t="shared" si="52"/>
        <v>62</v>
      </c>
      <c r="W211" s="27">
        <f t="shared" si="51"/>
        <v>2</v>
      </c>
      <c r="X211" s="36">
        <f>+VLOOKUP(W211,'[3]Annexe 1 (Prix MP)'!$A$32:$B$38,2,0)</f>
        <v>0.15</v>
      </c>
      <c r="Y211" s="37">
        <f t="shared" si="53"/>
        <v>0.21816957019354841</v>
      </c>
      <c r="Z211" s="36">
        <f t="shared" si="54"/>
        <v>0.15</v>
      </c>
      <c r="AA211" s="34">
        <f t="shared" si="58"/>
        <v>4.7091710400000007E-2</v>
      </c>
      <c r="AB211" s="36">
        <f t="shared" si="47"/>
        <v>0</v>
      </c>
      <c r="AC211" s="36">
        <f t="shared" si="55"/>
        <v>0.41526128059354839</v>
      </c>
      <c r="AD211" s="38">
        <f t="shared" si="45"/>
        <v>0.36121836301616994</v>
      </c>
      <c r="AE211" s="36">
        <f t="shared" si="56"/>
        <v>0.41526128059354839</v>
      </c>
      <c r="AF211" s="31">
        <f t="shared" si="57"/>
        <v>0.41526128059354839</v>
      </c>
      <c r="AG211" s="31">
        <f>VLOOKUP(C211,'[4]Bague en acier (simple) '!$C$8:$AF$725,30,0)</f>
        <v>0.44692735419354845</v>
      </c>
      <c r="AH211" s="38">
        <f t="shared" si="46"/>
        <v>0.36121836301616994</v>
      </c>
    </row>
    <row r="212" spans="2:34" x14ac:dyDescent="0.25">
      <c r="B212" s="21" t="s">
        <v>341</v>
      </c>
      <c r="C212" s="1" t="s">
        <v>402</v>
      </c>
      <c r="D212" s="22" t="s">
        <v>115</v>
      </c>
      <c r="E212" s="22" t="s">
        <v>222</v>
      </c>
      <c r="F212" s="22" t="s">
        <v>102</v>
      </c>
      <c r="G212" s="33">
        <v>45</v>
      </c>
      <c r="H212" s="33">
        <v>0.3</v>
      </c>
      <c r="I212" s="33" t="s">
        <v>103</v>
      </c>
      <c r="J212" s="33">
        <v>45</v>
      </c>
      <c r="K212" s="33">
        <v>0.3</v>
      </c>
      <c r="L212" s="33" t="s">
        <v>103</v>
      </c>
      <c r="M212" s="23" t="s">
        <v>61</v>
      </c>
      <c r="N212" s="24" t="s">
        <v>97</v>
      </c>
      <c r="O212" s="25">
        <v>43129</v>
      </c>
      <c r="P212" s="21">
        <v>0</v>
      </c>
      <c r="Q212" s="33">
        <v>3</v>
      </c>
      <c r="R212" s="33">
        <f t="shared" si="48"/>
        <v>36</v>
      </c>
      <c r="S212" s="34">
        <f t="shared" si="49"/>
        <v>3.2743920000000003E-2</v>
      </c>
      <c r="T212" s="34">
        <f t="shared" si="50"/>
        <v>2.9767200000000003</v>
      </c>
      <c r="U212" s="34">
        <f>+VLOOKUP(B212,'[3]Annexe 1 (Prix MP)'!A:C,3,0)*T212</f>
        <v>13.526513352000002</v>
      </c>
      <c r="V212" s="35">
        <f t="shared" si="52"/>
        <v>78</v>
      </c>
      <c r="W212" s="27">
        <f t="shared" si="51"/>
        <v>2</v>
      </c>
      <c r="X212" s="36">
        <f>+VLOOKUP(W212,'[3]Annexe 1 (Prix MP)'!$A$32:$B$38,2,0)</f>
        <v>0.15</v>
      </c>
      <c r="Y212" s="37">
        <f t="shared" si="53"/>
        <v>0.17341683784615386</v>
      </c>
      <c r="Z212" s="36">
        <f t="shared" si="54"/>
        <v>0.15</v>
      </c>
      <c r="AA212" s="34">
        <f t="shared" si="58"/>
        <v>3.7000629600000008E-2</v>
      </c>
      <c r="AB212" s="36">
        <f t="shared" si="47"/>
        <v>0</v>
      </c>
      <c r="AC212" s="36">
        <f t="shared" si="55"/>
        <v>0.36041746744615383</v>
      </c>
      <c r="AD212" s="38">
        <f t="shared" si="45"/>
        <v>0.41618404641392659</v>
      </c>
      <c r="AE212" s="36">
        <f t="shared" si="56"/>
        <v>0.36041746744615383</v>
      </c>
      <c r="AF212" s="31">
        <f t="shared" si="57"/>
        <v>0.36041746744615383</v>
      </c>
      <c r="AG212" s="31">
        <f>VLOOKUP(C212,'[4]Bague en acier (simple) '!$C$8:$AF$725,30,0)</f>
        <v>0.39279795384615379</v>
      </c>
      <c r="AH212" s="38">
        <f t="shared" si="46"/>
        <v>0.41618404641392659</v>
      </c>
    </row>
    <row r="213" spans="2:34" x14ac:dyDescent="0.25">
      <c r="B213" s="21" t="s">
        <v>403</v>
      </c>
      <c r="C213" s="32" t="s">
        <v>404</v>
      </c>
      <c r="D213" s="22">
        <v>16</v>
      </c>
      <c r="E213" s="22" t="s">
        <v>366</v>
      </c>
      <c r="F213" s="22" t="s">
        <v>210</v>
      </c>
      <c r="G213" s="33">
        <v>45</v>
      </c>
      <c r="H213" s="33">
        <v>0.3</v>
      </c>
      <c r="I213" s="33" t="s">
        <v>103</v>
      </c>
      <c r="J213" s="33">
        <v>45</v>
      </c>
      <c r="K213" s="33">
        <v>0.3</v>
      </c>
      <c r="L213" s="33" t="s">
        <v>103</v>
      </c>
      <c r="M213" s="23" t="s">
        <v>61</v>
      </c>
      <c r="N213" s="24" t="s">
        <v>97</v>
      </c>
      <c r="O213" s="25">
        <v>43129</v>
      </c>
      <c r="P213" s="21">
        <v>0</v>
      </c>
      <c r="Q213" s="33">
        <v>3</v>
      </c>
      <c r="R213" s="33">
        <f t="shared" si="48"/>
        <v>61</v>
      </c>
      <c r="S213" s="34">
        <f t="shared" si="49"/>
        <v>0.189914736</v>
      </c>
      <c r="T213" s="34">
        <f t="shared" si="50"/>
        <v>9.8231760000000019</v>
      </c>
      <c r="U213" s="34">
        <f>+VLOOKUP(B213,'[3]Annexe 1 (Prix MP)'!A:C,3,0)*T213</f>
        <v>49.229828841600018</v>
      </c>
      <c r="V213" s="35">
        <f t="shared" si="52"/>
        <v>46</v>
      </c>
      <c r="W213" s="27">
        <f t="shared" si="51"/>
        <v>6</v>
      </c>
      <c r="X213" s="36">
        <f>+VLOOKUP(W213,'[3]Annexe 1 (Prix MP)'!$A$32:$B$38,2,0)</f>
        <v>0.25</v>
      </c>
      <c r="Y213" s="37">
        <f t="shared" si="53"/>
        <v>1.0702136704695655</v>
      </c>
      <c r="Z213" s="36">
        <f t="shared" si="54"/>
        <v>0.375</v>
      </c>
      <c r="AA213" s="34">
        <f t="shared" si="58"/>
        <v>0.21460365168000003</v>
      </c>
      <c r="AB213" s="36">
        <f t="shared" si="47"/>
        <v>0</v>
      </c>
      <c r="AC213" s="36">
        <f t="shared" si="55"/>
        <v>1.6598173221495656</v>
      </c>
      <c r="AD213" s="38">
        <f t="shared" si="45"/>
        <v>0.22592847718588208</v>
      </c>
      <c r="AE213" s="36">
        <f t="shared" si="56"/>
        <v>1.7130897628660875</v>
      </c>
      <c r="AF213" s="31">
        <f t="shared" si="57"/>
        <v>1.7130897628660875</v>
      </c>
      <c r="AG213" s="31">
        <f>VLOOKUP(C213,'[4]Bague en acier (simple) '!$C$8:$AF$725,30,0)</f>
        <v>1.7394988576927537</v>
      </c>
      <c r="AH213" s="30">
        <f t="shared" si="46"/>
        <v>0.25000000000000006</v>
      </c>
    </row>
    <row r="214" spans="2:34" x14ac:dyDescent="0.25">
      <c r="B214" s="21" t="s">
        <v>403</v>
      </c>
      <c r="C214" s="1" t="s">
        <v>405</v>
      </c>
      <c r="D214" s="22" t="s">
        <v>110</v>
      </c>
      <c r="E214" s="22" t="s">
        <v>366</v>
      </c>
      <c r="F214" s="22" t="s">
        <v>136</v>
      </c>
      <c r="G214" s="33">
        <v>45</v>
      </c>
      <c r="H214" s="33">
        <v>0.3</v>
      </c>
      <c r="I214" s="33" t="s">
        <v>103</v>
      </c>
      <c r="J214" s="33">
        <v>45</v>
      </c>
      <c r="K214" s="33">
        <v>0.3</v>
      </c>
      <c r="L214" s="33" t="s">
        <v>103</v>
      </c>
      <c r="M214" s="23" t="s">
        <v>61</v>
      </c>
      <c r="N214" s="24" t="s">
        <v>97</v>
      </c>
      <c r="O214" s="25">
        <v>43129</v>
      </c>
      <c r="P214" s="21">
        <v>0</v>
      </c>
      <c r="Q214" s="33">
        <v>3</v>
      </c>
      <c r="R214" s="33">
        <f t="shared" si="48"/>
        <v>53</v>
      </c>
      <c r="S214" s="34">
        <f t="shared" si="49"/>
        <v>0.16371959999999999</v>
      </c>
      <c r="T214" s="34">
        <f t="shared" si="50"/>
        <v>9.8231760000000019</v>
      </c>
      <c r="U214" s="34">
        <f>+VLOOKUP(B214,'[3]Annexe 1 (Prix MP)'!A:C,3,0)*T214</f>
        <v>49.229828841600018</v>
      </c>
      <c r="V214" s="35">
        <f t="shared" si="52"/>
        <v>53</v>
      </c>
      <c r="W214" s="27">
        <f t="shared" si="51"/>
        <v>6</v>
      </c>
      <c r="X214" s="36">
        <f>+VLOOKUP(W214,'[3]Annexe 1 (Prix MP)'!$A$32:$B$38,2,0)</f>
        <v>0.25</v>
      </c>
      <c r="Y214" s="37">
        <f t="shared" si="53"/>
        <v>0.92886469512452863</v>
      </c>
      <c r="Z214" s="36">
        <f t="shared" si="54"/>
        <v>0.33416035293735857</v>
      </c>
      <c r="AA214" s="34">
        <f t="shared" si="58"/>
        <v>0.18500314800000001</v>
      </c>
      <c r="AB214" s="36">
        <f t="shared" si="47"/>
        <v>0</v>
      </c>
      <c r="AC214" s="36">
        <f t="shared" si="55"/>
        <v>1.4480281960618873</v>
      </c>
      <c r="AD214" s="38">
        <f t="shared" si="45"/>
        <v>0.23076923076923078</v>
      </c>
      <c r="AE214" s="36">
        <f t="shared" si="56"/>
        <v>1.4851571241660382</v>
      </c>
      <c r="AF214" s="31">
        <f t="shared" si="57"/>
        <v>1.4851571241660382</v>
      </c>
      <c r="AG214" s="31">
        <f>VLOOKUP(C214,'[4]Bague en acier (simple) '!$C$8:$AF$725,30,0)</f>
        <v>1.5143603668327048</v>
      </c>
      <c r="AH214" s="38">
        <f t="shared" si="46"/>
        <v>0.25</v>
      </c>
    </row>
    <row r="215" spans="2:34" x14ac:dyDescent="0.25">
      <c r="B215" s="21" t="s">
        <v>403</v>
      </c>
      <c r="C215" s="32" t="s">
        <v>406</v>
      </c>
      <c r="D215" s="22" t="s">
        <v>110</v>
      </c>
      <c r="E215" s="22" t="s">
        <v>366</v>
      </c>
      <c r="F215" s="22" t="s">
        <v>407</v>
      </c>
      <c r="G215" s="33">
        <v>45</v>
      </c>
      <c r="H215" s="33">
        <v>0.3</v>
      </c>
      <c r="I215" s="33" t="s">
        <v>103</v>
      </c>
      <c r="J215" s="33">
        <v>45</v>
      </c>
      <c r="K215" s="33">
        <v>0.3</v>
      </c>
      <c r="L215" s="33" t="s">
        <v>103</v>
      </c>
      <c r="M215" s="23" t="s">
        <v>61</v>
      </c>
      <c r="N215" s="24" t="s">
        <v>97</v>
      </c>
      <c r="O215" s="25">
        <v>43129</v>
      </c>
      <c r="P215" s="21">
        <v>0</v>
      </c>
      <c r="Q215" s="33">
        <v>3</v>
      </c>
      <c r="R215" s="33">
        <f t="shared" si="48"/>
        <v>42.2</v>
      </c>
      <c r="S215" s="34">
        <f t="shared" si="49"/>
        <v>0.12835616640000003</v>
      </c>
      <c r="T215" s="34">
        <f t="shared" si="50"/>
        <v>9.8231760000000019</v>
      </c>
      <c r="U215" s="34">
        <f>+VLOOKUP(B215,'[3]Annexe 1 (Prix MP)'!A:C,3,0)*T215</f>
        <v>49.229828841600018</v>
      </c>
      <c r="V215" s="35">
        <f t="shared" si="52"/>
        <v>66</v>
      </c>
      <c r="W215" s="27">
        <f t="shared" si="51"/>
        <v>6</v>
      </c>
      <c r="X215" s="36">
        <f>+VLOOKUP(W215,'[3]Annexe 1 (Prix MP)'!$A$32:$B$38,2,0)</f>
        <v>0.25</v>
      </c>
      <c r="Y215" s="37">
        <f t="shared" si="53"/>
        <v>0.74590649760000027</v>
      </c>
      <c r="Z215" s="36">
        <f t="shared" si="54"/>
        <v>0.26728468968960006</v>
      </c>
      <c r="AA215" s="34">
        <f t="shared" si="58"/>
        <v>0.14504246803200005</v>
      </c>
      <c r="AB215" s="36">
        <f t="shared" si="47"/>
        <v>0</v>
      </c>
      <c r="AC215" s="36">
        <f t="shared" si="55"/>
        <v>1.1582336553216002</v>
      </c>
      <c r="AD215" s="38">
        <f t="shared" si="45"/>
        <v>0.23076923076923059</v>
      </c>
      <c r="AE215" s="36">
        <f t="shared" si="56"/>
        <v>1.1879319541760005</v>
      </c>
      <c r="AF215" s="31">
        <f t="shared" si="57"/>
        <v>1.1879319541760005</v>
      </c>
      <c r="AG215" s="31">
        <f>VLOOKUP(C215,'[4]Bague en acier (simple) '!$C$8:$AF$725,30,0)</f>
        <v>1.2209072964266672</v>
      </c>
      <c r="AH215" s="38">
        <f t="shared" si="46"/>
        <v>0.25000000000000006</v>
      </c>
    </row>
    <row r="216" spans="2:34" x14ac:dyDescent="0.25">
      <c r="B216" s="21" t="s">
        <v>403</v>
      </c>
      <c r="C216" s="1" t="s">
        <v>408</v>
      </c>
      <c r="D216" s="22" t="s">
        <v>110</v>
      </c>
      <c r="E216" s="22" t="s">
        <v>366</v>
      </c>
      <c r="F216" s="22" t="s">
        <v>111</v>
      </c>
      <c r="G216" s="33">
        <v>45</v>
      </c>
      <c r="H216" s="33">
        <v>0.3</v>
      </c>
      <c r="I216" s="33" t="s">
        <v>103</v>
      </c>
      <c r="J216" s="33">
        <v>45</v>
      </c>
      <c r="K216" s="33">
        <v>0.3</v>
      </c>
      <c r="L216" s="33" t="s">
        <v>103</v>
      </c>
      <c r="M216" s="23" t="s">
        <v>61</v>
      </c>
      <c r="N216" s="24" t="s">
        <v>97</v>
      </c>
      <c r="O216" s="25">
        <v>43129</v>
      </c>
      <c r="P216" s="21">
        <v>0</v>
      </c>
      <c r="Q216" s="33">
        <v>3</v>
      </c>
      <c r="R216" s="33">
        <f t="shared" si="48"/>
        <v>23</v>
      </c>
      <c r="S216" s="34">
        <f t="shared" si="49"/>
        <v>6.5487840000000005E-2</v>
      </c>
      <c r="T216" s="34">
        <f t="shared" si="50"/>
        <v>9.8231760000000019</v>
      </c>
      <c r="U216" s="34">
        <f>+VLOOKUP(B216,'[3]Annexe 1 (Prix MP)'!A:C,3,0)*T216</f>
        <v>49.229828841600018</v>
      </c>
      <c r="V216" s="35">
        <f t="shared" si="52"/>
        <v>122</v>
      </c>
      <c r="W216" s="27">
        <f t="shared" si="51"/>
        <v>6</v>
      </c>
      <c r="X216" s="36">
        <f>+VLOOKUP(W216,'[3]Annexe 1 (Prix MP)'!$A$32:$B$38,2,0)</f>
        <v>0.25</v>
      </c>
      <c r="Y216" s="37">
        <f t="shared" si="53"/>
        <v>0.40352318722622965</v>
      </c>
      <c r="Z216" s="36">
        <f t="shared" si="54"/>
        <v>0.25</v>
      </c>
      <c r="AA216" s="34">
        <f t="shared" si="58"/>
        <v>7.4001259200000016E-2</v>
      </c>
      <c r="AB216" s="36">
        <f t="shared" si="47"/>
        <v>0</v>
      </c>
      <c r="AC216" s="36">
        <f t="shared" si="55"/>
        <v>0.72752444642622971</v>
      </c>
      <c r="AD216" s="38">
        <f t="shared" si="45"/>
        <v>0.34363106453406278</v>
      </c>
      <c r="AE216" s="36">
        <f t="shared" si="56"/>
        <v>0.72752444642622971</v>
      </c>
      <c r="AF216" s="31">
        <f t="shared" si="57"/>
        <v>0.72752444642622971</v>
      </c>
      <c r="AG216" s="31">
        <f>VLOOKUP(C216,'[4]Bague en acier (simple) '!$C$8:$AF$725,30,0)</f>
        <v>0.75728541922622972</v>
      </c>
      <c r="AH216" s="38">
        <f t="shared" si="46"/>
        <v>0.34363106453406278</v>
      </c>
    </row>
    <row r="217" spans="2:34" x14ac:dyDescent="0.25">
      <c r="B217" s="21" t="s">
        <v>403</v>
      </c>
      <c r="C217" s="32" t="s">
        <v>409</v>
      </c>
      <c r="D217" s="22" t="s">
        <v>110</v>
      </c>
      <c r="E217" s="22" t="s">
        <v>366</v>
      </c>
      <c r="F217" s="22" t="s">
        <v>370</v>
      </c>
      <c r="G217" s="33">
        <v>45</v>
      </c>
      <c r="H217" s="33">
        <v>0.3</v>
      </c>
      <c r="I217" s="33" t="s">
        <v>103</v>
      </c>
      <c r="J217" s="33">
        <v>45</v>
      </c>
      <c r="K217" s="33">
        <v>0.3</v>
      </c>
      <c r="L217" s="33" t="s">
        <v>103</v>
      </c>
      <c r="M217" s="23" t="s">
        <v>61</v>
      </c>
      <c r="N217" s="24" t="s">
        <v>97</v>
      </c>
      <c r="O217" s="25">
        <v>43129</v>
      </c>
      <c r="P217" s="21">
        <v>0</v>
      </c>
      <c r="Q217" s="33">
        <v>3</v>
      </c>
      <c r="R217" s="33">
        <f t="shared" si="48"/>
        <v>108</v>
      </c>
      <c r="S217" s="34">
        <f t="shared" si="49"/>
        <v>0.34381116000000006</v>
      </c>
      <c r="T217" s="34">
        <f t="shared" si="50"/>
        <v>9.8231760000000019</v>
      </c>
      <c r="U217" s="34">
        <f>+VLOOKUP(B217,'[3]Annexe 1 (Prix MP)'!A:C,3,0)*T217</f>
        <v>49.229828841600018</v>
      </c>
      <c r="V217" s="35">
        <f t="shared" si="52"/>
        <v>26</v>
      </c>
      <c r="W217" s="27">
        <f t="shared" si="51"/>
        <v>6</v>
      </c>
      <c r="X217" s="36">
        <f>+VLOOKUP(W217,'[3]Annexe 1 (Prix MP)'!$A$32:$B$38,2,0)</f>
        <v>0.25</v>
      </c>
      <c r="Y217" s="37">
        <f t="shared" si="53"/>
        <v>1.8934549554461546</v>
      </c>
      <c r="Z217" s="36">
        <f t="shared" si="54"/>
        <v>0.375</v>
      </c>
      <c r="AA217" s="34">
        <f t="shared" si="58"/>
        <v>0.3885066108000001</v>
      </c>
      <c r="AB217" s="36">
        <f t="shared" si="47"/>
        <v>0</v>
      </c>
      <c r="AC217" s="36">
        <f t="shared" si="55"/>
        <v>2.6569615662461543</v>
      </c>
      <c r="AD217" s="38">
        <f t="shared" si="45"/>
        <v>0.14113866183236229</v>
      </c>
      <c r="AE217" s="36">
        <f t="shared" si="56"/>
        <v>2.684660666171947</v>
      </c>
      <c r="AF217" s="31">
        <f t="shared" si="57"/>
        <v>2.684660666171947</v>
      </c>
      <c r="AG217" s="31">
        <f>VLOOKUP(C217,'[4]Bague en acier (simple) '!$C$8:$AF$725,30,0)</f>
        <v>2.6934784393484175</v>
      </c>
      <c r="AH217" s="30">
        <f t="shared" si="46"/>
        <v>0.15000000000000008</v>
      </c>
    </row>
    <row r="218" spans="2:34" x14ac:dyDescent="0.25">
      <c r="B218" s="21" t="s">
        <v>220</v>
      </c>
      <c r="C218" s="1" t="s">
        <v>410</v>
      </c>
      <c r="D218" s="22" t="s">
        <v>110</v>
      </c>
      <c r="E218" s="22" t="s">
        <v>222</v>
      </c>
      <c r="F218" s="22" t="s">
        <v>411</v>
      </c>
      <c r="G218" s="33">
        <v>45</v>
      </c>
      <c r="H218" s="33">
        <v>0.3</v>
      </c>
      <c r="I218" s="33" t="s">
        <v>103</v>
      </c>
      <c r="J218" s="33">
        <v>45</v>
      </c>
      <c r="K218" s="33">
        <v>0.3</v>
      </c>
      <c r="L218" s="33" t="s">
        <v>103</v>
      </c>
      <c r="M218" s="23" t="s">
        <v>61</v>
      </c>
      <c r="N218" s="24" t="s">
        <v>97</v>
      </c>
      <c r="O218" s="25">
        <v>43129</v>
      </c>
      <c r="P218" s="21">
        <v>0</v>
      </c>
      <c r="Q218" s="33">
        <v>3</v>
      </c>
      <c r="R218" s="33">
        <f t="shared" si="48"/>
        <v>93</v>
      </c>
      <c r="S218" s="34">
        <f t="shared" si="49"/>
        <v>0.12725478000000001</v>
      </c>
      <c r="T218" s="34">
        <f t="shared" si="50"/>
        <v>4.2418259999999997</v>
      </c>
      <c r="U218" s="34">
        <f>+VLOOKUP(B218,'[3]Annexe 1 (Prix MP)'!A:C,3,0)*T218</f>
        <v>20.140359521040001</v>
      </c>
      <c r="V218" s="35">
        <f t="shared" si="52"/>
        <v>30</v>
      </c>
      <c r="W218" s="27">
        <f t="shared" si="51"/>
        <v>3</v>
      </c>
      <c r="X218" s="36">
        <f>+VLOOKUP(W218,'[3]Annexe 1 (Prix MP)'!$A$32:$B$38,2,0)</f>
        <v>0.15</v>
      </c>
      <c r="Y218" s="37">
        <f t="shared" si="53"/>
        <v>0.67134531736800007</v>
      </c>
      <c r="Z218" s="36">
        <f t="shared" si="54"/>
        <v>0.22499999999999998</v>
      </c>
      <c r="AA218" s="34">
        <f t="shared" si="58"/>
        <v>0.14379790140000004</v>
      </c>
      <c r="AB218" s="36">
        <f t="shared" si="47"/>
        <v>0</v>
      </c>
      <c r="AC218" s="36">
        <f t="shared" si="55"/>
        <v>1.0401432187680002</v>
      </c>
      <c r="AD218" s="38">
        <f t="shared" si="45"/>
        <v>0.21631636484300865</v>
      </c>
      <c r="AE218" s="36">
        <f t="shared" si="56"/>
        <v>1.0868576250240001</v>
      </c>
      <c r="AF218" s="31">
        <f t="shared" si="57"/>
        <v>1.0868576250240001</v>
      </c>
      <c r="AG218" s="31">
        <f>VLOOKUP(C218,'[4]Bague en acier (simple) '!$C$8:$AF$725,30,0)</f>
        <v>1.1199504484906668</v>
      </c>
      <c r="AH218" s="38">
        <f t="shared" si="46"/>
        <v>0.24999999999999994</v>
      </c>
    </row>
    <row r="219" spans="2:34" x14ac:dyDescent="0.25">
      <c r="B219" s="21" t="s">
        <v>220</v>
      </c>
      <c r="C219" s="32" t="s">
        <v>412</v>
      </c>
      <c r="D219" s="22" t="s">
        <v>110</v>
      </c>
      <c r="E219" s="22" t="s">
        <v>222</v>
      </c>
      <c r="F219" s="22" t="s">
        <v>241</v>
      </c>
      <c r="G219" s="33">
        <v>45</v>
      </c>
      <c r="H219" s="33">
        <v>0.3</v>
      </c>
      <c r="I219" s="33" t="s">
        <v>103</v>
      </c>
      <c r="J219" s="33">
        <v>45</v>
      </c>
      <c r="K219" s="33">
        <v>0.3</v>
      </c>
      <c r="L219" s="33" t="s">
        <v>103</v>
      </c>
      <c r="M219" s="23" t="s">
        <v>61</v>
      </c>
      <c r="N219" s="24" t="s">
        <v>97</v>
      </c>
      <c r="O219" s="25">
        <v>43129</v>
      </c>
      <c r="P219" s="21">
        <v>0</v>
      </c>
      <c r="Q219" s="33">
        <v>3</v>
      </c>
      <c r="R219" s="33">
        <f t="shared" si="48"/>
        <v>73</v>
      </c>
      <c r="S219" s="34">
        <f t="shared" si="49"/>
        <v>9.8975939999999998E-2</v>
      </c>
      <c r="T219" s="34">
        <f t="shared" si="50"/>
        <v>4.2418259999999997</v>
      </c>
      <c r="U219" s="34">
        <f>+VLOOKUP(B219,'[3]Annexe 1 (Prix MP)'!A:C,3,0)*T219</f>
        <v>20.140359521040001</v>
      </c>
      <c r="V219" s="35">
        <f t="shared" si="52"/>
        <v>38</v>
      </c>
      <c r="W219" s="27">
        <f t="shared" si="51"/>
        <v>3</v>
      </c>
      <c r="X219" s="36">
        <f>+VLOOKUP(W219,'[3]Annexe 1 (Prix MP)'!$A$32:$B$38,2,0)</f>
        <v>0.15</v>
      </c>
      <c r="Y219" s="37">
        <f t="shared" si="53"/>
        <v>0.53000946108000002</v>
      </c>
      <c r="Z219" s="36">
        <f t="shared" si="54"/>
        <v>0.192555681984</v>
      </c>
      <c r="AA219" s="34">
        <f t="shared" si="58"/>
        <v>0.11184281220000002</v>
      </c>
      <c r="AB219" s="36">
        <f t="shared" si="47"/>
        <v>0</v>
      </c>
      <c r="AC219" s="36">
        <f t="shared" si="55"/>
        <v>0.83440795526400002</v>
      </c>
      <c r="AD219" s="38">
        <f t="shared" si="45"/>
        <v>0.23076923076923073</v>
      </c>
      <c r="AE219" s="36">
        <f t="shared" si="56"/>
        <v>0.85580303104000011</v>
      </c>
      <c r="AF219" s="31">
        <f t="shared" si="57"/>
        <v>0.85580303104000011</v>
      </c>
      <c r="AG219" s="31">
        <f>VLOOKUP(C219,'[4]Bague en acier (simple) '!$C$8:$AF$725,30,0)</f>
        <v>0.8919122641066668</v>
      </c>
      <c r="AH219" s="38">
        <f t="shared" si="46"/>
        <v>0.25000000000000006</v>
      </c>
    </row>
    <row r="220" spans="2:34" x14ac:dyDescent="0.25">
      <c r="B220" s="21" t="s">
        <v>220</v>
      </c>
      <c r="C220" s="1" t="s">
        <v>413</v>
      </c>
      <c r="D220" s="22" t="s">
        <v>110</v>
      </c>
      <c r="E220" s="22" t="s">
        <v>222</v>
      </c>
      <c r="F220" s="22" t="s">
        <v>414</v>
      </c>
      <c r="G220" s="33">
        <v>45</v>
      </c>
      <c r="H220" s="33">
        <v>0.3</v>
      </c>
      <c r="I220" s="33" t="s">
        <v>103</v>
      </c>
      <c r="J220" s="33">
        <v>45</v>
      </c>
      <c r="K220" s="33">
        <v>0.3</v>
      </c>
      <c r="L220" s="33" t="s">
        <v>103</v>
      </c>
      <c r="M220" s="23" t="s">
        <v>61</v>
      </c>
      <c r="N220" s="24" t="s">
        <v>97</v>
      </c>
      <c r="O220" s="25">
        <v>43129</v>
      </c>
      <c r="P220" s="21">
        <v>0</v>
      </c>
      <c r="Q220" s="33">
        <v>3</v>
      </c>
      <c r="R220" s="33">
        <f t="shared" si="48"/>
        <v>72</v>
      </c>
      <c r="S220" s="34">
        <f t="shared" si="49"/>
        <v>9.7561998000000011E-2</v>
      </c>
      <c r="T220" s="34">
        <f t="shared" si="50"/>
        <v>4.2418259999999997</v>
      </c>
      <c r="U220" s="34">
        <f>+VLOOKUP(B220,'[3]Annexe 1 (Prix MP)'!A:C,3,0)*T220</f>
        <v>20.140359521040001</v>
      </c>
      <c r="V220" s="35">
        <f t="shared" si="52"/>
        <v>39</v>
      </c>
      <c r="W220" s="27">
        <f t="shared" si="51"/>
        <v>3</v>
      </c>
      <c r="X220" s="36">
        <f>+VLOOKUP(W220,'[3]Annexe 1 (Prix MP)'!$A$32:$B$38,2,0)</f>
        <v>0.15</v>
      </c>
      <c r="Y220" s="37">
        <f t="shared" si="53"/>
        <v>0.51641947489846152</v>
      </c>
      <c r="Z220" s="36">
        <f t="shared" si="54"/>
        <v>0.18799935979153845</v>
      </c>
      <c r="AA220" s="34">
        <f t="shared" si="58"/>
        <v>0.11024505774000003</v>
      </c>
      <c r="AB220" s="36">
        <f t="shared" si="47"/>
        <v>0</v>
      </c>
      <c r="AC220" s="36">
        <f t="shared" si="55"/>
        <v>0.81466389243000004</v>
      </c>
      <c r="AD220" s="38">
        <f t="shared" si="45"/>
        <v>0.23076923076923078</v>
      </c>
      <c r="AE220" s="36">
        <f t="shared" si="56"/>
        <v>0.83555271018461541</v>
      </c>
      <c r="AF220" s="31">
        <f t="shared" si="57"/>
        <v>0.83555271018461541</v>
      </c>
      <c r="AG220" s="31">
        <f>VLOOKUP(C220,'[4]Bague en acier (simple) '!$C$8:$AF$725,30,0)</f>
        <v>0.87181276373128203</v>
      </c>
      <c r="AH220" s="38">
        <f t="shared" si="46"/>
        <v>0.25</v>
      </c>
    </row>
    <row r="221" spans="2:34" x14ac:dyDescent="0.25">
      <c r="B221" s="21" t="s">
        <v>220</v>
      </c>
      <c r="C221" s="32" t="s">
        <v>415</v>
      </c>
      <c r="D221" s="22" t="s">
        <v>110</v>
      </c>
      <c r="E221" s="22" t="s">
        <v>222</v>
      </c>
      <c r="F221" s="22" t="s">
        <v>416</v>
      </c>
      <c r="G221" s="33">
        <v>45</v>
      </c>
      <c r="H221" s="33">
        <v>0.3</v>
      </c>
      <c r="I221" s="33" t="s">
        <v>103</v>
      </c>
      <c r="J221" s="33">
        <v>45</v>
      </c>
      <c r="K221" s="33">
        <v>0.3</v>
      </c>
      <c r="L221" s="33" t="s">
        <v>103</v>
      </c>
      <c r="M221" s="23" t="s">
        <v>61</v>
      </c>
      <c r="N221" s="24" t="s">
        <v>97</v>
      </c>
      <c r="O221" s="25">
        <v>43129</v>
      </c>
      <c r="P221" s="21">
        <v>0</v>
      </c>
      <c r="Q221" s="33">
        <v>3</v>
      </c>
      <c r="R221" s="33">
        <f t="shared" si="48"/>
        <v>69</v>
      </c>
      <c r="S221" s="34">
        <f t="shared" si="49"/>
        <v>9.3320172000000007E-2</v>
      </c>
      <c r="T221" s="34">
        <f t="shared" si="50"/>
        <v>4.2418259999999997</v>
      </c>
      <c r="U221" s="34">
        <f>+VLOOKUP(B221,'[3]Annexe 1 (Prix MP)'!A:C,3,0)*T221</f>
        <v>20.140359521040001</v>
      </c>
      <c r="V221" s="35">
        <f t="shared" si="52"/>
        <v>40</v>
      </c>
      <c r="W221" s="27">
        <f t="shared" si="51"/>
        <v>3</v>
      </c>
      <c r="X221" s="36">
        <f>+VLOOKUP(W221,'[3]Annexe 1 (Prix MP)'!$A$32:$B$38,2,0)</f>
        <v>0.15</v>
      </c>
      <c r="Y221" s="37">
        <f t="shared" si="53"/>
        <v>0.50350898802599997</v>
      </c>
      <c r="Z221" s="36">
        <f t="shared" si="54"/>
        <v>0.18268823471579998</v>
      </c>
      <c r="AA221" s="34">
        <f t="shared" si="58"/>
        <v>0.10545179436000002</v>
      </c>
      <c r="AB221" s="36">
        <f t="shared" si="47"/>
        <v>0</v>
      </c>
      <c r="AC221" s="36">
        <f t="shared" si="55"/>
        <v>0.79164901710180002</v>
      </c>
      <c r="AD221" s="38">
        <f t="shared" si="45"/>
        <v>0.23076923076923081</v>
      </c>
      <c r="AE221" s="36">
        <f t="shared" si="56"/>
        <v>0.81194770984799991</v>
      </c>
      <c r="AF221" s="31">
        <f t="shared" si="57"/>
        <v>0.81194770984799991</v>
      </c>
      <c r="AG221" s="31">
        <f>VLOOKUP(C221,'[4]Bague en acier (simple) '!$C$8:$AF$725,30,0)</f>
        <v>0.84866022483466663</v>
      </c>
      <c r="AH221" s="38">
        <f t="shared" si="46"/>
        <v>0.24999999999999994</v>
      </c>
    </row>
    <row r="222" spans="2:34" x14ac:dyDescent="0.25">
      <c r="B222" s="21" t="s">
        <v>220</v>
      </c>
      <c r="C222" s="1" t="s">
        <v>417</v>
      </c>
      <c r="D222" s="22" t="s">
        <v>110</v>
      </c>
      <c r="E222" s="22" t="s">
        <v>222</v>
      </c>
      <c r="F222" s="22" t="s">
        <v>167</v>
      </c>
      <c r="G222" s="33">
        <v>45</v>
      </c>
      <c r="H222" s="33">
        <v>0.3</v>
      </c>
      <c r="I222" s="33" t="s">
        <v>103</v>
      </c>
      <c r="J222" s="33">
        <v>45</v>
      </c>
      <c r="K222" s="33">
        <v>0.3</v>
      </c>
      <c r="L222" s="33" t="s">
        <v>103</v>
      </c>
      <c r="M222" s="23" t="s">
        <v>61</v>
      </c>
      <c r="N222" s="24" t="s">
        <v>97</v>
      </c>
      <c r="O222" s="25">
        <v>43129</v>
      </c>
      <c r="P222" s="21">
        <v>0</v>
      </c>
      <c r="Q222" s="33">
        <v>3</v>
      </c>
      <c r="R222" s="33">
        <f t="shared" si="48"/>
        <v>65</v>
      </c>
      <c r="S222" s="34">
        <f t="shared" si="49"/>
        <v>8.7664404000000015E-2</v>
      </c>
      <c r="T222" s="34">
        <f t="shared" si="50"/>
        <v>4.2418259999999997</v>
      </c>
      <c r="U222" s="34">
        <f>+VLOOKUP(B222,'[3]Annexe 1 (Prix MP)'!A:C,3,0)*T222</f>
        <v>20.140359521040001</v>
      </c>
      <c r="V222" s="35">
        <f t="shared" si="52"/>
        <v>43</v>
      </c>
      <c r="W222" s="27">
        <f t="shared" si="51"/>
        <v>3</v>
      </c>
      <c r="X222" s="36">
        <f>+VLOOKUP(W222,'[3]Annexe 1 (Prix MP)'!$A$32:$B$38,2,0)</f>
        <v>0.15</v>
      </c>
      <c r="Y222" s="37">
        <f t="shared" si="53"/>
        <v>0.46838045397767442</v>
      </c>
      <c r="Z222" s="36">
        <f t="shared" si="54"/>
        <v>0.17023236914930234</v>
      </c>
      <c r="AA222" s="34">
        <f t="shared" si="58"/>
        <v>9.9060776520000032E-2</v>
      </c>
      <c r="AB222" s="36">
        <f t="shared" si="47"/>
        <v>0</v>
      </c>
      <c r="AC222" s="36">
        <f t="shared" si="55"/>
        <v>0.73767359964697676</v>
      </c>
      <c r="AD222" s="38">
        <f t="shared" si="45"/>
        <v>0.23076923076923075</v>
      </c>
      <c r="AE222" s="36">
        <f t="shared" si="56"/>
        <v>0.75658830733023263</v>
      </c>
      <c r="AF222" s="31">
        <f t="shared" si="57"/>
        <v>0.75658830733023263</v>
      </c>
      <c r="AG222" s="31">
        <f>VLOOKUP(C222,'[4]Bague en acier (simple) '!$C$8:$AF$725,30,0)</f>
        <v>0.79390410423689939</v>
      </c>
      <c r="AH222" s="38">
        <f t="shared" si="46"/>
        <v>0.25000000000000006</v>
      </c>
    </row>
    <row r="223" spans="2:34" x14ac:dyDescent="0.25">
      <c r="B223" s="21" t="s">
        <v>220</v>
      </c>
      <c r="C223" s="32" t="s">
        <v>418</v>
      </c>
      <c r="D223" s="22" t="s">
        <v>110</v>
      </c>
      <c r="E223" s="22" t="s">
        <v>222</v>
      </c>
      <c r="F223" s="22" t="s">
        <v>210</v>
      </c>
      <c r="G223" s="33">
        <v>45</v>
      </c>
      <c r="H223" s="33">
        <v>0.3</v>
      </c>
      <c r="I223" s="33" t="s">
        <v>103</v>
      </c>
      <c r="J223" s="33">
        <v>45</v>
      </c>
      <c r="K223" s="33">
        <v>0.3</v>
      </c>
      <c r="L223" s="33" t="s">
        <v>103</v>
      </c>
      <c r="M223" s="23" t="s">
        <v>61</v>
      </c>
      <c r="N223" s="24" t="s">
        <v>97</v>
      </c>
      <c r="O223" s="25">
        <v>43129</v>
      </c>
      <c r="P223" s="21">
        <v>0</v>
      </c>
      <c r="Q223" s="33">
        <v>3</v>
      </c>
      <c r="R223" s="33">
        <f t="shared" si="48"/>
        <v>61</v>
      </c>
      <c r="S223" s="34">
        <f t="shared" si="49"/>
        <v>8.2008635999999996E-2</v>
      </c>
      <c r="T223" s="34">
        <f t="shared" si="50"/>
        <v>4.2418259999999997</v>
      </c>
      <c r="U223" s="34">
        <f>+VLOOKUP(B223,'[3]Annexe 1 (Prix MP)'!A:C,3,0)*T223</f>
        <v>20.140359521040001</v>
      </c>
      <c r="V223" s="35">
        <f t="shared" si="52"/>
        <v>46</v>
      </c>
      <c r="W223" s="27">
        <f t="shared" si="51"/>
        <v>3</v>
      </c>
      <c r="X223" s="36">
        <f>+VLOOKUP(W223,'[3]Annexe 1 (Prix MP)'!$A$32:$B$38,2,0)</f>
        <v>0.15</v>
      </c>
      <c r="Y223" s="37">
        <f t="shared" si="53"/>
        <v>0.43783390263130434</v>
      </c>
      <c r="Z223" s="36">
        <f t="shared" si="54"/>
        <v>0.15915109839339128</v>
      </c>
      <c r="AA223" s="34">
        <f t="shared" si="58"/>
        <v>9.2669758680000006E-2</v>
      </c>
      <c r="AB223" s="36">
        <f t="shared" si="47"/>
        <v>0</v>
      </c>
      <c r="AC223" s="36">
        <f t="shared" si="55"/>
        <v>0.6896547597046957</v>
      </c>
      <c r="AD223" s="38">
        <f t="shared" si="45"/>
        <v>0.23076923076923084</v>
      </c>
      <c r="AE223" s="36">
        <f t="shared" si="56"/>
        <v>0.70733821508173911</v>
      </c>
      <c r="AF223" s="31">
        <f t="shared" si="57"/>
        <v>0.70733821508173911</v>
      </c>
      <c r="AG223" s="31">
        <f>VLOOKUP(C223,'[4]Bague en acier (simple) '!$C$8:$AF$725,30,0)</f>
        <v>0.74525729390840578</v>
      </c>
      <c r="AH223" s="38">
        <f t="shared" si="46"/>
        <v>0.25</v>
      </c>
    </row>
    <row r="224" spans="2:34" x14ac:dyDescent="0.25">
      <c r="B224" s="21" t="s">
        <v>220</v>
      </c>
      <c r="C224" s="32" t="s">
        <v>419</v>
      </c>
      <c r="D224" s="22" t="s">
        <v>110</v>
      </c>
      <c r="E224" s="22" t="s">
        <v>222</v>
      </c>
      <c r="F224" s="22" t="s">
        <v>171</v>
      </c>
      <c r="G224" s="33">
        <v>45</v>
      </c>
      <c r="H224" s="33">
        <v>0.3</v>
      </c>
      <c r="I224" s="33" t="s">
        <v>103</v>
      </c>
      <c r="J224" s="33">
        <v>45</v>
      </c>
      <c r="K224" s="33">
        <v>0.3</v>
      </c>
      <c r="L224" s="33" t="s">
        <v>103</v>
      </c>
      <c r="M224" s="23" t="s">
        <v>61</v>
      </c>
      <c r="N224" s="24" t="s">
        <v>97</v>
      </c>
      <c r="O224" s="25">
        <v>43129</v>
      </c>
      <c r="P224" s="21">
        <v>0</v>
      </c>
      <c r="Q224" s="33">
        <v>3</v>
      </c>
      <c r="R224" s="33">
        <f t="shared" si="48"/>
        <v>51</v>
      </c>
      <c r="S224" s="34">
        <f t="shared" si="49"/>
        <v>6.786921600000001E-2</v>
      </c>
      <c r="T224" s="34">
        <f t="shared" si="50"/>
        <v>4.2418259999999997</v>
      </c>
      <c r="U224" s="34">
        <f>+VLOOKUP(B224,'[3]Annexe 1 (Prix MP)'!A:C,3,0)*T224</f>
        <v>20.140359521040001</v>
      </c>
      <c r="V224" s="35">
        <f t="shared" si="52"/>
        <v>55</v>
      </c>
      <c r="W224" s="27">
        <f t="shared" si="51"/>
        <v>3</v>
      </c>
      <c r="X224" s="36">
        <f>+VLOOKUP(W224,'[3]Annexe 1 (Prix MP)'!$A$32:$B$38,2,0)</f>
        <v>0.15</v>
      </c>
      <c r="Y224" s="37">
        <f t="shared" si="53"/>
        <v>0.366188354928</v>
      </c>
      <c r="Z224" s="36">
        <f t="shared" si="54"/>
        <v>0.15</v>
      </c>
      <c r="AA224" s="34">
        <f t="shared" si="58"/>
        <v>7.6692214080000015E-2</v>
      </c>
      <c r="AB224" s="36">
        <f t="shared" si="47"/>
        <v>0</v>
      </c>
      <c r="AC224" s="36">
        <f t="shared" si="55"/>
        <v>0.59288056900800001</v>
      </c>
      <c r="AD224" s="38">
        <f t="shared" si="45"/>
        <v>0.25300205107240742</v>
      </c>
      <c r="AE224" s="36">
        <f t="shared" si="56"/>
        <v>0.59288056900800001</v>
      </c>
      <c r="AF224" s="31">
        <f t="shared" si="57"/>
        <v>0.59288056900800001</v>
      </c>
      <c r="AG224" s="31">
        <f>VLOOKUP(C224,'[4]Bague en acier (simple) '!$C$8:$AF$725,30,0)</f>
        <v>0.62993470897066672</v>
      </c>
      <c r="AH224" s="38">
        <f t="shared" si="46"/>
        <v>0.25300205107240742</v>
      </c>
    </row>
    <row r="225" spans="2:34" x14ac:dyDescent="0.25">
      <c r="B225" s="21" t="s">
        <v>220</v>
      </c>
      <c r="C225" s="1" t="s">
        <v>420</v>
      </c>
      <c r="D225" s="22" t="s">
        <v>110</v>
      </c>
      <c r="E225" s="22" t="s">
        <v>222</v>
      </c>
      <c r="F225" s="22" t="s">
        <v>112</v>
      </c>
      <c r="G225" s="33">
        <v>45</v>
      </c>
      <c r="H225" s="33">
        <v>0.3</v>
      </c>
      <c r="I225" s="33" t="s">
        <v>103</v>
      </c>
      <c r="J225" s="33">
        <v>45</v>
      </c>
      <c r="K225" s="33">
        <v>0.3</v>
      </c>
      <c r="L225" s="33" t="s">
        <v>103</v>
      </c>
      <c r="M225" s="23" t="s">
        <v>61</v>
      </c>
      <c r="N225" s="24" t="s">
        <v>97</v>
      </c>
      <c r="O225" s="25">
        <v>43129</v>
      </c>
      <c r="P225" s="21">
        <v>0</v>
      </c>
      <c r="Q225" s="33">
        <v>3</v>
      </c>
      <c r="R225" s="33">
        <f t="shared" si="48"/>
        <v>48</v>
      </c>
      <c r="S225" s="34">
        <f t="shared" si="49"/>
        <v>6.3627390000000006E-2</v>
      </c>
      <c r="T225" s="34">
        <f t="shared" si="50"/>
        <v>4.2418259999999997</v>
      </c>
      <c r="U225" s="34">
        <f>+VLOOKUP(B225,'[3]Annexe 1 (Prix MP)'!A:C,3,0)*T225</f>
        <v>20.140359521040001</v>
      </c>
      <c r="V225" s="35">
        <f t="shared" si="52"/>
        <v>58</v>
      </c>
      <c r="W225" s="27">
        <f t="shared" si="51"/>
        <v>3</v>
      </c>
      <c r="X225" s="36">
        <f>+VLOOKUP(W225,'[3]Annexe 1 (Prix MP)'!$A$32:$B$38,2,0)</f>
        <v>0.15</v>
      </c>
      <c r="Y225" s="37">
        <f t="shared" si="53"/>
        <v>0.34724757794896555</v>
      </c>
      <c r="Z225" s="36">
        <f t="shared" si="54"/>
        <v>0.15</v>
      </c>
      <c r="AA225" s="34">
        <f t="shared" si="58"/>
        <v>7.1898950700000019E-2</v>
      </c>
      <c r="AB225" s="36">
        <f t="shared" si="47"/>
        <v>0</v>
      </c>
      <c r="AC225" s="36">
        <f t="shared" si="55"/>
        <v>0.56914652864896564</v>
      </c>
      <c r="AD225" s="38">
        <f t="shared" si="45"/>
        <v>0.26355251670614349</v>
      </c>
      <c r="AE225" s="36">
        <f t="shared" si="56"/>
        <v>0.59878075521280794</v>
      </c>
      <c r="AF225" s="31">
        <f t="shared" si="57"/>
        <v>0.59878075521280794</v>
      </c>
      <c r="AG225" s="31">
        <f>VLOOKUP(C225,'[4]Bague en acier (simple) '!$C$8:$AF$725,30,0)</f>
        <v>0.59905633744896558</v>
      </c>
      <c r="AH225" s="38">
        <f t="shared" si="46"/>
        <v>0.3</v>
      </c>
    </row>
    <row r="226" spans="2:34" x14ac:dyDescent="0.25">
      <c r="B226" s="21" t="s">
        <v>220</v>
      </c>
      <c r="C226" s="43" t="s">
        <v>421</v>
      </c>
      <c r="D226" s="22" t="s">
        <v>110</v>
      </c>
      <c r="E226" s="22" t="s">
        <v>222</v>
      </c>
      <c r="F226" s="22" t="s">
        <v>162</v>
      </c>
      <c r="G226" s="33">
        <v>45</v>
      </c>
      <c r="H226" s="33">
        <v>0.3</v>
      </c>
      <c r="I226" s="33" t="s">
        <v>103</v>
      </c>
      <c r="J226" s="33">
        <v>45</v>
      </c>
      <c r="K226" s="33">
        <v>0.3</v>
      </c>
      <c r="L226" s="33" t="s">
        <v>103</v>
      </c>
      <c r="M226" s="23" t="s">
        <v>61</v>
      </c>
      <c r="N226" s="24" t="s">
        <v>97</v>
      </c>
      <c r="O226" s="25">
        <v>43129</v>
      </c>
      <c r="P226" s="21">
        <v>0</v>
      </c>
      <c r="Q226" s="33">
        <v>3</v>
      </c>
      <c r="R226" s="33">
        <f t="shared" si="48"/>
        <v>47</v>
      </c>
      <c r="S226" s="34">
        <f t="shared" si="49"/>
        <v>6.2213448000000005E-2</v>
      </c>
      <c r="T226" s="34">
        <f t="shared" si="50"/>
        <v>4.2418259999999997</v>
      </c>
      <c r="U226" s="34">
        <f>+VLOOKUP(B226,'[3]Annexe 1 (Prix MP)'!A:C,3,0)*T226</f>
        <v>20.140359521040001</v>
      </c>
      <c r="V226" s="35">
        <f t="shared" si="52"/>
        <v>60</v>
      </c>
      <c r="W226" s="27">
        <f t="shared" si="51"/>
        <v>3</v>
      </c>
      <c r="X226" s="36">
        <f>+VLOOKUP(W226,'[3]Annexe 1 (Prix MP)'!$A$32:$B$38,2,0)</f>
        <v>0.15</v>
      </c>
      <c r="Y226" s="37">
        <f t="shared" si="53"/>
        <v>0.33567265868400004</v>
      </c>
      <c r="Z226" s="36">
        <f t="shared" si="54"/>
        <v>0.15</v>
      </c>
      <c r="AA226" s="34">
        <f t="shared" si="58"/>
        <v>7.0301196240000016E-2</v>
      </c>
      <c r="AB226" s="36">
        <f t="shared" si="47"/>
        <v>0</v>
      </c>
      <c r="AC226" s="36">
        <f t="shared" si="55"/>
        <v>0.55597385492399998</v>
      </c>
      <c r="AD226" s="38">
        <f t="shared" si="45"/>
        <v>0.26979685945934362</v>
      </c>
      <c r="AE226" s="36">
        <f t="shared" si="56"/>
        <v>0.57996264989142865</v>
      </c>
      <c r="AF226" s="31">
        <v>0.628</v>
      </c>
      <c r="AG226" s="31">
        <f>VLOOKUP(C226,'[4]Bague en acier (simple) '!$C$8:$AF$725,30,0)</f>
        <v>0.6228525415485715</v>
      </c>
      <c r="AH226" s="38">
        <f t="shared" si="46"/>
        <v>0.3535448169999999</v>
      </c>
    </row>
    <row r="227" spans="2:34" x14ac:dyDescent="0.25">
      <c r="B227" s="21" t="s">
        <v>220</v>
      </c>
      <c r="C227" s="1" t="s">
        <v>422</v>
      </c>
      <c r="D227" s="22" t="s">
        <v>110</v>
      </c>
      <c r="E227" s="22" t="s">
        <v>222</v>
      </c>
      <c r="F227" s="22" t="s">
        <v>381</v>
      </c>
      <c r="G227" s="33">
        <v>45</v>
      </c>
      <c r="H227" s="33">
        <v>0.3</v>
      </c>
      <c r="I227" s="33" t="s">
        <v>103</v>
      </c>
      <c r="J227" s="33">
        <v>45</v>
      </c>
      <c r="K227" s="33">
        <v>0.3</v>
      </c>
      <c r="L227" s="33" t="s">
        <v>103</v>
      </c>
      <c r="M227" s="23" t="s">
        <v>61</v>
      </c>
      <c r="N227" s="24" t="s">
        <v>97</v>
      </c>
      <c r="O227" s="25">
        <v>43129</v>
      </c>
      <c r="P227" s="21">
        <v>0</v>
      </c>
      <c r="Q227" s="33">
        <v>3</v>
      </c>
      <c r="R227" s="33">
        <f t="shared" si="48"/>
        <v>45</v>
      </c>
      <c r="S227" s="34">
        <f t="shared" si="49"/>
        <v>5.9385564000000002E-2</v>
      </c>
      <c r="T227" s="34">
        <f t="shared" si="50"/>
        <v>4.2418259999999997</v>
      </c>
      <c r="U227" s="34">
        <f>+VLOOKUP(B227,'[3]Annexe 1 (Prix MP)'!A:C,3,0)*T227</f>
        <v>20.140359521040001</v>
      </c>
      <c r="V227" s="35">
        <f t="shared" si="52"/>
        <v>62</v>
      </c>
      <c r="W227" s="27">
        <f t="shared" si="51"/>
        <v>3</v>
      </c>
      <c r="X227" s="36">
        <f>+VLOOKUP(W227,'[3]Annexe 1 (Prix MP)'!$A$32:$B$38,2,0)</f>
        <v>0.15</v>
      </c>
      <c r="Y227" s="37">
        <f t="shared" si="53"/>
        <v>0.32484450840387097</v>
      </c>
      <c r="Z227" s="36">
        <f t="shared" si="54"/>
        <v>0.15</v>
      </c>
      <c r="AA227" s="34">
        <f t="shared" si="58"/>
        <v>6.710568732000001E-2</v>
      </c>
      <c r="AB227" s="36">
        <f t="shared" si="47"/>
        <v>0</v>
      </c>
      <c r="AC227" s="36">
        <f t="shared" si="55"/>
        <v>0.54195019572387093</v>
      </c>
      <c r="AD227" s="38">
        <f t="shared" si="45"/>
        <v>0.27677820062348768</v>
      </c>
      <c r="AE227" s="36">
        <f t="shared" si="56"/>
        <v>0.55992885103410139</v>
      </c>
      <c r="AF227" s="31">
        <f t="shared" si="57"/>
        <v>0.55992885103410139</v>
      </c>
      <c r="AG227" s="31">
        <f>VLOOKUP(C227,'[4]Bague en acier (simple) '!$C$8:$AF$725,30,0)</f>
        <v>0.60314192943410139</v>
      </c>
      <c r="AH227" s="38">
        <f t="shared" si="46"/>
        <v>0.30000000000000004</v>
      </c>
    </row>
    <row r="228" spans="2:34" x14ac:dyDescent="0.25">
      <c r="B228" s="21" t="s">
        <v>220</v>
      </c>
      <c r="C228" s="1" t="s">
        <v>423</v>
      </c>
      <c r="D228" s="22" t="s">
        <v>110</v>
      </c>
      <c r="E228" s="22" t="s">
        <v>222</v>
      </c>
      <c r="F228" s="22" t="s">
        <v>116</v>
      </c>
      <c r="G228" s="33">
        <v>45</v>
      </c>
      <c r="H228" s="33">
        <v>0.3</v>
      </c>
      <c r="I228" s="33" t="s">
        <v>103</v>
      </c>
      <c r="J228" s="33">
        <v>45</v>
      </c>
      <c r="K228" s="33">
        <v>0.3</v>
      </c>
      <c r="L228" s="33" t="s">
        <v>103</v>
      </c>
      <c r="M228" s="23" t="s">
        <v>61</v>
      </c>
      <c r="N228" s="24" t="s">
        <v>97</v>
      </c>
      <c r="O228" s="25">
        <v>43129</v>
      </c>
      <c r="P228" s="21">
        <v>0</v>
      </c>
      <c r="Q228" s="33">
        <v>3</v>
      </c>
      <c r="R228" s="33">
        <f t="shared" si="48"/>
        <v>43</v>
      </c>
      <c r="S228" s="34">
        <f t="shared" si="49"/>
        <v>5.6557680000000006E-2</v>
      </c>
      <c r="T228" s="34">
        <f t="shared" si="50"/>
        <v>4.2418259999999997</v>
      </c>
      <c r="U228" s="34">
        <f>+VLOOKUP(B228,'[3]Annexe 1 (Prix MP)'!A:C,3,0)*T228</f>
        <v>20.140359521040001</v>
      </c>
      <c r="V228" s="35">
        <f t="shared" si="52"/>
        <v>65</v>
      </c>
      <c r="W228" s="27">
        <f t="shared" si="51"/>
        <v>3</v>
      </c>
      <c r="X228" s="36">
        <f>+VLOOKUP(W228,'[3]Annexe 1 (Prix MP)'!$A$32:$B$38,2,0)</f>
        <v>0.15</v>
      </c>
      <c r="Y228" s="37">
        <f t="shared" si="53"/>
        <v>0.30985168493907694</v>
      </c>
      <c r="Z228" s="36">
        <f t="shared" si="54"/>
        <v>0.15</v>
      </c>
      <c r="AA228" s="34">
        <f t="shared" si="58"/>
        <v>6.3910178400000017E-2</v>
      </c>
      <c r="AB228" s="36">
        <f t="shared" si="47"/>
        <v>0</v>
      </c>
      <c r="AC228" s="36">
        <f t="shared" si="55"/>
        <v>0.52376186333907693</v>
      </c>
      <c r="AD228" s="38">
        <f t="shared" si="45"/>
        <v>0.28638969443808443</v>
      </c>
      <c r="AE228" s="36">
        <f t="shared" si="56"/>
        <v>0.53394551905582421</v>
      </c>
      <c r="AF228" s="31">
        <f t="shared" si="57"/>
        <v>0.53394551905582421</v>
      </c>
      <c r="AG228" s="31">
        <f>VLOOKUP(C228,'[4]Bague en acier (simple) '!$C$8:$AF$725,30,0)</f>
        <v>0.57748178419868146</v>
      </c>
      <c r="AH228" s="38">
        <f t="shared" si="46"/>
        <v>0.3</v>
      </c>
    </row>
    <row r="229" spans="2:34" x14ac:dyDescent="0.25">
      <c r="B229" s="21" t="s">
        <v>220</v>
      </c>
      <c r="C229" s="32" t="s">
        <v>424</v>
      </c>
      <c r="D229" s="22" t="s">
        <v>110</v>
      </c>
      <c r="E229" s="22" t="s">
        <v>222</v>
      </c>
      <c r="F229" s="22" t="s">
        <v>425</v>
      </c>
      <c r="G229" s="33">
        <v>45</v>
      </c>
      <c r="H229" s="33">
        <v>0.3</v>
      </c>
      <c r="I229" s="33" t="s">
        <v>103</v>
      </c>
      <c r="J229" s="33">
        <v>45</v>
      </c>
      <c r="K229" s="33">
        <v>0.3</v>
      </c>
      <c r="L229" s="33" t="s">
        <v>103</v>
      </c>
      <c r="M229" s="23" t="s">
        <v>61</v>
      </c>
      <c r="N229" s="24" t="s">
        <v>97</v>
      </c>
      <c r="O229" s="25">
        <v>43129</v>
      </c>
      <c r="P229" s="21">
        <v>0</v>
      </c>
      <c r="Q229" s="33">
        <v>3</v>
      </c>
      <c r="R229" s="33">
        <f t="shared" si="48"/>
        <v>40</v>
      </c>
      <c r="S229" s="34">
        <f t="shared" si="49"/>
        <v>5.2315854000000009E-2</v>
      </c>
      <c r="T229" s="34">
        <f t="shared" si="50"/>
        <v>4.2418259999999997</v>
      </c>
      <c r="U229" s="34">
        <f>+VLOOKUP(B229,'[3]Annexe 1 (Prix MP)'!A:C,3,0)*T229</f>
        <v>20.140359521040001</v>
      </c>
      <c r="V229" s="35">
        <f t="shared" si="52"/>
        <v>70</v>
      </c>
      <c r="W229" s="27">
        <f t="shared" si="51"/>
        <v>3</v>
      </c>
      <c r="X229" s="36">
        <f>+VLOOKUP(W229,'[3]Annexe 1 (Prix MP)'!$A$32:$B$38,2,0)</f>
        <v>0.15</v>
      </c>
      <c r="Y229" s="37">
        <f t="shared" si="53"/>
        <v>0.28771942172914289</v>
      </c>
      <c r="Z229" s="36">
        <f t="shared" si="54"/>
        <v>0.15</v>
      </c>
      <c r="AA229" s="34">
        <f t="shared" si="58"/>
        <v>5.9116915020000015E-2</v>
      </c>
      <c r="AB229" s="36">
        <f t="shared" si="47"/>
        <v>0</v>
      </c>
      <c r="AC229" s="36">
        <f t="shared" si="55"/>
        <v>0.4968363367491429</v>
      </c>
      <c r="AD229" s="38">
        <f t="shared" si="45"/>
        <v>0.30191028494708577</v>
      </c>
      <c r="AE229" s="36">
        <f t="shared" si="56"/>
        <v>0.4968363367491429</v>
      </c>
      <c r="AF229" s="31">
        <f t="shared" si="57"/>
        <v>0.4968363367491429</v>
      </c>
      <c r="AG229" s="31">
        <f>VLOOKUP(C229,'[4]Bague en acier (simple) '!$C$8:$AF$725,30,0)</f>
        <v>0.53950152632734694</v>
      </c>
      <c r="AH229" s="38">
        <f t="shared" si="46"/>
        <v>0.30191028494708577</v>
      </c>
    </row>
    <row r="230" spans="2:34" x14ac:dyDescent="0.25">
      <c r="B230" s="21" t="s">
        <v>220</v>
      </c>
      <c r="C230" s="1" t="s">
        <v>426</v>
      </c>
      <c r="D230" s="22" t="s">
        <v>110</v>
      </c>
      <c r="E230" s="22" t="s">
        <v>222</v>
      </c>
      <c r="F230" s="22" t="s">
        <v>144</v>
      </c>
      <c r="G230" s="33">
        <v>45</v>
      </c>
      <c r="H230" s="33">
        <v>0.3</v>
      </c>
      <c r="I230" s="33" t="s">
        <v>103</v>
      </c>
      <c r="J230" s="33">
        <v>45</v>
      </c>
      <c r="K230" s="33">
        <v>0.3</v>
      </c>
      <c r="L230" s="33" t="s">
        <v>103</v>
      </c>
      <c r="M230" s="23" t="s">
        <v>61</v>
      </c>
      <c r="N230" s="24" t="s">
        <v>97</v>
      </c>
      <c r="O230" s="25">
        <v>43129</v>
      </c>
      <c r="P230" s="21">
        <v>0</v>
      </c>
      <c r="Q230" s="33">
        <v>3</v>
      </c>
      <c r="R230" s="33">
        <f t="shared" si="48"/>
        <v>38</v>
      </c>
      <c r="S230" s="34">
        <f t="shared" si="49"/>
        <v>4.9487969999999999E-2</v>
      </c>
      <c r="T230" s="34">
        <f t="shared" si="50"/>
        <v>4.2418259999999997</v>
      </c>
      <c r="U230" s="34">
        <f>+VLOOKUP(B230,'[3]Annexe 1 (Prix MP)'!A:C,3,0)*T230</f>
        <v>20.140359521040001</v>
      </c>
      <c r="V230" s="35">
        <f t="shared" si="52"/>
        <v>74</v>
      </c>
      <c r="W230" s="27">
        <f t="shared" si="51"/>
        <v>3</v>
      </c>
      <c r="X230" s="36">
        <f>+VLOOKUP(W230,'[3]Annexe 1 (Prix MP)'!$A$32:$B$38,2,0)</f>
        <v>0.15</v>
      </c>
      <c r="Y230" s="37">
        <f t="shared" si="53"/>
        <v>0.27216702055459463</v>
      </c>
      <c r="Z230" s="36">
        <f t="shared" si="54"/>
        <v>0.15</v>
      </c>
      <c r="AA230" s="34">
        <f t="shared" si="58"/>
        <v>5.5921406100000008E-2</v>
      </c>
      <c r="AB230" s="36">
        <f t="shared" si="47"/>
        <v>0</v>
      </c>
      <c r="AC230" s="36">
        <f t="shared" si="55"/>
        <v>0.47808842665459467</v>
      </c>
      <c r="AD230" s="38">
        <f t="shared" si="45"/>
        <v>0.3137494899209739</v>
      </c>
      <c r="AE230" s="36">
        <f t="shared" si="56"/>
        <v>0.47808842665459467</v>
      </c>
      <c r="AF230" s="31">
        <f t="shared" si="57"/>
        <v>0.47808842665459467</v>
      </c>
      <c r="AG230" s="31">
        <f>VLOOKUP(C230,'[4]Bague en acier (simple) '!$C$8:$AF$725,30,0)</f>
        <v>0.51304198436370674</v>
      </c>
      <c r="AH230" s="38">
        <f t="shared" si="46"/>
        <v>0.3137494899209739</v>
      </c>
    </row>
    <row r="231" spans="2:34" x14ac:dyDescent="0.25">
      <c r="B231" s="21" t="s">
        <v>220</v>
      </c>
      <c r="C231" s="32" t="s">
        <v>427</v>
      </c>
      <c r="D231" s="22" t="s">
        <v>110</v>
      </c>
      <c r="E231" s="22" t="s">
        <v>222</v>
      </c>
      <c r="F231" s="22" t="s">
        <v>156</v>
      </c>
      <c r="G231" s="33">
        <v>45</v>
      </c>
      <c r="H231" s="33">
        <v>0.3</v>
      </c>
      <c r="I231" s="33" t="s">
        <v>103</v>
      </c>
      <c r="J231" s="33">
        <v>45</v>
      </c>
      <c r="K231" s="33">
        <v>0.3</v>
      </c>
      <c r="L231" s="33" t="s">
        <v>103</v>
      </c>
      <c r="M231" s="23" t="s">
        <v>61</v>
      </c>
      <c r="N231" s="24" t="s">
        <v>97</v>
      </c>
      <c r="O231" s="25">
        <v>43129</v>
      </c>
      <c r="P231" s="21">
        <v>0</v>
      </c>
      <c r="Q231" s="33">
        <v>3</v>
      </c>
      <c r="R231" s="33">
        <f t="shared" si="48"/>
        <v>37</v>
      </c>
      <c r="S231" s="34">
        <f t="shared" si="49"/>
        <v>4.8074028000000005E-2</v>
      </c>
      <c r="T231" s="34">
        <f t="shared" si="50"/>
        <v>4.2418259999999997</v>
      </c>
      <c r="U231" s="34">
        <f>+VLOOKUP(B231,'[3]Annexe 1 (Prix MP)'!A:C,3,0)*T231</f>
        <v>20.140359521040001</v>
      </c>
      <c r="V231" s="35">
        <f t="shared" si="52"/>
        <v>76</v>
      </c>
      <c r="W231" s="27">
        <f t="shared" si="51"/>
        <v>3</v>
      </c>
      <c r="X231" s="36">
        <f>+VLOOKUP(W231,'[3]Annexe 1 (Prix MP)'!$A$32:$B$38,2,0)</f>
        <v>0.15</v>
      </c>
      <c r="Y231" s="37">
        <f t="shared" si="53"/>
        <v>0.26500473054000001</v>
      </c>
      <c r="Z231" s="36">
        <f t="shared" si="54"/>
        <v>0.15</v>
      </c>
      <c r="AA231" s="34">
        <f t="shared" si="58"/>
        <v>5.4323651640000012E-2</v>
      </c>
      <c r="AB231" s="36">
        <f t="shared" si="47"/>
        <v>0</v>
      </c>
      <c r="AC231" s="36">
        <f t="shared" si="55"/>
        <v>0.46932838218</v>
      </c>
      <c r="AD231" s="38">
        <f t="shared" si="45"/>
        <v>0.31960564435344752</v>
      </c>
      <c r="AE231" s="36">
        <f t="shared" si="56"/>
        <v>0.46932838218</v>
      </c>
      <c r="AF231" s="31">
        <f t="shared" si="57"/>
        <v>0.46932838218</v>
      </c>
      <c r="AG231" s="31">
        <f>VLOOKUP(C231,'[4]Bague en acier (simple) '!$C$8:$AF$725,30,0)</f>
        <v>0.50048245993999996</v>
      </c>
      <c r="AH231" s="38">
        <f t="shared" si="46"/>
        <v>0.31960564435344752</v>
      </c>
    </row>
    <row r="232" spans="2:34" x14ac:dyDescent="0.25">
      <c r="B232" s="21" t="s">
        <v>220</v>
      </c>
      <c r="C232" s="1" t="s">
        <v>428</v>
      </c>
      <c r="D232" s="22" t="s">
        <v>110</v>
      </c>
      <c r="E232" s="22" t="s">
        <v>222</v>
      </c>
      <c r="F232" s="22" t="s">
        <v>122</v>
      </c>
      <c r="G232" s="33">
        <v>45</v>
      </c>
      <c r="H232" s="33">
        <v>0.3</v>
      </c>
      <c r="I232" s="33" t="s">
        <v>103</v>
      </c>
      <c r="J232" s="33">
        <v>45</v>
      </c>
      <c r="K232" s="33">
        <v>0.3</v>
      </c>
      <c r="L232" s="33" t="s">
        <v>103</v>
      </c>
      <c r="M232" s="23" t="s">
        <v>61</v>
      </c>
      <c r="N232" s="24" t="s">
        <v>97</v>
      </c>
      <c r="O232" s="25">
        <v>43129</v>
      </c>
      <c r="P232" s="21">
        <v>0</v>
      </c>
      <c r="Q232" s="33">
        <v>3</v>
      </c>
      <c r="R232" s="33">
        <f t="shared" si="48"/>
        <v>35</v>
      </c>
      <c r="S232" s="34">
        <f t="shared" si="49"/>
        <v>4.5246144000000009E-2</v>
      </c>
      <c r="T232" s="34">
        <f t="shared" si="50"/>
        <v>4.2418259999999997</v>
      </c>
      <c r="U232" s="34">
        <f>+VLOOKUP(B232,'[3]Annexe 1 (Prix MP)'!A:C,3,0)*T232</f>
        <v>20.140359521040001</v>
      </c>
      <c r="V232" s="35">
        <f t="shared" si="52"/>
        <v>80</v>
      </c>
      <c r="W232" s="27">
        <f t="shared" si="51"/>
        <v>3</v>
      </c>
      <c r="X232" s="36">
        <f>+VLOOKUP(W232,'[3]Annexe 1 (Prix MP)'!$A$32:$B$38,2,0)</f>
        <v>0.15</v>
      </c>
      <c r="Y232" s="37">
        <f t="shared" si="53"/>
        <v>0.25175449401299999</v>
      </c>
      <c r="Z232" s="36">
        <f t="shared" si="54"/>
        <v>0.15</v>
      </c>
      <c r="AA232" s="34">
        <f t="shared" si="58"/>
        <v>5.1128142720000012E-2</v>
      </c>
      <c r="AB232" s="36">
        <f t="shared" si="47"/>
        <v>0</v>
      </c>
      <c r="AC232" s="36">
        <f t="shared" si="55"/>
        <v>0.452882636733</v>
      </c>
      <c r="AD232" s="38">
        <f t="shared" si="45"/>
        <v>0.33121163814552135</v>
      </c>
      <c r="AE232" s="36">
        <f t="shared" si="56"/>
        <v>0.452882636733</v>
      </c>
      <c r="AF232" s="31">
        <f t="shared" si="57"/>
        <v>0.452882636733</v>
      </c>
      <c r="AG232" s="31">
        <f>VLOOKUP(C232,'[4]Bague en acier (simple) '!$C$8:$AF$725,30,0)</f>
        <v>0.48426294521300006</v>
      </c>
      <c r="AH232" s="38">
        <f t="shared" si="46"/>
        <v>0.33121163814552135</v>
      </c>
    </row>
    <row r="233" spans="2:34" x14ac:dyDescent="0.25">
      <c r="B233" s="21" t="s">
        <v>220</v>
      </c>
      <c r="C233" s="32" t="s">
        <v>429</v>
      </c>
      <c r="D233" s="22" t="s">
        <v>110</v>
      </c>
      <c r="E233" s="22" t="s">
        <v>222</v>
      </c>
      <c r="F233" s="22" t="s">
        <v>186</v>
      </c>
      <c r="G233" s="33">
        <v>45</v>
      </c>
      <c r="H233" s="33">
        <v>0.3</v>
      </c>
      <c r="I233" s="33" t="s">
        <v>103</v>
      </c>
      <c r="J233" s="33">
        <v>45</v>
      </c>
      <c r="K233" s="33">
        <v>0.3</v>
      </c>
      <c r="L233" s="33" t="s">
        <v>103</v>
      </c>
      <c r="M233" s="23" t="s">
        <v>61</v>
      </c>
      <c r="N233" s="24" t="s">
        <v>97</v>
      </c>
      <c r="O233" s="25">
        <v>43129</v>
      </c>
      <c r="P233" s="21">
        <v>0</v>
      </c>
      <c r="Q233" s="33">
        <v>3</v>
      </c>
      <c r="R233" s="33">
        <f t="shared" si="48"/>
        <v>33</v>
      </c>
      <c r="S233" s="34">
        <f t="shared" si="49"/>
        <v>4.2418260000000006E-2</v>
      </c>
      <c r="T233" s="34">
        <f t="shared" si="50"/>
        <v>4.2418259999999997</v>
      </c>
      <c r="U233" s="34">
        <f>+VLOOKUP(B233,'[3]Annexe 1 (Prix MP)'!A:C,3,0)*T233</f>
        <v>20.140359521040001</v>
      </c>
      <c r="V233" s="35">
        <f t="shared" si="52"/>
        <v>85</v>
      </c>
      <c r="W233" s="27">
        <f t="shared" si="51"/>
        <v>3</v>
      </c>
      <c r="X233" s="36">
        <f>+VLOOKUP(W233,'[3]Annexe 1 (Prix MP)'!$A$32:$B$38,2,0)</f>
        <v>0.15</v>
      </c>
      <c r="Y233" s="37">
        <f t="shared" si="53"/>
        <v>0.23694540612988235</v>
      </c>
      <c r="Z233" s="36">
        <f t="shared" si="54"/>
        <v>0.15</v>
      </c>
      <c r="AA233" s="34">
        <f t="shared" si="58"/>
        <v>4.7932633800000013E-2</v>
      </c>
      <c r="AB233" s="36">
        <f t="shared" si="47"/>
        <v>0</v>
      </c>
      <c r="AC233" s="36">
        <f t="shared" si="55"/>
        <v>0.43487803992988239</v>
      </c>
      <c r="AD233" s="38">
        <f t="shared" si="45"/>
        <v>0.34492429193294122</v>
      </c>
      <c r="AE233" s="36">
        <f t="shared" si="56"/>
        <v>0.43487803992988239</v>
      </c>
      <c r="AF233" s="31">
        <f t="shared" si="57"/>
        <v>0.43487803992988239</v>
      </c>
      <c r="AG233" s="31">
        <f>VLOOKUP(C233,'[4]Bague en acier (simple) '!$C$8:$AF$725,30,0)</f>
        <v>0.46648457912988239</v>
      </c>
      <c r="AH233" s="38">
        <f t="shared" si="46"/>
        <v>0.34492429193294122</v>
      </c>
    </row>
    <row r="234" spans="2:34" x14ac:dyDescent="0.25">
      <c r="B234" s="21" t="s">
        <v>220</v>
      </c>
      <c r="C234" s="1" t="s">
        <v>430</v>
      </c>
      <c r="D234" s="22" t="s">
        <v>110</v>
      </c>
      <c r="E234" s="22" t="s">
        <v>222</v>
      </c>
      <c r="F234" s="22" t="s">
        <v>165</v>
      </c>
      <c r="G234" s="33">
        <v>45</v>
      </c>
      <c r="H234" s="33">
        <v>0.3</v>
      </c>
      <c r="I234" s="33" t="s">
        <v>103</v>
      </c>
      <c r="J234" s="33">
        <v>45</v>
      </c>
      <c r="K234" s="33">
        <v>0.3</v>
      </c>
      <c r="L234" s="33" t="s">
        <v>103</v>
      </c>
      <c r="M234" s="23" t="s">
        <v>61</v>
      </c>
      <c r="N234" s="24" t="s">
        <v>97</v>
      </c>
      <c r="O234" s="25">
        <v>43129</v>
      </c>
      <c r="P234" s="21">
        <v>0</v>
      </c>
      <c r="Q234" s="33">
        <v>3</v>
      </c>
      <c r="R234" s="33">
        <f t="shared" si="48"/>
        <v>30</v>
      </c>
      <c r="S234" s="34">
        <f t="shared" si="49"/>
        <v>3.8176434000000002E-2</v>
      </c>
      <c r="T234" s="34">
        <f t="shared" si="50"/>
        <v>4.2418259999999997</v>
      </c>
      <c r="U234" s="34">
        <f>+VLOOKUP(B234,'[3]Annexe 1 (Prix MP)'!A:C,3,0)*T234</f>
        <v>20.140359521040001</v>
      </c>
      <c r="V234" s="35">
        <f t="shared" si="52"/>
        <v>94</v>
      </c>
      <c r="W234" s="27">
        <f t="shared" si="51"/>
        <v>3</v>
      </c>
      <c r="X234" s="36">
        <f>+VLOOKUP(W234,'[3]Annexe 1 (Prix MP)'!$A$32:$B$38,2,0)</f>
        <v>0.15</v>
      </c>
      <c r="Y234" s="37">
        <f t="shared" si="53"/>
        <v>0.21425914384085107</v>
      </c>
      <c r="Z234" s="36">
        <f t="shared" si="54"/>
        <v>0.15</v>
      </c>
      <c r="AA234" s="34">
        <f t="shared" si="58"/>
        <v>4.313937042000001E-2</v>
      </c>
      <c r="AB234" s="36">
        <f t="shared" si="47"/>
        <v>0</v>
      </c>
      <c r="AC234" s="36">
        <f t="shared" si="55"/>
        <v>0.40739851426085105</v>
      </c>
      <c r="AD234" s="38">
        <f t="shared" si="45"/>
        <v>0.36818985526284287</v>
      </c>
      <c r="AE234" s="36">
        <f t="shared" si="56"/>
        <v>0.40739851426085105</v>
      </c>
      <c r="AF234" s="31">
        <f t="shared" si="57"/>
        <v>0.40739851426085105</v>
      </c>
      <c r="AG234" s="31">
        <f>VLOOKUP(C234,'[4]Bague en acier (simple) '!$C$8:$AF$725,30,0)</f>
        <v>0.43934439954085103</v>
      </c>
      <c r="AH234" s="38">
        <f t="shared" si="46"/>
        <v>0.36818985526284287</v>
      </c>
    </row>
    <row r="235" spans="2:34" x14ac:dyDescent="0.25">
      <c r="B235" s="21" t="s">
        <v>220</v>
      </c>
      <c r="C235" s="32" t="s">
        <v>431</v>
      </c>
      <c r="D235" s="22" t="s">
        <v>110</v>
      </c>
      <c r="E235" s="22" t="s">
        <v>222</v>
      </c>
      <c r="F235" s="22" t="s">
        <v>219</v>
      </c>
      <c r="G235" s="33">
        <v>45</v>
      </c>
      <c r="H235" s="33">
        <v>0.3</v>
      </c>
      <c r="I235" s="33" t="s">
        <v>103</v>
      </c>
      <c r="J235" s="33">
        <v>45</v>
      </c>
      <c r="K235" s="33">
        <v>0.3</v>
      </c>
      <c r="L235" s="33" t="s">
        <v>103</v>
      </c>
      <c r="M235" s="23" t="s">
        <v>61</v>
      </c>
      <c r="N235" s="24" t="s">
        <v>97</v>
      </c>
      <c r="O235" s="25">
        <v>43129</v>
      </c>
      <c r="P235" s="21">
        <v>0</v>
      </c>
      <c r="Q235" s="33">
        <v>3</v>
      </c>
      <c r="R235" s="33">
        <f t="shared" si="48"/>
        <v>24</v>
      </c>
      <c r="S235" s="34">
        <f t="shared" si="49"/>
        <v>2.9692782000000001E-2</v>
      </c>
      <c r="T235" s="34">
        <f t="shared" si="50"/>
        <v>4.2418259999999997</v>
      </c>
      <c r="U235" s="34">
        <f>+VLOOKUP(B235,'[3]Annexe 1 (Prix MP)'!A:C,3,0)*T235</f>
        <v>20.140359521040001</v>
      </c>
      <c r="V235" s="35">
        <f t="shared" si="52"/>
        <v>117</v>
      </c>
      <c r="W235" s="27">
        <f t="shared" si="51"/>
        <v>3</v>
      </c>
      <c r="X235" s="36">
        <f>+VLOOKUP(W235,'[3]Annexe 1 (Prix MP)'!$A$32:$B$38,2,0)</f>
        <v>0.15</v>
      </c>
      <c r="Y235" s="37">
        <f t="shared" si="53"/>
        <v>0.17213982496615385</v>
      </c>
      <c r="Z235" s="36">
        <f t="shared" si="54"/>
        <v>0.15</v>
      </c>
      <c r="AA235" s="34">
        <f t="shared" si="58"/>
        <v>3.3552843660000005E-2</v>
      </c>
      <c r="AB235" s="36">
        <f t="shared" si="47"/>
        <v>0</v>
      </c>
      <c r="AC235" s="36">
        <f t="shared" si="55"/>
        <v>0.35569266862615384</v>
      </c>
      <c r="AD235" s="38">
        <f t="shared" si="45"/>
        <v>0.42171237484137059</v>
      </c>
      <c r="AE235" s="36">
        <f t="shared" si="56"/>
        <v>0.35569266862615384</v>
      </c>
      <c r="AF235" s="31">
        <f t="shared" si="57"/>
        <v>0.35569266862615384</v>
      </c>
      <c r="AG235" s="31">
        <f>VLOOKUP(C235,'[4]Bague en acier (simple) '!$C$8:$AF$725,30,0)</f>
        <v>0.38831724606615381</v>
      </c>
      <c r="AH235" s="38">
        <f t="shared" si="46"/>
        <v>0.42171237484137059</v>
      </c>
    </row>
    <row r="236" spans="2:34" x14ac:dyDescent="0.25">
      <c r="B236" s="21" t="s">
        <v>108</v>
      </c>
      <c r="C236" s="1" t="s">
        <v>432</v>
      </c>
      <c r="D236" s="22" t="s">
        <v>110</v>
      </c>
      <c r="E236" s="22" t="s">
        <v>111</v>
      </c>
      <c r="F236" s="22" t="s">
        <v>372</v>
      </c>
      <c r="G236" s="33">
        <v>45</v>
      </c>
      <c r="H236" s="33">
        <v>0.3</v>
      </c>
      <c r="I236" s="33" t="s">
        <v>103</v>
      </c>
      <c r="J236" s="33">
        <v>45</v>
      </c>
      <c r="K236" s="33">
        <v>0.3</v>
      </c>
      <c r="L236" s="33" t="s">
        <v>103</v>
      </c>
      <c r="M236" s="23" t="s">
        <v>61</v>
      </c>
      <c r="N236" s="24" t="s">
        <v>97</v>
      </c>
      <c r="O236" s="25">
        <v>43129</v>
      </c>
      <c r="P236" s="21">
        <v>0</v>
      </c>
      <c r="Q236" s="33">
        <v>3</v>
      </c>
      <c r="R236" s="33">
        <f t="shared" si="48"/>
        <v>83</v>
      </c>
      <c r="S236" s="34">
        <f t="shared" si="49"/>
        <v>7.144128000000001E-2</v>
      </c>
      <c r="T236" s="34">
        <f t="shared" si="50"/>
        <v>2.6790480000000003</v>
      </c>
      <c r="U236" s="34">
        <f>+VLOOKUP(B236,'[3]Annexe 1 (Prix MP)'!A:C,3,0)*T236</f>
        <v>12.174156712080002</v>
      </c>
      <c r="V236" s="35">
        <f t="shared" si="52"/>
        <v>33</v>
      </c>
      <c r="W236" s="27">
        <f t="shared" si="51"/>
        <v>2</v>
      </c>
      <c r="X236" s="36">
        <f>+VLOOKUP(W236,'[3]Annexe 1 (Prix MP)'!$A$32:$B$38,2,0)</f>
        <v>0.15</v>
      </c>
      <c r="Y236" s="37">
        <f t="shared" si="53"/>
        <v>0.36891383976000008</v>
      </c>
      <c r="Z236" s="36">
        <f t="shared" si="54"/>
        <v>0.15</v>
      </c>
      <c r="AA236" s="34">
        <f t="shared" si="58"/>
        <v>8.072864640000002E-2</v>
      </c>
      <c r="AB236" s="36">
        <f t="shared" si="47"/>
        <v>0</v>
      </c>
      <c r="AC236" s="36">
        <f t="shared" si="55"/>
        <v>0.59964248616000004</v>
      </c>
      <c r="AD236" s="38">
        <f t="shared" si="45"/>
        <v>0.2501490529141327</v>
      </c>
      <c r="AE236" s="36">
        <f t="shared" si="56"/>
        <v>0.59964248616000004</v>
      </c>
      <c r="AF236" s="31">
        <f t="shared" si="57"/>
        <v>0.59964248616000004</v>
      </c>
      <c r="AG236" s="31">
        <f>VLOOKUP(C236,'[4]Bague en acier (simple) '!$C$8:$AF$725,30,0)</f>
        <v>0.63856957834666683</v>
      </c>
      <c r="AH236" s="38">
        <f t="shared" si="46"/>
        <v>0.2501490529141327</v>
      </c>
    </row>
    <row r="237" spans="2:34" x14ac:dyDescent="0.25">
      <c r="B237" s="21" t="s">
        <v>108</v>
      </c>
      <c r="C237" s="32" t="s">
        <v>433</v>
      </c>
      <c r="D237" s="22" t="s">
        <v>110</v>
      </c>
      <c r="E237" s="22" t="s">
        <v>111</v>
      </c>
      <c r="F237" s="22" t="s">
        <v>434</v>
      </c>
      <c r="G237" s="33">
        <v>45</v>
      </c>
      <c r="H237" s="33">
        <v>0.3</v>
      </c>
      <c r="I237" s="33" t="s">
        <v>103</v>
      </c>
      <c r="J237" s="33">
        <v>45</v>
      </c>
      <c r="K237" s="33">
        <v>0.3</v>
      </c>
      <c r="L237" s="33" t="s">
        <v>103</v>
      </c>
      <c r="M237" s="23" t="s">
        <v>61</v>
      </c>
      <c r="N237" s="24" t="s">
        <v>97</v>
      </c>
      <c r="O237" s="25">
        <v>43129</v>
      </c>
      <c r="P237" s="21">
        <v>0</v>
      </c>
      <c r="Q237" s="33">
        <v>3</v>
      </c>
      <c r="R237" s="33">
        <f t="shared" si="48"/>
        <v>67</v>
      </c>
      <c r="S237" s="34">
        <f t="shared" si="49"/>
        <v>5.7153024000000004E-2</v>
      </c>
      <c r="T237" s="34">
        <f t="shared" si="50"/>
        <v>2.6790480000000003</v>
      </c>
      <c r="U237" s="34">
        <f>+VLOOKUP(B237,'[3]Annexe 1 (Prix MP)'!A:C,3,0)*T237</f>
        <v>12.174156712080002</v>
      </c>
      <c r="V237" s="35">
        <f t="shared" si="52"/>
        <v>42</v>
      </c>
      <c r="W237" s="27">
        <f t="shared" si="51"/>
        <v>2</v>
      </c>
      <c r="X237" s="36">
        <f>+VLOOKUP(W237,'[3]Annexe 1 (Prix MP)'!$A$32:$B$38,2,0)</f>
        <v>0.15</v>
      </c>
      <c r="Y237" s="37">
        <f t="shared" si="53"/>
        <v>0.2898608740971429</v>
      </c>
      <c r="Z237" s="36">
        <f t="shared" si="54"/>
        <v>0.15</v>
      </c>
      <c r="AA237" s="34">
        <f t="shared" si="58"/>
        <v>6.4582917120000014E-2</v>
      </c>
      <c r="AB237" s="36">
        <f t="shared" si="47"/>
        <v>0</v>
      </c>
      <c r="AC237" s="36">
        <f t="shared" si="55"/>
        <v>0.50444379121714289</v>
      </c>
      <c r="AD237" s="38">
        <f t="shared" si="45"/>
        <v>0.29735721325476866</v>
      </c>
      <c r="AE237" s="36">
        <f t="shared" si="56"/>
        <v>0.50444379121714289</v>
      </c>
      <c r="AF237" s="31">
        <f t="shared" si="57"/>
        <v>0.50444379121714289</v>
      </c>
      <c r="AG237" s="31">
        <f>VLOOKUP(C237,'[4]Bague en acier (simple) '!$C$8:$AF$725,30,0)</f>
        <v>0.54981649899591856</v>
      </c>
      <c r="AH237" s="38">
        <f t="shared" si="46"/>
        <v>0.29735721325476866</v>
      </c>
    </row>
    <row r="238" spans="2:34" x14ac:dyDescent="0.25">
      <c r="B238" s="21" t="s">
        <v>108</v>
      </c>
      <c r="C238" s="1" t="s">
        <v>435</v>
      </c>
      <c r="D238" s="22" t="s">
        <v>110</v>
      </c>
      <c r="E238" s="22" t="s">
        <v>111</v>
      </c>
      <c r="F238" s="22" t="s">
        <v>210</v>
      </c>
      <c r="G238" s="33">
        <v>45</v>
      </c>
      <c r="H238" s="33">
        <v>0.3</v>
      </c>
      <c r="I238" s="33" t="s">
        <v>103</v>
      </c>
      <c r="J238" s="33">
        <v>45</v>
      </c>
      <c r="K238" s="33">
        <v>0.3</v>
      </c>
      <c r="L238" s="33" t="s">
        <v>103</v>
      </c>
      <c r="M238" s="23" t="s">
        <v>61</v>
      </c>
      <c r="N238" s="24" t="s">
        <v>97</v>
      </c>
      <c r="O238" s="25">
        <v>43129</v>
      </c>
      <c r="P238" s="21">
        <v>0</v>
      </c>
      <c r="Q238" s="33">
        <v>3</v>
      </c>
      <c r="R238" s="33">
        <f t="shared" si="48"/>
        <v>61</v>
      </c>
      <c r="S238" s="34">
        <f t="shared" si="49"/>
        <v>5.1794928000000004E-2</v>
      </c>
      <c r="T238" s="34">
        <f t="shared" si="50"/>
        <v>2.6790480000000003</v>
      </c>
      <c r="U238" s="34">
        <f>+VLOOKUP(B238,'[3]Annexe 1 (Prix MP)'!A:C,3,0)*T238</f>
        <v>12.174156712080002</v>
      </c>
      <c r="V238" s="35">
        <f t="shared" si="52"/>
        <v>46</v>
      </c>
      <c r="W238" s="27">
        <f t="shared" si="51"/>
        <v>2</v>
      </c>
      <c r="X238" s="36">
        <f>+VLOOKUP(W238,'[3]Annexe 1 (Prix MP)'!$A$32:$B$38,2,0)</f>
        <v>0.15</v>
      </c>
      <c r="Y238" s="37">
        <f t="shared" si="53"/>
        <v>0.26465558069739137</v>
      </c>
      <c r="Z238" s="36">
        <f t="shared" si="54"/>
        <v>0.15</v>
      </c>
      <c r="AA238" s="34">
        <f t="shared" si="58"/>
        <v>5.8528268640000013E-2</v>
      </c>
      <c r="AB238" s="36">
        <f t="shared" si="47"/>
        <v>0</v>
      </c>
      <c r="AC238" s="36">
        <f t="shared" si="55"/>
        <v>0.47318384933739138</v>
      </c>
      <c r="AD238" s="38">
        <f t="shared" si="45"/>
        <v>0.31700152110019802</v>
      </c>
      <c r="AE238" s="36">
        <f t="shared" si="56"/>
        <v>0.47318384933739138</v>
      </c>
      <c r="AF238" s="31">
        <f t="shared" si="57"/>
        <v>0.47318384933739138</v>
      </c>
      <c r="AG238" s="31">
        <f>VLOOKUP(C238,'[4]Bague en acier (simple) '!$C$8:$AF$725,30,0)</f>
        <v>0.50404025509739137</v>
      </c>
      <c r="AH238" s="38">
        <f t="shared" si="46"/>
        <v>0.31700152110019802</v>
      </c>
    </row>
    <row r="239" spans="2:34" x14ac:dyDescent="0.25">
      <c r="B239" s="21" t="s">
        <v>108</v>
      </c>
      <c r="C239" s="32" t="s">
        <v>436</v>
      </c>
      <c r="D239" s="22" t="s">
        <v>110</v>
      </c>
      <c r="E239" s="22" t="s">
        <v>111</v>
      </c>
      <c r="F239" s="22" t="s">
        <v>437</v>
      </c>
      <c r="G239" s="33">
        <v>45</v>
      </c>
      <c r="H239" s="33">
        <v>0.3</v>
      </c>
      <c r="I239" s="33" t="s">
        <v>103</v>
      </c>
      <c r="J239" s="33">
        <v>45</v>
      </c>
      <c r="K239" s="33">
        <v>0.3</v>
      </c>
      <c r="L239" s="33" t="s">
        <v>103</v>
      </c>
      <c r="M239" s="23" t="s">
        <v>61</v>
      </c>
      <c r="N239" s="24" t="s">
        <v>97</v>
      </c>
      <c r="O239" s="25">
        <v>43129</v>
      </c>
      <c r="P239" s="21">
        <v>0</v>
      </c>
      <c r="Q239" s="33">
        <v>3</v>
      </c>
      <c r="R239" s="33">
        <f t="shared" si="48"/>
        <v>59</v>
      </c>
      <c r="S239" s="34">
        <f t="shared" si="49"/>
        <v>5.0008896000000011E-2</v>
      </c>
      <c r="T239" s="34">
        <f t="shared" si="50"/>
        <v>2.6790480000000003</v>
      </c>
      <c r="U239" s="34">
        <f>+VLOOKUP(B239,'[3]Annexe 1 (Prix MP)'!A:C,3,0)*T239</f>
        <v>12.174156712080002</v>
      </c>
      <c r="V239" s="35">
        <f t="shared" si="52"/>
        <v>47</v>
      </c>
      <c r="W239" s="27">
        <f t="shared" si="51"/>
        <v>2</v>
      </c>
      <c r="X239" s="36">
        <f>+VLOOKUP(W239,'[3]Annexe 1 (Prix MP)'!$A$32:$B$38,2,0)</f>
        <v>0.15</v>
      </c>
      <c r="Y239" s="37">
        <f t="shared" si="53"/>
        <v>0.2590246108953192</v>
      </c>
      <c r="Z239" s="36">
        <f t="shared" si="54"/>
        <v>0.15</v>
      </c>
      <c r="AA239" s="34">
        <f t="shared" si="58"/>
        <v>5.6510052480000017E-2</v>
      </c>
      <c r="AB239" s="36">
        <f t="shared" si="47"/>
        <v>0</v>
      </c>
      <c r="AC239" s="36">
        <f t="shared" si="55"/>
        <v>0.46553466337531918</v>
      </c>
      <c r="AD239" s="38">
        <f t="shared" si="45"/>
        <v>0.32221016349768206</v>
      </c>
      <c r="AE239" s="36">
        <f t="shared" si="56"/>
        <v>0.46553466337531918</v>
      </c>
      <c r="AF239" s="31">
        <f t="shared" si="57"/>
        <v>0.46553466337531918</v>
      </c>
      <c r="AG239" s="31">
        <f>VLOOKUP(C239,'[4]Bague en acier (simple) '!$C$8:$AF$725,30,0)</f>
        <v>0.49653395169531922</v>
      </c>
      <c r="AH239" s="38">
        <f t="shared" si="46"/>
        <v>0.32221016349768206</v>
      </c>
    </row>
    <row r="240" spans="2:34" x14ac:dyDescent="0.25">
      <c r="B240" s="21" t="s">
        <v>108</v>
      </c>
      <c r="C240" s="32" t="s">
        <v>438</v>
      </c>
      <c r="D240" s="22" t="s">
        <v>110</v>
      </c>
      <c r="E240" s="22" t="s">
        <v>111</v>
      </c>
      <c r="F240" s="22" t="s">
        <v>231</v>
      </c>
      <c r="G240" s="33">
        <v>45</v>
      </c>
      <c r="H240" s="33">
        <v>0.3</v>
      </c>
      <c r="I240" s="33" t="s">
        <v>103</v>
      </c>
      <c r="J240" s="33">
        <v>45</v>
      </c>
      <c r="K240" s="33">
        <v>0.3</v>
      </c>
      <c r="L240" s="33" t="s">
        <v>103</v>
      </c>
      <c r="M240" s="23" t="s">
        <v>61</v>
      </c>
      <c r="N240" s="24" t="s">
        <v>97</v>
      </c>
      <c r="O240" s="25">
        <v>43129</v>
      </c>
      <c r="P240" s="21">
        <v>0</v>
      </c>
      <c r="Q240" s="33">
        <v>3</v>
      </c>
      <c r="R240" s="33">
        <f t="shared" si="48"/>
        <v>44</v>
      </c>
      <c r="S240" s="34">
        <f t="shared" si="49"/>
        <v>3.6613656000000001E-2</v>
      </c>
      <c r="T240" s="34">
        <f t="shared" si="50"/>
        <v>2.6790480000000003</v>
      </c>
      <c r="U240" s="34">
        <f>+VLOOKUP(B240,'[3]Annexe 1 (Prix MP)'!A:C,3,0)*T240</f>
        <v>12.174156712080002</v>
      </c>
      <c r="V240" s="35">
        <f t="shared" si="52"/>
        <v>64</v>
      </c>
      <c r="W240" s="27">
        <f t="shared" si="51"/>
        <v>2</v>
      </c>
      <c r="X240" s="36">
        <f>+VLOOKUP(W240,'[3]Annexe 1 (Prix MP)'!$A$32:$B$38,2,0)</f>
        <v>0.15</v>
      </c>
      <c r="Y240" s="37">
        <f t="shared" si="53"/>
        <v>0.19022119862625003</v>
      </c>
      <c r="Z240" s="36">
        <f t="shared" si="54"/>
        <v>0.15</v>
      </c>
      <c r="AA240" s="34">
        <f t="shared" si="58"/>
        <v>4.1373431280000005E-2</v>
      </c>
      <c r="AB240" s="36">
        <f t="shared" si="47"/>
        <v>0</v>
      </c>
      <c r="AC240" s="36">
        <f t="shared" si="55"/>
        <v>0.38159462990624998</v>
      </c>
      <c r="AD240" s="38">
        <f t="shared" si="45"/>
        <v>0.39308729275580184</v>
      </c>
      <c r="AE240" s="36">
        <f t="shared" si="56"/>
        <v>0.38159462990624998</v>
      </c>
      <c r="AF240" s="31">
        <f t="shared" si="57"/>
        <v>0.38159462990624998</v>
      </c>
      <c r="AG240" s="31">
        <f>VLOOKUP(C240,'[4]Bague en acier (simple) '!$C$8:$AF$725,30,0)</f>
        <v>0.41366553742625001</v>
      </c>
      <c r="AH240" s="38">
        <f t="shared" si="46"/>
        <v>0.39308729275580184</v>
      </c>
    </row>
    <row r="241" spans="2:34" x14ac:dyDescent="0.25">
      <c r="B241" s="21" t="s">
        <v>108</v>
      </c>
      <c r="C241" s="1" t="s">
        <v>439</v>
      </c>
      <c r="D241" s="22" t="s">
        <v>110</v>
      </c>
      <c r="E241" s="22" t="s">
        <v>111</v>
      </c>
      <c r="F241" s="22" t="s">
        <v>156</v>
      </c>
      <c r="G241" s="33">
        <v>45</v>
      </c>
      <c r="H241" s="33">
        <v>0.3</v>
      </c>
      <c r="I241" s="33" t="s">
        <v>103</v>
      </c>
      <c r="J241" s="33">
        <v>45</v>
      </c>
      <c r="K241" s="33">
        <v>0.3</v>
      </c>
      <c r="L241" s="33" t="s">
        <v>103</v>
      </c>
      <c r="M241" s="23" t="s">
        <v>61</v>
      </c>
      <c r="N241" s="24" t="s">
        <v>97</v>
      </c>
      <c r="O241" s="25">
        <v>43129</v>
      </c>
      <c r="P241" s="21">
        <v>0</v>
      </c>
      <c r="Q241" s="33">
        <v>3</v>
      </c>
      <c r="R241" s="33">
        <f t="shared" si="48"/>
        <v>37</v>
      </c>
      <c r="S241" s="34">
        <f t="shared" si="49"/>
        <v>3.0362544000000002E-2</v>
      </c>
      <c r="T241" s="34">
        <f t="shared" si="50"/>
        <v>2.6790480000000003</v>
      </c>
      <c r="U241" s="34">
        <f>+VLOOKUP(B241,'[3]Annexe 1 (Prix MP)'!A:C,3,0)*T241</f>
        <v>12.174156712080002</v>
      </c>
      <c r="V241" s="35">
        <f t="shared" si="52"/>
        <v>76</v>
      </c>
      <c r="W241" s="27">
        <f t="shared" si="51"/>
        <v>2</v>
      </c>
      <c r="X241" s="36">
        <f>+VLOOKUP(W241,'[3]Annexe 1 (Prix MP)'!$A$32:$B$38,2,0)</f>
        <v>0.15</v>
      </c>
      <c r="Y241" s="37">
        <f t="shared" si="53"/>
        <v>0.16018627252736845</v>
      </c>
      <c r="Z241" s="36">
        <f t="shared" si="54"/>
        <v>0.15</v>
      </c>
      <c r="AA241" s="34">
        <f t="shared" si="58"/>
        <v>3.4309674720000002E-2</v>
      </c>
      <c r="AB241" s="36">
        <f t="shared" si="47"/>
        <v>0</v>
      </c>
      <c r="AC241" s="36">
        <f t="shared" si="55"/>
        <v>0.34449594724736843</v>
      </c>
      <c r="AD241" s="38">
        <f t="shared" si="45"/>
        <v>0.43541876529621731</v>
      </c>
      <c r="AE241" s="36">
        <f t="shared" si="56"/>
        <v>0.34449594724736843</v>
      </c>
      <c r="AF241" s="31">
        <f t="shared" si="57"/>
        <v>0.34449594724736843</v>
      </c>
      <c r="AG241" s="31">
        <f>VLOOKUP(C241,'[4]Bague en acier (simple) '!$C$8:$AF$725,30,0)</f>
        <v>0.37706694372736838</v>
      </c>
      <c r="AH241" s="38">
        <f t="shared" si="46"/>
        <v>0.43541876529621731</v>
      </c>
    </row>
    <row r="242" spans="2:34" x14ac:dyDescent="0.25">
      <c r="B242" s="21" t="s">
        <v>108</v>
      </c>
      <c r="C242" s="32" t="s">
        <v>440</v>
      </c>
      <c r="D242" s="22" t="s">
        <v>110</v>
      </c>
      <c r="E242" s="22" t="s">
        <v>111</v>
      </c>
      <c r="F242" s="22" t="s">
        <v>122</v>
      </c>
      <c r="G242" s="33">
        <v>45</v>
      </c>
      <c r="H242" s="33">
        <v>0.3</v>
      </c>
      <c r="I242" s="33" t="s">
        <v>103</v>
      </c>
      <c r="J242" s="33">
        <v>45</v>
      </c>
      <c r="K242" s="33">
        <v>0.3</v>
      </c>
      <c r="L242" s="33" t="s">
        <v>103</v>
      </c>
      <c r="M242" s="23" t="s">
        <v>61</v>
      </c>
      <c r="N242" s="24" t="s">
        <v>97</v>
      </c>
      <c r="O242" s="25">
        <v>43129</v>
      </c>
      <c r="P242" s="21">
        <v>0</v>
      </c>
      <c r="Q242" s="33">
        <v>3</v>
      </c>
      <c r="R242" s="33">
        <f t="shared" si="48"/>
        <v>35</v>
      </c>
      <c r="S242" s="34">
        <f t="shared" si="49"/>
        <v>2.8576512000000002E-2</v>
      </c>
      <c r="T242" s="34">
        <f t="shared" si="50"/>
        <v>2.6790480000000003</v>
      </c>
      <c r="U242" s="34">
        <f>+VLOOKUP(B242,'[3]Annexe 1 (Prix MP)'!A:C,3,0)*T242</f>
        <v>12.174156712080002</v>
      </c>
      <c r="V242" s="35">
        <f t="shared" si="52"/>
        <v>80</v>
      </c>
      <c r="W242" s="27">
        <f t="shared" si="51"/>
        <v>2</v>
      </c>
      <c r="X242" s="36">
        <f>+VLOOKUP(W242,'[3]Annexe 1 (Prix MP)'!$A$32:$B$38,2,0)</f>
        <v>0.15</v>
      </c>
      <c r="Y242" s="37">
        <f t="shared" si="53"/>
        <v>0.15217695890100003</v>
      </c>
      <c r="Z242" s="36">
        <f t="shared" si="54"/>
        <v>0.15</v>
      </c>
      <c r="AA242" s="34">
        <f t="shared" si="58"/>
        <v>3.2291458560000007E-2</v>
      </c>
      <c r="AB242" s="36">
        <f t="shared" si="47"/>
        <v>0</v>
      </c>
      <c r="AC242" s="36">
        <f t="shared" si="55"/>
        <v>0.33446841746100003</v>
      </c>
      <c r="AD242" s="38">
        <f t="shared" ref="AD242:AD250" si="59">+(AC242-Y242-AA242-AB242)/AC242</f>
        <v>0.44847283680376315</v>
      </c>
      <c r="AE242" s="36">
        <f t="shared" si="56"/>
        <v>0.33446841746100003</v>
      </c>
      <c r="AF242" s="31">
        <f t="shared" si="57"/>
        <v>0.33446841746100003</v>
      </c>
      <c r="AG242" s="31">
        <f>VLOOKUP(C242,'[4]Bague en acier (simple) '!$C$8:$AF$725,30,0)</f>
        <v>0.36718229650100009</v>
      </c>
      <c r="AH242" s="38">
        <f t="shared" ref="AH242:AH250" si="60">+(AF242-Y242-AA242-AB242)/AF242</f>
        <v>0.44847283680376315</v>
      </c>
    </row>
    <row r="243" spans="2:34" x14ac:dyDescent="0.25">
      <c r="B243" s="21" t="s">
        <v>129</v>
      </c>
      <c r="C243" s="32" t="s">
        <v>441</v>
      </c>
      <c r="D243" s="22" t="s">
        <v>215</v>
      </c>
      <c r="E243" s="22" t="s">
        <v>111</v>
      </c>
      <c r="F243" s="22" t="s">
        <v>112</v>
      </c>
      <c r="G243" s="33">
        <v>45</v>
      </c>
      <c r="H243" s="33">
        <v>0.3</v>
      </c>
      <c r="I243" s="33" t="s">
        <v>103</v>
      </c>
      <c r="J243" s="33">
        <v>45</v>
      </c>
      <c r="K243" s="33">
        <v>0.3</v>
      </c>
      <c r="L243" s="33" t="s">
        <v>103</v>
      </c>
      <c r="M243" s="23" t="s">
        <v>61</v>
      </c>
      <c r="N243" s="24" t="s">
        <v>97</v>
      </c>
      <c r="O243" s="25">
        <v>43129</v>
      </c>
      <c r="P243" s="21">
        <v>0</v>
      </c>
      <c r="Q243" s="33">
        <v>3</v>
      </c>
      <c r="R243" s="33">
        <f t="shared" si="48"/>
        <v>48</v>
      </c>
      <c r="S243" s="34">
        <f t="shared" si="49"/>
        <v>4.88368125E-2</v>
      </c>
      <c r="T243" s="34">
        <f t="shared" si="50"/>
        <v>3.2557875000000003</v>
      </c>
      <c r="U243" s="34">
        <f>+VLOOKUP(B243,'[3]Annexe 1 (Prix MP)'!A:C,3,0)*T243</f>
        <v>16.067584798650003</v>
      </c>
      <c r="V243" s="35">
        <f t="shared" si="52"/>
        <v>58</v>
      </c>
      <c r="W243" s="27">
        <f t="shared" si="51"/>
        <v>3</v>
      </c>
      <c r="X243" s="36">
        <f>+VLOOKUP(W243,'[3]Annexe 1 (Prix MP)'!$A$32:$B$38,2,0)</f>
        <v>0.15</v>
      </c>
      <c r="Y243" s="37">
        <f t="shared" si="53"/>
        <v>0.27702732411465525</v>
      </c>
      <c r="Z243" s="36">
        <f t="shared" si="54"/>
        <v>0.15</v>
      </c>
      <c r="AA243" s="34">
        <f t="shared" si="58"/>
        <v>5.5185598125000006E-2</v>
      </c>
      <c r="AB243" s="36">
        <f t="shared" si="47"/>
        <v>0</v>
      </c>
      <c r="AC243" s="36">
        <f t="shared" si="55"/>
        <v>0.48221292223965528</v>
      </c>
      <c r="AD243" s="38">
        <f t="shared" si="59"/>
        <v>0.3110659069510614</v>
      </c>
      <c r="AE243" s="36">
        <f t="shared" si="56"/>
        <v>0.48221292223965528</v>
      </c>
      <c r="AF243" s="31">
        <f t="shared" si="57"/>
        <v>0.48221292223965528</v>
      </c>
      <c r="AG243" s="31">
        <f>VLOOKUP(C243,'[4]Bague en acier (simple) '!$C$8:$AF$725,30,0)</f>
        <v>0.51900853891379328</v>
      </c>
      <c r="AH243" s="38">
        <f t="shared" si="60"/>
        <v>0.3110659069510614</v>
      </c>
    </row>
    <row r="244" spans="2:34" x14ac:dyDescent="0.25">
      <c r="B244" s="21" t="s">
        <v>442</v>
      </c>
      <c r="C244" s="32" t="s">
        <v>443</v>
      </c>
      <c r="D244" s="22" t="s">
        <v>119</v>
      </c>
      <c r="E244" s="22" t="s">
        <v>222</v>
      </c>
      <c r="F244" s="22" t="s">
        <v>248</v>
      </c>
      <c r="G244" s="33">
        <v>45</v>
      </c>
      <c r="H244" s="33">
        <v>0.3</v>
      </c>
      <c r="I244" s="33" t="s">
        <v>103</v>
      </c>
      <c r="J244" s="33">
        <v>45</v>
      </c>
      <c r="K244" s="33">
        <v>0.3</v>
      </c>
      <c r="L244" s="33" t="s">
        <v>103</v>
      </c>
      <c r="M244" s="23" t="s">
        <v>61</v>
      </c>
      <c r="N244" s="24" t="s">
        <v>97</v>
      </c>
      <c r="O244" s="25">
        <v>43129</v>
      </c>
      <c r="P244" s="21">
        <v>0</v>
      </c>
      <c r="Q244" s="33">
        <v>3</v>
      </c>
      <c r="R244" s="33">
        <f t="shared" si="48"/>
        <v>63</v>
      </c>
      <c r="S244" s="34">
        <f t="shared" si="49"/>
        <v>0.10716192000000001</v>
      </c>
      <c r="T244" s="34">
        <f t="shared" si="50"/>
        <v>5.3580960000000006</v>
      </c>
      <c r="U244" s="34">
        <f>+VLOOKUP(B244,'[3]Annexe 1 (Prix MP)'!A:C,3,0)*T244</f>
        <v>12.895865452800004</v>
      </c>
      <c r="V244" s="35">
        <f t="shared" si="52"/>
        <v>44</v>
      </c>
      <c r="W244" s="27">
        <f t="shared" si="51"/>
        <v>4</v>
      </c>
      <c r="X244" s="36">
        <f>+VLOOKUP(W244,'[3]Annexe 1 (Prix MP)'!$A$32:$B$38,2,0)</f>
        <v>0.2</v>
      </c>
      <c r="Y244" s="37">
        <f t="shared" si="53"/>
        <v>0.29308785120000008</v>
      </c>
      <c r="Z244" s="36">
        <f t="shared" si="54"/>
        <v>0.2</v>
      </c>
      <c r="AA244" s="34">
        <f t="shared" si="58"/>
        <v>0.12109296960000002</v>
      </c>
      <c r="AB244" s="36">
        <f t="shared" si="47"/>
        <v>0</v>
      </c>
      <c r="AC244" s="36">
        <f t="shared" si="55"/>
        <v>0.61418082080000014</v>
      </c>
      <c r="AD244" s="38">
        <f t="shared" si="59"/>
        <v>0.32563700009305141</v>
      </c>
      <c r="AE244" s="36">
        <f t="shared" si="56"/>
        <v>0.61418082080000014</v>
      </c>
      <c r="AF244" s="31">
        <f t="shared" si="57"/>
        <v>0.61418082080000014</v>
      </c>
      <c r="AG244" s="31">
        <f>VLOOKUP(C244,'[4]Bague en acier (simple) '!$C$8:$AF$725,30,0)</f>
        <v>0.64060786720000018</v>
      </c>
      <c r="AH244" s="38">
        <f t="shared" si="60"/>
        <v>0.32563700009305141</v>
      </c>
    </row>
    <row r="245" spans="2:34" x14ac:dyDescent="0.25">
      <c r="B245" s="21" t="s">
        <v>442</v>
      </c>
      <c r="C245" s="1" t="s">
        <v>444</v>
      </c>
      <c r="D245" s="22" t="s">
        <v>119</v>
      </c>
      <c r="E245" s="22" t="s">
        <v>222</v>
      </c>
      <c r="F245" s="22" t="s">
        <v>136</v>
      </c>
      <c r="G245" s="33">
        <v>45</v>
      </c>
      <c r="H245" s="33">
        <v>0.3</v>
      </c>
      <c r="I245" s="33" t="s">
        <v>103</v>
      </c>
      <c r="J245" s="33">
        <v>45</v>
      </c>
      <c r="K245" s="33">
        <v>0.3</v>
      </c>
      <c r="L245" s="33" t="s">
        <v>103</v>
      </c>
      <c r="M245" s="23" t="s">
        <v>61</v>
      </c>
      <c r="N245" s="24" t="s">
        <v>97</v>
      </c>
      <c r="O245" s="25">
        <v>43129</v>
      </c>
      <c r="P245" s="21">
        <v>0</v>
      </c>
      <c r="Q245" s="33">
        <v>3</v>
      </c>
      <c r="R245" s="33">
        <f t="shared" si="48"/>
        <v>53</v>
      </c>
      <c r="S245" s="34">
        <f t="shared" si="49"/>
        <v>8.9301600000000009E-2</v>
      </c>
      <c r="T245" s="34">
        <f t="shared" si="50"/>
        <v>5.3580960000000006</v>
      </c>
      <c r="U245" s="34">
        <f>+VLOOKUP(B245,'[3]Annexe 1 (Prix MP)'!A:C,3,0)*T245</f>
        <v>12.895865452800004</v>
      </c>
      <c r="V245" s="35">
        <f t="shared" si="52"/>
        <v>53</v>
      </c>
      <c r="W245" s="27">
        <f t="shared" si="51"/>
        <v>4</v>
      </c>
      <c r="X245" s="36">
        <f>+VLOOKUP(W245,'[3]Annexe 1 (Prix MP)'!$A$32:$B$38,2,0)</f>
        <v>0.2</v>
      </c>
      <c r="Y245" s="37">
        <f t="shared" si="53"/>
        <v>0.24331821609056611</v>
      </c>
      <c r="Z245" s="36">
        <f t="shared" si="54"/>
        <v>0.2</v>
      </c>
      <c r="AA245" s="34">
        <f t="shared" si="58"/>
        <v>0.10091080800000002</v>
      </c>
      <c r="AB245" s="36">
        <f t="shared" si="47"/>
        <v>0</v>
      </c>
      <c r="AC245" s="36">
        <f t="shared" si="55"/>
        <v>0.54422902409056606</v>
      </c>
      <c r="AD245" s="38">
        <f t="shared" si="59"/>
        <v>0.36749234448532014</v>
      </c>
      <c r="AE245" s="36">
        <f t="shared" si="56"/>
        <v>0.54422902409056606</v>
      </c>
      <c r="AF245" s="31">
        <f t="shared" si="57"/>
        <v>0.54422902409056606</v>
      </c>
      <c r="AG245" s="31">
        <f>VLOOKUP(C245,'[4]Bague en acier (simple) '!$C$8:$AF$725,30,0)</f>
        <v>0.57208489609056612</v>
      </c>
      <c r="AH245" s="38">
        <f t="shared" si="60"/>
        <v>0.36749234448532014</v>
      </c>
    </row>
    <row r="246" spans="2:34" x14ac:dyDescent="0.25">
      <c r="B246" s="21" t="s">
        <v>442</v>
      </c>
      <c r="C246" s="32" t="s">
        <v>445</v>
      </c>
      <c r="D246" s="22" t="s">
        <v>119</v>
      </c>
      <c r="E246" s="22" t="s">
        <v>222</v>
      </c>
      <c r="F246" s="22" t="s">
        <v>116</v>
      </c>
      <c r="G246" s="33">
        <v>45</v>
      </c>
      <c r="H246" s="33">
        <v>0.3</v>
      </c>
      <c r="I246" s="33" t="s">
        <v>103</v>
      </c>
      <c r="J246" s="33">
        <v>45</v>
      </c>
      <c r="K246" s="33">
        <v>0.3</v>
      </c>
      <c r="L246" s="33" t="s">
        <v>103</v>
      </c>
      <c r="M246" s="23" t="s">
        <v>61</v>
      </c>
      <c r="N246" s="24" t="s">
        <v>97</v>
      </c>
      <c r="O246" s="25">
        <v>43129</v>
      </c>
      <c r="P246" s="21">
        <v>0</v>
      </c>
      <c r="Q246" s="33">
        <v>3</v>
      </c>
      <c r="R246" s="33">
        <f t="shared" si="48"/>
        <v>43</v>
      </c>
      <c r="S246" s="34">
        <f t="shared" si="49"/>
        <v>7.144128000000001E-2</v>
      </c>
      <c r="T246" s="34">
        <f t="shared" si="50"/>
        <v>5.3580960000000006</v>
      </c>
      <c r="U246" s="34">
        <f>+VLOOKUP(B246,'[3]Annexe 1 (Prix MP)'!A:C,3,0)*T246</f>
        <v>12.895865452800004</v>
      </c>
      <c r="V246" s="35">
        <f t="shared" si="52"/>
        <v>65</v>
      </c>
      <c r="W246" s="27">
        <f t="shared" si="51"/>
        <v>4</v>
      </c>
      <c r="X246" s="36">
        <f>+VLOOKUP(W246,'[3]Annexe 1 (Prix MP)'!$A$32:$B$38,2,0)</f>
        <v>0.2</v>
      </c>
      <c r="Y246" s="37">
        <f t="shared" si="53"/>
        <v>0.19839793004307699</v>
      </c>
      <c r="Z246" s="36">
        <f t="shared" si="54"/>
        <v>0.2</v>
      </c>
      <c r="AA246" s="34">
        <f t="shared" si="58"/>
        <v>8.072864640000002E-2</v>
      </c>
      <c r="AB246" s="36">
        <f t="shared" si="47"/>
        <v>0</v>
      </c>
      <c r="AC246" s="36">
        <f t="shared" si="55"/>
        <v>0.47912657644307699</v>
      </c>
      <c r="AD246" s="38">
        <f t="shared" si="59"/>
        <v>0.41742622896177656</v>
      </c>
      <c r="AE246" s="36">
        <f t="shared" si="56"/>
        <v>0.47912657644307699</v>
      </c>
      <c r="AF246" s="31">
        <f t="shared" si="57"/>
        <v>0.47912657644307699</v>
      </c>
      <c r="AG246" s="31">
        <f>VLOOKUP(C246,'[4]Bague en acier (simple) '!$C$8:$AF$725,30,0)</f>
        <v>0.50841127404307707</v>
      </c>
      <c r="AH246" s="38">
        <f t="shared" si="60"/>
        <v>0.41742622896177656</v>
      </c>
    </row>
    <row r="247" spans="2:34" x14ac:dyDescent="0.25">
      <c r="B247" s="21" t="s">
        <v>129</v>
      </c>
      <c r="C247" s="32" t="s">
        <v>446</v>
      </c>
      <c r="D247" s="22" t="s">
        <v>119</v>
      </c>
      <c r="E247" s="22" t="s">
        <v>111</v>
      </c>
      <c r="F247" s="22" t="s">
        <v>372</v>
      </c>
      <c r="G247" s="33">
        <v>45</v>
      </c>
      <c r="H247" s="33">
        <v>0.3</v>
      </c>
      <c r="I247" s="33" t="s">
        <v>103</v>
      </c>
      <c r="J247" s="33">
        <v>45</v>
      </c>
      <c r="K247" s="33">
        <v>0.3</v>
      </c>
      <c r="L247" s="33" t="s">
        <v>103</v>
      </c>
      <c r="M247" s="23" t="s">
        <v>61</v>
      </c>
      <c r="N247" s="24" t="s">
        <v>97</v>
      </c>
      <c r="O247" s="25">
        <v>43129</v>
      </c>
      <c r="P247" s="21">
        <v>0</v>
      </c>
      <c r="Q247" s="33">
        <v>3</v>
      </c>
      <c r="R247" s="33">
        <f t="shared" si="48"/>
        <v>83</v>
      </c>
      <c r="S247" s="34">
        <f t="shared" si="49"/>
        <v>0.10120848000000002</v>
      </c>
      <c r="T247" s="34">
        <f t="shared" si="50"/>
        <v>3.7953180000000004</v>
      </c>
      <c r="U247" s="34">
        <f>+VLOOKUP(B247,'[3]Annexe 1 (Prix MP)'!A:C,3,0)*T247</f>
        <v>18.730213136712006</v>
      </c>
      <c r="V247" s="35">
        <f t="shared" si="52"/>
        <v>33</v>
      </c>
      <c r="W247" s="27">
        <f t="shared" si="51"/>
        <v>3</v>
      </c>
      <c r="X247" s="36">
        <f>+VLOOKUP(W247,'[3]Annexe 1 (Prix MP)'!$A$32:$B$38,2,0)</f>
        <v>0.15</v>
      </c>
      <c r="Y247" s="37">
        <f t="shared" si="53"/>
        <v>0.56758221626400018</v>
      </c>
      <c r="Z247" s="36">
        <f t="shared" si="54"/>
        <v>0.20458433959920005</v>
      </c>
      <c r="AA247" s="34">
        <f t="shared" si="58"/>
        <v>0.11436558240000003</v>
      </c>
      <c r="AB247" s="36">
        <f t="shared" si="47"/>
        <v>0</v>
      </c>
      <c r="AC247" s="36">
        <f t="shared" si="55"/>
        <v>0.88653213826320032</v>
      </c>
      <c r="AD247" s="38">
        <f t="shared" si="59"/>
        <v>0.23076923076923081</v>
      </c>
      <c r="AE247" s="36">
        <f t="shared" si="56"/>
        <v>0.90926373155200035</v>
      </c>
      <c r="AF247" s="31">
        <f t="shared" si="57"/>
        <v>0.90926373155200035</v>
      </c>
      <c r="AG247" s="31">
        <f>VLOOKUP(C247,'[4]Bague en acier (simple) '!$C$8:$AF$725,30,0)</f>
        <v>0.94513482701866691</v>
      </c>
      <c r="AH247" s="38">
        <f t="shared" si="60"/>
        <v>0.25000000000000006</v>
      </c>
    </row>
    <row r="248" spans="2:34" x14ac:dyDescent="0.25">
      <c r="B248" s="21" t="s">
        <v>129</v>
      </c>
      <c r="C248" s="1" t="s">
        <v>447</v>
      </c>
      <c r="D248" s="22" t="s">
        <v>119</v>
      </c>
      <c r="E248" s="22" t="s">
        <v>111</v>
      </c>
      <c r="F248" s="22" t="s">
        <v>448</v>
      </c>
      <c r="G248" s="21">
        <v>45</v>
      </c>
      <c r="H248" s="21">
        <v>0.3</v>
      </c>
      <c r="I248" s="21" t="s">
        <v>103</v>
      </c>
      <c r="J248" s="21">
        <v>45</v>
      </c>
      <c r="K248" s="21">
        <v>0.3</v>
      </c>
      <c r="L248" s="21" t="s">
        <v>103</v>
      </c>
      <c r="M248" s="23" t="s">
        <v>96</v>
      </c>
      <c r="N248" s="24" t="s">
        <v>97</v>
      </c>
      <c r="O248" s="25">
        <v>43129</v>
      </c>
      <c r="P248" s="21">
        <v>0</v>
      </c>
      <c r="Q248" s="21">
        <v>3</v>
      </c>
      <c r="R248" s="21">
        <f t="shared" si="48"/>
        <v>71.900000000000006</v>
      </c>
      <c r="S248" s="24">
        <f t="shared" si="49"/>
        <v>8.7165803400000005E-2</v>
      </c>
      <c r="T248" s="24">
        <f t="shared" si="50"/>
        <v>3.7953180000000004</v>
      </c>
      <c r="U248" s="24">
        <f>+VLOOKUP(B248,'[3]Annexe 1 (Prix MP)'!A:C,3,0)*T248</f>
        <v>18.730213136712006</v>
      </c>
      <c r="V248" s="26">
        <f t="shared" si="52"/>
        <v>39</v>
      </c>
      <c r="W248" s="27">
        <f t="shared" si="51"/>
        <v>3</v>
      </c>
      <c r="X248" s="28">
        <f>+VLOOKUP(W248,'[3]Annexe 1 (Prix MP)'!$A$32:$B$38,2,0)</f>
        <v>0.15</v>
      </c>
      <c r="Y248" s="29">
        <f t="shared" si="53"/>
        <v>0.48026187530030784</v>
      </c>
      <c r="Z248" s="28">
        <f t="shared" si="54"/>
        <v>0.15</v>
      </c>
      <c r="AA248" s="24">
        <f t="shared" si="58"/>
        <v>0</v>
      </c>
      <c r="AB248" s="28">
        <f t="shared" si="47"/>
        <v>0</v>
      </c>
      <c r="AC248" s="28">
        <f t="shared" si="55"/>
        <v>0.63026187530030786</v>
      </c>
      <c r="AD248" s="30">
        <f t="shared" si="59"/>
        <v>0.23799630896050608</v>
      </c>
      <c r="AE248" s="28">
        <f t="shared" si="56"/>
        <v>0.64034916706707712</v>
      </c>
      <c r="AF248" s="31">
        <f t="shared" si="57"/>
        <v>0.64034916706707712</v>
      </c>
      <c r="AG248" s="31">
        <f>VLOOKUP(C248,'[4]Bague en acier (simple) '!$C$8:$AF$725,30,0)</f>
        <v>0.64034916706707712</v>
      </c>
      <c r="AH248" s="30">
        <f t="shared" si="60"/>
        <v>0.25</v>
      </c>
    </row>
    <row r="249" spans="2:34" x14ac:dyDescent="0.25">
      <c r="B249" s="21" t="s">
        <v>129</v>
      </c>
      <c r="C249" s="1" t="s">
        <v>449</v>
      </c>
      <c r="D249" s="22" t="s">
        <v>119</v>
      </c>
      <c r="E249" s="22" t="s">
        <v>111</v>
      </c>
      <c r="F249" s="22" t="s">
        <v>450</v>
      </c>
      <c r="G249" s="33">
        <v>45</v>
      </c>
      <c r="H249" s="33">
        <v>0.3</v>
      </c>
      <c r="I249" s="33" t="s">
        <v>103</v>
      </c>
      <c r="J249" s="33">
        <v>45</v>
      </c>
      <c r="K249" s="33">
        <v>0.3</v>
      </c>
      <c r="L249" s="33" t="s">
        <v>103</v>
      </c>
      <c r="M249" s="23" t="s">
        <v>61</v>
      </c>
      <c r="N249" s="24" t="s">
        <v>97</v>
      </c>
      <c r="O249" s="25">
        <v>43129</v>
      </c>
      <c r="P249" s="21">
        <v>0</v>
      </c>
      <c r="Q249" s="33">
        <v>3</v>
      </c>
      <c r="R249" s="33">
        <f t="shared" si="48"/>
        <v>62</v>
      </c>
      <c r="S249" s="34">
        <f t="shared" si="49"/>
        <v>7.4641254000000004E-2</v>
      </c>
      <c r="T249" s="34">
        <f t="shared" si="50"/>
        <v>3.7953180000000004</v>
      </c>
      <c r="U249" s="34">
        <f>+VLOOKUP(B249,'[3]Annexe 1 (Prix MP)'!A:C,3,0)*T249</f>
        <v>18.730213136712006</v>
      </c>
      <c r="V249" s="35">
        <f t="shared" si="52"/>
        <v>45</v>
      </c>
      <c r="W249" s="27">
        <f t="shared" si="51"/>
        <v>3</v>
      </c>
      <c r="X249" s="36">
        <f>+VLOOKUP(W249,'[3]Annexe 1 (Prix MP)'!$A$32:$B$38,2,0)</f>
        <v>0.15</v>
      </c>
      <c r="Y249" s="37">
        <f t="shared" si="53"/>
        <v>0.41622695859360015</v>
      </c>
      <c r="Z249" s="36">
        <f t="shared" si="54"/>
        <v>0.15017147268408007</v>
      </c>
      <c r="AA249" s="34">
        <f t="shared" si="58"/>
        <v>8.4344617020000012E-2</v>
      </c>
      <c r="AB249" s="36">
        <f t="shared" si="47"/>
        <v>0</v>
      </c>
      <c r="AC249" s="36">
        <f t="shared" si="55"/>
        <v>0.65074304829768015</v>
      </c>
      <c r="AD249" s="38">
        <f t="shared" si="59"/>
        <v>0.2307692307692307</v>
      </c>
      <c r="AE249" s="36">
        <f t="shared" si="56"/>
        <v>0.66742876748480029</v>
      </c>
      <c r="AF249" s="31">
        <f t="shared" si="57"/>
        <v>0.66742876748480029</v>
      </c>
      <c r="AG249" s="31">
        <f>VLOOKUP(C249,'[4]Bague en acier (simple) '!$C$8:$AF$725,30,0)</f>
        <v>0.70613370039146695</v>
      </c>
      <c r="AH249" s="38">
        <f t="shared" si="60"/>
        <v>0.25000000000000006</v>
      </c>
    </row>
    <row r="250" spans="2:34" x14ac:dyDescent="0.25">
      <c r="B250" s="21" t="s">
        <v>129</v>
      </c>
      <c r="C250" s="32" t="s">
        <v>451</v>
      </c>
      <c r="D250" s="22" t="s">
        <v>119</v>
      </c>
      <c r="E250" s="22" t="s">
        <v>111</v>
      </c>
      <c r="F250" s="22" t="s">
        <v>375</v>
      </c>
      <c r="G250" s="33">
        <v>45</v>
      </c>
      <c r="H250" s="33">
        <v>0.3</v>
      </c>
      <c r="I250" s="33" t="s">
        <v>103</v>
      </c>
      <c r="J250" s="33">
        <v>45</v>
      </c>
      <c r="K250" s="33">
        <v>0.3</v>
      </c>
      <c r="L250" s="33" t="s">
        <v>103</v>
      </c>
      <c r="M250" s="23" t="s">
        <v>61</v>
      </c>
      <c r="N250" s="24" t="s">
        <v>97</v>
      </c>
      <c r="O250" s="25">
        <v>43129</v>
      </c>
      <c r="P250" s="21">
        <v>0</v>
      </c>
      <c r="Q250" s="33">
        <v>3</v>
      </c>
      <c r="R250" s="33">
        <f t="shared" si="48"/>
        <v>61.5</v>
      </c>
      <c r="S250" s="34">
        <f t="shared" si="49"/>
        <v>7.4008700999999996E-2</v>
      </c>
      <c r="T250" s="34">
        <f t="shared" si="50"/>
        <v>3.7953180000000004</v>
      </c>
      <c r="U250" s="34">
        <f>+VLOOKUP(B250,'[3]Annexe 1 (Prix MP)'!A:C,3,0)*T250</f>
        <v>18.730213136712006</v>
      </c>
      <c r="V250" s="35">
        <f t="shared" si="52"/>
        <v>45</v>
      </c>
      <c r="W250" s="27">
        <f t="shared" si="51"/>
        <v>3</v>
      </c>
      <c r="X250" s="36">
        <f>+VLOOKUP(W250,'[3]Annexe 1 (Prix MP)'!$A$32:$B$38,2,0)</f>
        <v>0.15</v>
      </c>
      <c r="Y250" s="37">
        <f t="shared" si="53"/>
        <v>0.41622695859360015</v>
      </c>
      <c r="Z250" s="36">
        <f t="shared" si="54"/>
        <v>0.15</v>
      </c>
      <c r="AA250" s="34">
        <f t="shared" si="58"/>
        <v>8.3629832129999998E-2</v>
      </c>
      <c r="AB250" s="36">
        <f t="shared" si="47"/>
        <v>0</v>
      </c>
      <c r="AC250" s="36">
        <f t="shared" si="55"/>
        <v>0.64985679072360014</v>
      </c>
      <c r="AD250" s="38">
        <f t="shared" si="59"/>
        <v>0.23082008550372851</v>
      </c>
      <c r="AE250" s="36">
        <f t="shared" si="56"/>
        <v>0.66647572096480012</v>
      </c>
      <c r="AF250" s="31">
        <f t="shared" si="57"/>
        <v>0.66647572096480012</v>
      </c>
      <c r="AG250" s="31">
        <f>VLOOKUP(C250,'[4]Bague en acier (simple) '!$C$8:$AF$725,30,0)</f>
        <v>0.70524812619146682</v>
      </c>
      <c r="AH250" s="38">
        <f t="shared" si="60"/>
        <v>0.24999999999999992</v>
      </c>
    </row>
    <row r="251" spans="2:34" x14ac:dyDescent="0.25">
      <c r="B251" s="21" t="s">
        <v>129</v>
      </c>
      <c r="C251" s="32" t="s">
        <v>452</v>
      </c>
      <c r="D251" s="22" t="s">
        <v>119</v>
      </c>
      <c r="E251" s="22" t="s">
        <v>111</v>
      </c>
      <c r="F251" s="22" t="s">
        <v>197</v>
      </c>
      <c r="G251" s="33">
        <v>45</v>
      </c>
      <c r="H251" s="33">
        <v>0.3</v>
      </c>
      <c r="I251" s="33" t="s">
        <v>103</v>
      </c>
      <c r="J251" s="33">
        <v>45</v>
      </c>
      <c r="K251" s="33">
        <v>0.3</v>
      </c>
      <c r="L251" s="33" t="s">
        <v>103</v>
      </c>
      <c r="M251" s="23" t="s">
        <v>61</v>
      </c>
      <c r="N251" s="24" t="s">
        <v>97</v>
      </c>
      <c r="O251" s="25">
        <v>43129</v>
      </c>
      <c r="P251" s="21">
        <v>0</v>
      </c>
      <c r="Q251" s="33">
        <v>3</v>
      </c>
      <c r="R251" s="33">
        <f t="shared" si="48"/>
        <v>58</v>
      </c>
      <c r="S251" s="34">
        <f t="shared" si="49"/>
        <v>6.9580829999999996E-2</v>
      </c>
      <c r="T251" s="34">
        <f t="shared" si="50"/>
        <v>3.7953180000000004</v>
      </c>
      <c r="U251" s="34">
        <f>+VLOOKUP(B251,'[3]Annexe 1 (Prix MP)'!A:C,3,0)*T251</f>
        <v>18.730213136712006</v>
      </c>
      <c r="V251" s="35">
        <f t="shared" si="52"/>
        <v>48</v>
      </c>
      <c r="W251" s="27">
        <f t="shared" si="51"/>
        <v>3</v>
      </c>
      <c r="X251" s="36">
        <f>+VLOOKUP(W251,'[3]Annexe 1 (Prix MP)'!$A$32:$B$38,2,0)</f>
        <v>0.15</v>
      </c>
      <c r="Y251" s="37">
        <f t="shared" si="53"/>
        <v>0.39021277368150015</v>
      </c>
      <c r="Z251" s="36">
        <f t="shared" si="54"/>
        <v>0.15</v>
      </c>
      <c r="AA251" s="34">
        <f t="shared" si="58"/>
        <v>7.862633790000001E-2</v>
      </c>
      <c r="AB251" s="36">
        <f t="shared" si="47"/>
        <v>0</v>
      </c>
      <c r="AC251" s="36">
        <f t="shared" si="55"/>
        <v>0.61883911158150018</v>
      </c>
      <c r="AD251" s="38">
        <v>0.25</v>
      </c>
      <c r="AE251" s="36">
        <f t="shared" si="56"/>
        <v>0.61883911158150018</v>
      </c>
      <c r="AF251" s="31">
        <f t="shared" si="57"/>
        <v>0.61883911158150018</v>
      </c>
      <c r="AG251" s="31">
        <f>VLOOKUP(C251,'[4]Bague en acier (simple) '!$C$8:$AF$725,30,0)</f>
        <v>0.64827264518150018</v>
      </c>
      <c r="AH251" s="38">
        <v>0.25</v>
      </c>
    </row>
    <row r="252" spans="2:34" x14ac:dyDescent="0.25">
      <c r="B252" s="21" t="s">
        <v>129</v>
      </c>
      <c r="C252" s="1" t="s">
        <v>453</v>
      </c>
      <c r="D252" s="22" t="s">
        <v>119</v>
      </c>
      <c r="E252" s="22" t="s">
        <v>111</v>
      </c>
      <c r="F252" s="22" t="s">
        <v>142</v>
      </c>
      <c r="G252" s="33">
        <v>45</v>
      </c>
      <c r="H252" s="33">
        <v>0.3</v>
      </c>
      <c r="I252" s="33" t="s">
        <v>103</v>
      </c>
      <c r="J252" s="33">
        <v>45</v>
      </c>
      <c r="K252" s="33">
        <v>0.3</v>
      </c>
      <c r="L252" s="33" t="s">
        <v>103</v>
      </c>
      <c r="M252" s="23" t="s">
        <v>61</v>
      </c>
      <c r="N252" s="24" t="s">
        <v>97</v>
      </c>
      <c r="O252" s="25">
        <v>43129</v>
      </c>
      <c r="P252" s="21">
        <v>0</v>
      </c>
      <c r="Q252" s="33">
        <v>3</v>
      </c>
      <c r="R252" s="33">
        <f t="shared" si="48"/>
        <v>55</v>
      </c>
      <c r="S252" s="34">
        <f t="shared" si="49"/>
        <v>6.5785512000000004E-2</v>
      </c>
      <c r="T252" s="34">
        <f t="shared" si="50"/>
        <v>3.7953180000000004</v>
      </c>
      <c r="U252" s="34">
        <f>+VLOOKUP(B252,'[3]Annexe 1 (Prix MP)'!A:C,3,0)*T252</f>
        <v>18.730213136712006</v>
      </c>
      <c r="V252" s="35">
        <f t="shared" si="52"/>
        <v>51</v>
      </c>
      <c r="W252" s="27">
        <f t="shared" si="51"/>
        <v>3</v>
      </c>
      <c r="X252" s="36">
        <f>+VLOOKUP(W252,'[3]Annexe 1 (Prix MP)'!$A$32:$B$38,2,0)</f>
        <v>0.15</v>
      </c>
      <c r="Y252" s="37">
        <f t="shared" si="53"/>
        <v>0.36725908111200012</v>
      </c>
      <c r="Z252" s="36">
        <f t="shared" si="54"/>
        <v>0.15</v>
      </c>
      <c r="AA252" s="34">
        <f t="shared" si="58"/>
        <v>7.4337628560000008E-2</v>
      </c>
      <c r="AB252" s="36">
        <f t="shared" si="47"/>
        <v>0</v>
      </c>
      <c r="AC252" s="36">
        <f t="shared" si="55"/>
        <v>0.59159670967200018</v>
      </c>
      <c r="AD252" s="38">
        <f t="shared" ref="AD252:AD316" si="61">+(AC252-Y252-AA252-AB252)/AC252</f>
        <v>0.25355110592681418</v>
      </c>
      <c r="AE252" s="36">
        <f t="shared" si="56"/>
        <v>0.59159670967200018</v>
      </c>
      <c r="AF252" s="31">
        <f t="shared" si="57"/>
        <v>0.59159670967200018</v>
      </c>
      <c r="AG252" s="31">
        <f>VLOOKUP(C252,'[4]Bague en acier (simple) '!$C$8:$AF$725,30,0)</f>
        <v>0.62844515828266678</v>
      </c>
      <c r="AH252" s="38">
        <f t="shared" ref="AH252:AH316" si="62">+(AF252-Y252-AA252-AB252)/AF252</f>
        <v>0.25355110592681418</v>
      </c>
    </row>
    <row r="253" spans="2:34" x14ac:dyDescent="0.25">
      <c r="B253" s="21" t="s">
        <v>129</v>
      </c>
      <c r="C253" s="32" t="s">
        <v>454</v>
      </c>
      <c r="D253" s="22">
        <v>15</v>
      </c>
      <c r="E253" s="22" t="s">
        <v>111</v>
      </c>
      <c r="F253" s="22" t="s">
        <v>136</v>
      </c>
      <c r="G253" s="33">
        <v>45</v>
      </c>
      <c r="H253" s="33">
        <v>0.3</v>
      </c>
      <c r="I253" s="33" t="s">
        <v>103</v>
      </c>
      <c r="J253" s="33">
        <v>45</v>
      </c>
      <c r="K253" s="33">
        <v>0.3</v>
      </c>
      <c r="L253" s="33" t="s">
        <v>103</v>
      </c>
      <c r="M253" s="23" t="s">
        <v>61</v>
      </c>
      <c r="N253" s="24" t="s">
        <v>97</v>
      </c>
      <c r="O253" s="25">
        <v>43129</v>
      </c>
      <c r="P253" s="21">
        <v>0</v>
      </c>
      <c r="Q253" s="33">
        <v>3</v>
      </c>
      <c r="R253" s="33">
        <f t="shared" si="48"/>
        <v>53</v>
      </c>
      <c r="S253" s="34">
        <f t="shared" si="49"/>
        <v>5.4263125000000002E-2</v>
      </c>
      <c r="T253" s="34">
        <f t="shared" si="50"/>
        <v>3.2557875000000003</v>
      </c>
      <c r="U253" s="34">
        <f>+VLOOKUP(B253,'[3]Annexe 1 (Prix MP)'!A:C,3,0)*T253</f>
        <v>16.067584798650003</v>
      </c>
      <c r="V253" s="35">
        <f t="shared" si="52"/>
        <v>53</v>
      </c>
      <c r="W253" s="27">
        <f t="shared" si="51"/>
        <v>3</v>
      </c>
      <c r="X253" s="36">
        <f>+VLOOKUP(W253,'[3]Annexe 1 (Prix MP)'!$A$32:$B$38,2,0)</f>
        <v>0.15</v>
      </c>
      <c r="Y253" s="37">
        <f t="shared" si="53"/>
        <v>0.30316197733301892</v>
      </c>
      <c r="Z253" s="36">
        <f t="shared" si="54"/>
        <v>0.15</v>
      </c>
      <c r="AA253" s="34">
        <f t="shared" si="58"/>
        <v>6.131733125000001E-2</v>
      </c>
      <c r="AB253" s="36">
        <f t="shared" si="47"/>
        <v>0</v>
      </c>
      <c r="AC253" s="36">
        <f t="shared" si="55"/>
        <v>0.51447930858301893</v>
      </c>
      <c r="AD253" s="38">
        <f t="shared" si="61"/>
        <v>0.29155691491875668</v>
      </c>
      <c r="AE253" s="36">
        <f t="shared" si="56"/>
        <v>0.52068472654716991</v>
      </c>
      <c r="AF253" s="31">
        <f t="shared" si="57"/>
        <v>0.52068472654716991</v>
      </c>
      <c r="AG253" s="31">
        <f>VLOOKUP(C253,'[4]Bague en acier (simple) '!$C$8:$AF$725,30,0)</f>
        <v>0.56448322654716987</v>
      </c>
      <c r="AH253" s="38">
        <f t="shared" si="62"/>
        <v>0.30000000000000004</v>
      </c>
    </row>
    <row r="254" spans="2:34" x14ac:dyDescent="0.25">
      <c r="B254" s="21" t="s">
        <v>129</v>
      </c>
      <c r="C254" s="1" t="s">
        <v>455</v>
      </c>
      <c r="D254" s="22" t="s">
        <v>119</v>
      </c>
      <c r="E254" s="22" t="s">
        <v>111</v>
      </c>
      <c r="F254" s="22" t="s">
        <v>381</v>
      </c>
      <c r="G254" s="33">
        <v>45</v>
      </c>
      <c r="H254" s="33">
        <v>0.3</v>
      </c>
      <c r="I254" s="33" t="s">
        <v>103</v>
      </c>
      <c r="J254" s="33">
        <v>45</v>
      </c>
      <c r="K254" s="33">
        <v>0.3</v>
      </c>
      <c r="L254" s="33" t="s">
        <v>103</v>
      </c>
      <c r="M254" s="23" t="s">
        <v>61</v>
      </c>
      <c r="N254" s="24" t="s">
        <v>97</v>
      </c>
      <c r="O254" s="25">
        <v>43129</v>
      </c>
      <c r="P254" s="21">
        <v>0</v>
      </c>
      <c r="Q254" s="33">
        <v>3</v>
      </c>
      <c r="R254" s="33">
        <f t="shared" si="48"/>
        <v>45</v>
      </c>
      <c r="S254" s="34">
        <f t="shared" si="49"/>
        <v>5.3134452000000006E-2</v>
      </c>
      <c r="T254" s="34">
        <f t="shared" si="50"/>
        <v>3.7953180000000004</v>
      </c>
      <c r="U254" s="34">
        <f>+VLOOKUP(B254,'[3]Annexe 1 (Prix MP)'!A:C,3,0)*T254</f>
        <v>18.730213136712006</v>
      </c>
      <c r="V254" s="35">
        <f t="shared" si="52"/>
        <v>62</v>
      </c>
      <c r="W254" s="27">
        <f t="shared" si="51"/>
        <v>3</v>
      </c>
      <c r="X254" s="36">
        <f>+VLOOKUP(W254,'[3]Annexe 1 (Prix MP)'!$A$32:$B$38,2,0)</f>
        <v>0.15</v>
      </c>
      <c r="Y254" s="37">
        <f t="shared" si="53"/>
        <v>0.30210021188245173</v>
      </c>
      <c r="Z254" s="36">
        <f t="shared" si="54"/>
        <v>0.15</v>
      </c>
      <c r="AA254" s="34">
        <f t="shared" si="58"/>
        <v>6.0041930760000015E-2</v>
      </c>
      <c r="AB254" s="36">
        <f t="shared" si="47"/>
        <v>0</v>
      </c>
      <c r="AC254" s="36">
        <f t="shared" si="55"/>
        <v>0.51214214264245173</v>
      </c>
      <c r="AD254" s="38">
        <f t="shared" si="61"/>
        <v>0.29288743790163224</v>
      </c>
      <c r="AE254" s="36">
        <f t="shared" si="56"/>
        <v>0.51734591806064545</v>
      </c>
      <c r="AF254" s="31">
        <f t="shared" si="57"/>
        <v>0.51734591806064545</v>
      </c>
      <c r="AG254" s="31">
        <f>VLOOKUP(C254,'[4]Bague en acier (simple) '!$C$8:$AF$725,30,0)</f>
        <v>0.56127340926064528</v>
      </c>
      <c r="AH254" s="38">
        <f t="shared" si="62"/>
        <v>0.3000000000000001</v>
      </c>
    </row>
    <row r="255" spans="2:34" x14ac:dyDescent="0.25">
      <c r="B255" s="21" t="s">
        <v>129</v>
      </c>
      <c r="C255" s="32" t="s">
        <v>456</v>
      </c>
      <c r="D255" s="22" t="s">
        <v>119</v>
      </c>
      <c r="E255" s="22" t="s">
        <v>111</v>
      </c>
      <c r="F255" s="22" t="s">
        <v>384</v>
      </c>
      <c r="G255" s="33">
        <v>45</v>
      </c>
      <c r="H255" s="33">
        <v>0.3</v>
      </c>
      <c r="I255" s="33" t="s">
        <v>103</v>
      </c>
      <c r="J255" s="33">
        <v>45</v>
      </c>
      <c r="K255" s="33">
        <v>0.3</v>
      </c>
      <c r="L255" s="33" t="s">
        <v>103</v>
      </c>
      <c r="M255" s="23" t="s">
        <v>61</v>
      </c>
      <c r="N255" s="24" t="s">
        <v>97</v>
      </c>
      <c r="O255" s="25">
        <v>43129</v>
      </c>
      <c r="P255" s="21">
        <v>0</v>
      </c>
      <c r="Q255" s="33">
        <v>3</v>
      </c>
      <c r="R255" s="33">
        <f t="shared" si="48"/>
        <v>42.5</v>
      </c>
      <c r="S255" s="34">
        <f t="shared" si="49"/>
        <v>4.9971687000000008E-2</v>
      </c>
      <c r="T255" s="34">
        <f t="shared" si="50"/>
        <v>3.7953180000000004</v>
      </c>
      <c r="U255" s="34">
        <f>+VLOOKUP(B255,'[3]Annexe 1 (Prix MP)'!A:C,3,0)*T255</f>
        <v>18.730213136712006</v>
      </c>
      <c r="V255" s="35">
        <f t="shared" si="52"/>
        <v>66</v>
      </c>
      <c r="W255" s="27">
        <f t="shared" si="51"/>
        <v>3</v>
      </c>
      <c r="X255" s="36">
        <f>+VLOOKUP(W255,'[3]Annexe 1 (Prix MP)'!$A$32:$B$38,2,0)</f>
        <v>0.15</v>
      </c>
      <c r="Y255" s="37">
        <f t="shared" si="53"/>
        <v>0.28379110813200009</v>
      </c>
      <c r="Z255" s="36">
        <f t="shared" si="54"/>
        <v>0.15</v>
      </c>
      <c r="AA255" s="34">
        <f t="shared" si="58"/>
        <v>5.6468006310000013E-2</v>
      </c>
      <c r="AB255" s="36">
        <f t="shared" si="47"/>
        <v>0</v>
      </c>
      <c r="AC255" s="36">
        <f t="shared" si="55"/>
        <v>0.4902591144420001</v>
      </c>
      <c r="AD255" s="38">
        <f t="shared" si="61"/>
        <v>0.30596065546017642</v>
      </c>
      <c r="AE255" s="36">
        <f t="shared" si="56"/>
        <v>0.4902591144420001</v>
      </c>
      <c r="AF255" s="31">
        <f t="shared" si="57"/>
        <v>0.4902591144420001</v>
      </c>
      <c r="AG255" s="31">
        <f>VLOOKUP(C255,'[4]Bague en acier (simple) '!$C$8:$AF$725,30,0)</f>
        <v>0.53037339926000016</v>
      </c>
      <c r="AH255" s="38">
        <f t="shared" si="62"/>
        <v>0.30596065546017642</v>
      </c>
    </row>
    <row r="256" spans="2:34" x14ac:dyDescent="0.25">
      <c r="B256" s="21" t="s">
        <v>129</v>
      </c>
      <c r="C256" s="1" t="s">
        <v>457</v>
      </c>
      <c r="D256" s="22" t="s">
        <v>119</v>
      </c>
      <c r="E256" s="22" t="s">
        <v>111</v>
      </c>
      <c r="F256" s="22" t="s">
        <v>245</v>
      </c>
      <c r="G256" s="33">
        <v>45</v>
      </c>
      <c r="H256" s="33">
        <v>0.3</v>
      </c>
      <c r="I256" s="33" t="s">
        <v>103</v>
      </c>
      <c r="J256" s="33">
        <v>45</v>
      </c>
      <c r="K256" s="33">
        <v>0.3</v>
      </c>
      <c r="L256" s="33" t="s">
        <v>103</v>
      </c>
      <c r="M256" s="23" t="s">
        <v>61</v>
      </c>
      <c r="N256" s="24" t="s">
        <v>97</v>
      </c>
      <c r="O256" s="25">
        <v>43129</v>
      </c>
      <c r="P256" s="21">
        <v>0</v>
      </c>
      <c r="Q256" s="33">
        <v>3</v>
      </c>
      <c r="R256" s="33">
        <f t="shared" si="48"/>
        <v>42</v>
      </c>
      <c r="S256" s="34">
        <f t="shared" si="49"/>
        <v>4.9339134000000007E-2</v>
      </c>
      <c r="T256" s="34">
        <f t="shared" si="50"/>
        <v>3.7953180000000004</v>
      </c>
      <c r="U256" s="34">
        <f>+VLOOKUP(B256,'[3]Annexe 1 (Prix MP)'!A:C,3,0)*T256</f>
        <v>18.730213136712006</v>
      </c>
      <c r="V256" s="35">
        <f t="shared" si="52"/>
        <v>67</v>
      </c>
      <c r="W256" s="27">
        <f t="shared" si="51"/>
        <v>3</v>
      </c>
      <c r="X256" s="36">
        <f>+VLOOKUP(W256,'[3]Annexe 1 (Prix MP)'!$A$32:$B$38,2,0)</f>
        <v>0.15</v>
      </c>
      <c r="Y256" s="37">
        <f t="shared" si="53"/>
        <v>0.27955541995092548</v>
      </c>
      <c r="Z256" s="36">
        <f t="shared" si="54"/>
        <v>0.15</v>
      </c>
      <c r="AA256" s="34">
        <f t="shared" si="58"/>
        <v>5.5753221420000013E-2</v>
      </c>
      <c r="AB256" s="36">
        <f t="shared" si="47"/>
        <v>0</v>
      </c>
      <c r="AC256" s="36">
        <f t="shared" si="55"/>
        <v>0.4853086413709255</v>
      </c>
      <c r="AD256" s="38">
        <f t="shared" si="61"/>
        <v>0.30908165899595791</v>
      </c>
      <c r="AE256" s="36">
        <f t="shared" si="56"/>
        <v>0.4853086413709255</v>
      </c>
      <c r="AF256" s="31">
        <f t="shared" si="57"/>
        <v>0.4853086413709255</v>
      </c>
      <c r="AG256" s="31">
        <f>VLOOKUP(C256,'[4]Bague en acier (simple) '!$C$8:$AF$725,30,0)</f>
        <v>0.52337358664417932</v>
      </c>
      <c r="AH256" s="38">
        <f t="shared" si="62"/>
        <v>0.30908165899595791</v>
      </c>
    </row>
    <row r="257" spans="2:34" x14ac:dyDescent="0.25">
      <c r="B257" s="21" t="s">
        <v>129</v>
      </c>
      <c r="C257" s="32" t="s">
        <v>458</v>
      </c>
      <c r="D257" s="22" t="s">
        <v>119</v>
      </c>
      <c r="E257" s="22" t="s">
        <v>111</v>
      </c>
      <c r="F257" s="22" t="s">
        <v>124</v>
      </c>
      <c r="G257" s="33">
        <v>45</v>
      </c>
      <c r="H257" s="33">
        <v>0.3</v>
      </c>
      <c r="I257" s="33" t="s">
        <v>103</v>
      </c>
      <c r="J257" s="33">
        <v>45</v>
      </c>
      <c r="K257" s="33">
        <v>0.3</v>
      </c>
      <c r="L257" s="33" t="s">
        <v>103</v>
      </c>
      <c r="M257" s="23" t="s">
        <v>61</v>
      </c>
      <c r="N257" s="24" t="s">
        <v>97</v>
      </c>
      <c r="O257" s="25">
        <v>43129</v>
      </c>
      <c r="P257" s="21">
        <v>0</v>
      </c>
      <c r="Q257" s="33">
        <v>3</v>
      </c>
      <c r="R257" s="33">
        <f t="shared" si="48"/>
        <v>41</v>
      </c>
      <c r="S257" s="34">
        <f t="shared" si="49"/>
        <v>4.8074028000000005E-2</v>
      </c>
      <c r="T257" s="34">
        <f t="shared" si="50"/>
        <v>3.7953180000000004</v>
      </c>
      <c r="U257" s="34">
        <f>+VLOOKUP(B257,'[3]Annexe 1 (Prix MP)'!A:C,3,0)*T257</f>
        <v>18.730213136712006</v>
      </c>
      <c r="V257" s="35">
        <f t="shared" si="52"/>
        <v>68</v>
      </c>
      <c r="W257" s="27">
        <f t="shared" si="51"/>
        <v>3</v>
      </c>
      <c r="X257" s="36">
        <f>+VLOOKUP(W257,'[3]Annexe 1 (Prix MP)'!$A$32:$B$38,2,0)</f>
        <v>0.15</v>
      </c>
      <c r="Y257" s="37">
        <f t="shared" si="53"/>
        <v>0.27544431083400012</v>
      </c>
      <c r="Z257" s="36">
        <f t="shared" si="54"/>
        <v>0.15</v>
      </c>
      <c r="AA257" s="34">
        <f t="shared" si="58"/>
        <v>5.4323651640000012E-2</v>
      </c>
      <c r="AB257" s="36">
        <f t="shared" si="47"/>
        <v>0</v>
      </c>
      <c r="AC257" s="36">
        <f t="shared" si="55"/>
        <v>0.47976796247400016</v>
      </c>
      <c r="AD257" s="38">
        <f t="shared" si="61"/>
        <v>0.31265113916006615</v>
      </c>
      <c r="AE257" s="36">
        <f t="shared" si="56"/>
        <v>0.47976796247400016</v>
      </c>
      <c r="AF257" s="31">
        <f t="shared" si="57"/>
        <v>0.47976796247400016</v>
      </c>
      <c r="AG257" s="31">
        <f>VLOOKUP(C257,'[4]Bague en acier (simple) '!$C$8:$AF$725,30,0)</f>
        <v>0.51560291462000019</v>
      </c>
      <c r="AH257" s="38">
        <f t="shared" si="62"/>
        <v>0.31265113916006615</v>
      </c>
    </row>
    <row r="258" spans="2:34" x14ac:dyDescent="0.25">
      <c r="B258" s="21" t="s">
        <v>129</v>
      </c>
      <c r="C258" s="32" t="s">
        <v>459</v>
      </c>
      <c r="D258" s="22" t="s">
        <v>119</v>
      </c>
      <c r="E258" s="22" t="s">
        <v>111</v>
      </c>
      <c r="F258" s="22" t="s">
        <v>156</v>
      </c>
      <c r="G258" s="33">
        <v>45</v>
      </c>
      <c r="H258" s="33">
        <v>0.3</v>
      </c>
      <c r="I258" s="33" t="s">
        <v>103</v>
      </c>
      <c r="J258" s="33">
        <v>45</v>
      </c>
      <c r="K258" s="33">
        <v>0.3</v>
      </c>
      <c r="L258" s="33" t="s">
        <v>103</v>
      </c>
      <c r="M258" s="23" t="s">
        <v>61</v>
      </c>
      <c r="N258" s="24" t="s">
        <v>97</v>
      </c>
      <c r="O258" s="25">
        <v>43129</v>
      </c>
      <c r="P258" s="21">
        <v>0</v>
      </c>
      <c r="Q258" s="33">
        <v>3</v>
      </c>
      <c r="R258" s="33">
        <f t="shared" si="48"/>
        <v>37</v>
      </c>
      <c r="S258" s="34">
        <f t="shared" si="49"/>
        <v>4.3013604000000004E-2</v>
      </c>
      <c r="T258" s="34">
        <f t="shared" si="50"/>
        <v>3.7953180000000004</v>
      </c>
      <c r="U258" s="34">
        <f>+VLOOKUP(B258,'[3]Annexe 1 (Prix MP)'!A:C,3,0)*T258</f>
        <v>18.730213136712006</v>
      </c>
      <c r="V258" s="35">
        <f t="shared" si="52"/>
        <v>76</v>
      </c>
      <c r="W258" s="27">
        <f t="shared" si="51"/>
        <v>3</v>
      </c>
      <c r="X258" s="36">
        <f>+VLOOKUP(W258,'[3]Annexe 1 (Prix MP)'!$A$32:$B$38,2,0)</f>
        <v>0.15</v>
      </c>
      <c r="Y258" s="37">
        <f t="shared" si="53"/>
        <v>0.24645017285147378</v>
      </c>
      <c r="Z258" s="36">
        <f t="shared" si="54"/>
        <v>0.15</v>
      </c>
      <c r="AA258" s="34">
        <f t="shared" si="58"/>
        <v>4.8605372520000009E-2</v>
      </c>
      <c r="AB258" s="36">
        <f t="shared" si="47"/>
        <v>0</v>
      </c>
      <c r="AC258" s="36">
        <f t="shared" si="55"/>
        <v>0.44505554537147379</v>
      </c>
      <c r="AD258" s="38">
        <f t="shared" si="61"/>
        <v>0.33703658242208795</v>
      </c>
      <c r="AE258" s="36">
        <f t="shared" si="56"/>
        <v>0.44505554537147379</v>
      </c>
      <c r="AF258" s="31">
        <f t="shared" si="57"/>
        <v>0.44505554537147379</v>
      </c>
      <c r="AG258" s="31">
        <f>VLOOKUP(C258,'[4]Bague en acier (simple) '!$C$8:$AF$725,30,0)</f>
        <v>0.47661445705147376</v>
      </c>
      <c r="AH258" s="38">
        <f t="shared" si="62"/>
        <v>0.33703658242208795</v>
      </c>
    </row>
    <row r="259" spans="2:34" x14ac:dyDescent="0.25">
      <c r="B259" s="21" t="s">
        <v>129</v>
      </c>
      <c r="C259" s="1" t="s">
        <v>460</v>
      </c>
      <c r="D259" s="22" t="s">
        <v>119</v>
      </c>
      <c r="E259" s="22" t="s">
        <v>111</v>
      </c>
      <c r="F259" s="22" t="s">
        <v>102</v>
      </c>
      <c r="G259" s="21">
        <v>45</v>
      </c>
      <c r="H259" s="21">
        <v>0.3</v>
      </c>
      <c r="I259" s="21" t="s">
        <v>103</v>
      </c>
      <c r="J259" s="21">
        <v>45</v>
      </c>
      <c r="K259" s="21">
        <v>0.3</v>
      </c>
      <c r="L259" s="21" t="s">
        <v>103</v>
      </c>
      <c r="M259" s="23" t="s">
        <v>96</v>
      </c>
      <c r="N259" s="24" t="s">
        <v>97</v>
      </c>
      <c r="O259" s="25">
        <v>43129</v>
      </c>
      <c r="P259" s="21">
        <v>0</v>
      </c>
      <c r="Q259" s="21">
        <v>3</v>
      </c>
      <c r="R259" s="21">
        <f t="shared" si="48"/>
        <v>36</v>
      </c>
      <c r="S259" s="24">
        <f t="shared" si="49"/>
        <v>4.1748498000000002E-2</v>
      </c>
      <c r="T259" s="24">
        <f t="shared" si="50"/>
        <v>3.7953180000000004</v>
      </c>
      <c r="U259" s="24">
        <f>+VLOOKUP(B259,'[3]Annexe 1 (Prix MP)'!A:C,3,0)*T259</f>
        <v>18.730213136712006</v>
      </c>
      <c r="V259" s="26">
        <f t="shared" si="52"/>
        <v>78</v>
      </c>
      <c r="W259" s="27">
        <f t="shared" si="51"/>
        <v>3</v>
      </c>
      <c r="X259" s="28">
        <f>+VLOOKUP(W259,'[3]Annexe 1 (Prix MP)'!$A$32:$B$38,2,0)</f>
        <v>0.15</v>
      </c>
      <c r="Y259" s="29">
        <f t="shared" si="53"/>
        <v>0.24013093765015392</v>
      </c>
      <c r="Z259" s="28">
        <f t="shared" si="54"/>
        <v>0.15</v>
      </c>
      <c r="AA259" s="24">
        <f t="shared" si="58"/>
        <v>0</v>
      </c>
      <c r="AB259" s="28">
        <f t="shared" si="47"/>
        <v>0</v>
      </c>
      <c r="AC259" s="28">
        <f t="shared" si="55"/>
        <v>0.39013093765015394</v>
      </c>
      <c r="AD259" s="30">
        <f t="shared" si="61"/>
        <v>0.38448629812207058</v>
      </c>
      <c r="AE259" s="28">
        <f t="shared" si="56"/>
        <v>0.39013093765015394</v>
      </c>
      <c r="AF259" s="31">
        <f t="shared" si="57"/>
        <v>0.39013093765015394</v>
      </c>
      <c r="AG259" s="31">
        <f>VLOOKUP(C259,'[4]Bague en acier (simple) '!$C$8:$AF$725,30,0)</f>
        <v>0.39013093765015394</v>
      </c>
      <c r="AH259" s="30">
        <f t="shared" si="62"/>
        <v>0.38448629812207058</v>
      </c>
    </row>
    <row r="260" spans="2:34" x14ac:dyDescent="0.25">
      <c r="B260" s="21" t="s">
        <v>129</v>
      </c>
      <c r="C260" s="1" t="s">
        <v>461</v>
      </c>
      <c r="D260" s="22" t="s">
        <v>119</v>
      </c>
      <c r="E260" s="22" t="s">
        <v>111</v>
      </c>
      <c r="F260" s="22" t="s">
        <v>102</v>
      </c>
      <c r="G260" s="21">
        <v>45</v>
      </c>
      <c r="H260" s="21">
        <v>0.3</v>
      </c>
      <c r="I260" s="21" t="s">
        <v>103</v>
      </c>
      <c r="J260" s="21">
        <v>45</v>
      </c>
      <c r="K260" s="21">
        <v>0.3</v>
      </c>
      <c r="L260" s="21" t="s">
        <v>103</v>
      </c>
      <c r="M260" s="23" t="s">
        <v>61</v>
      </c>
      <c r="N260" s="24" t="s">
        <v>97</v>
      </c>
      <c r="O260" s="25">
        <v>43129</v>
      </c>
      <c r="P260" s="21">
        <v>0</v>
      </c>
      <c r="Q260" s="21">
        <v>3</v>
      </c>
      <c r="R260" s="21">
        <f t="shared" si="48"/>
        <v>36</v>
      </c>
      <c r="S260" s="24">
        <f t="shared" si="49"/>
        <v>4.1748498000000002E-2</v>
      </c>
      <c r="T260" s="24">
        <f t="shared" si="50"/>
        <v>3.7953180000000004</v>
      </c>
      <c r="U260" s="24">
        <f>+VLOOKUP(B260,'[3]Annexe 1 (Prix MP)'!A:C,3,0)*T260</f>
        <v>18.730213136712006</v>
      </c>
      <c r="V260" s="26">
        <f t="shared" si="52"/>
        <v>78</v>
      </c>
      <c r="W260" s="27">
        <v>3</v>
      </c>
      <c r="X260" s="28">
        <f>+VLOOKUP(W260,'[3]Annexe 1 (Prix MP)'!$A$32:$B$38,2,0)</f>
        <v>0.15</v>
      </c>
      <c r="Y260" s="29">
        <f t="shared" si="53"/>
        <v>0.24013093765015392</v>
      </c>
      <c r="Z260" s="28">
        <f t="shared" si="54"/>
        <v>0.15</v>
      </c>
      <c r="AA260" s="24">
        <f t="shared" si="58"/>
        <v>4.7175802740000009E-2</v>
      </c>
      <c r="AB260" s="28">
        <f t="shared" si="47"/>
        <v>0</v>
      </c>
      <c r="AC260" s="28">
        <f t="shared" si="55"/>
        <v>0.43730674039015394</v>
      </c>
      <c r="AD260" s="30">
        <f t="shared" si="61"/>
        <v>0.34300866221767778</v>
      </c>
      <c r="AE260" s="28">
        <f t="shared" si="56"/>
        <v>0.43730674039015394</v>
      </c>
      <c r="AF260" s="31">
        <f t="shared" si="57"/>
        <v>0.43730674039015394</v>
      </c>
      <c r="AG260" s="31">
        <f>VLOOKUP(C260,'[4]Bague en acier (simple) '!$C$8:$AF$725,30,0)</f>
        <v>0.46896686055015391</v>
      </c>
      <c r="AH260" s="30">
        <f t="shared" si="62"/>
        <v>0.34300866221767778</v>
      </c>
    </row>
    <row r="261" spans="2:34" x14ac:dyDescent="0.25">
      <c r="B261" s="21" t="s">
        <v>129</v>
      </c>
      <c r="C261" s="32" t="s">
        <v>462</v>
      </c>
      <c r="D261" s="22" t="s">
        <v>119</v>
      </c>
      <c r="E261" s="22" t="s">
        <v>111</v>
      </c>
      <c r="F261" s="22" t="s">
        <v>122</v>
      </c>
      <c r="G261" s="33">
        <v>45</v>
      </c>
      <c r="H261" s="33">
        <v>0.3</v>
      </c>
      <c r="I261" s="33" t="s">
        <v>103</v>
      </c>
      <c r="J261" s="33">
        <v>45</v>
      </c>
      <c r="K261" s="33">
        <v>0.3</v>
      </c>
      <c r="L261" s="33" t="s">
        <v>103</v>
      </c>
      <c r="M261" s="23" t="s">
        <v>61</v>
      </c>
      <c r="N261" s="24" t="s">
        <v>97</v>
      </c>
      <c r="O261" s="25">
        <v>43129</v>
      </c>
      <c r="P261" s="21">
        <v>0</v>
      </c>
      <c r="Q261" s="33">
        <v>3</v>
      </c>
      <c r="R261" s="33">
        <f t="shared" si="48"/>
        <v>35</v>
      </c>
      <c r="S261" s="34">
        <f t="shared" si="49"/>
        <v>4.0483392000000007E-2</v>
      </c>
      <c r="T261" s="34">
        <f t="shared" si="50"/>
        <v>3.7953180000000004</v>
      </c>
      <c r="U261" s="34">
        <f>+VLOOKUP(B261,'[3]Annexe 1 (Prix MP)'!A:C,3,0)*T261</f>
        <v>18.730213136712006</v>
      </c>
      <c r="V261" s="35">
        <f t="shared" si="52"/>
        <v>80</v>
      </c>
      <c r="W261" s="27">
        <f t="shared" ref="W261:W324" si="63">ROUND((E261-D261)/2,0)</f>
        <v>3</v>
      </c>
      <c r="X261" s="36">
        <f>+VLOOKUP(W261,'[3]Annexe 1 (Prix MP)'!$A$32:$B$38,2,0)</f>
        <v>0.15</v>
      </c>
      <c r="Y261" s="37">
        <f t="shared" si="53"/>
        <v>0.23412766420890008</v>
      </c>
      <c r="Z261" s="36">
        <f t="shared" si="54"/>
        <v>0.15</v>
      </c>
      <c r="AA261" s="34">
        <f t="shared" si="58"/>
        <v>4.5746232960000015E-2</v>
      </c>
      <c r="AB261" s="36">
        <f t="shared" si="47"/>
        <v>0</v>
      </c>
      <c r="AC261" s="36">
        <f t="shared" si="55"/>
        <v>0.42987389716890012</v>
      </c>
      <c r="AD261" s="38">
        <f t="shared" si="61"/>
        <v>0.34893954014859407</v>
      </c>
      <c r="AE261" s="36">
        <f t="shared" si="56"/>
        <v>0.42987389716890012</v>
      </c>
      <c r="AF261" s="31">
        <f t="shared" si="57"/>
        <v>0.42987389716890012</v>
      </c>
      <c r="AG261" s="31">
        <f>VLOOKUP(C261,'[4]Bague en acier (simple) '!$C$8:$AF$725,30,0)</f>
        <v>0.46163522580890015</v>
      </c>
      <c r="AH261" s="38">
        <f t="shared" si="62"/>
        <v>0.34893954014859407</v>
      </c>
    </row>
    <row r="262" spans="2:34" x14ac:dyDescent="0.25">
      <c r="B262" s="21" t="s">
        <v>129</v>
      </c>
      <c r="C262" s="1" t="s">
        <v>463</v>
      </c>
      <c r="D262" s="22" t="s">
        <v>119</v>
      </c>
      <c r="E262" s="22" t="s">
        <v>111</v>
      </c>
      <c r="F262" s="22" t="s">
        <v>115</v>
      </c>
      <c r="G262" s="33">
        <v>45</v>
      </c>
      <c r="H262" s="33">
        <v>0.3</v>
      </c>
      <c r="I262" s="33" t="s">
        <v>103</v>
      </c>
      <c r="J262" s="33">
        <v>45</v>
      </c>
      <c r="K262" s="33">
        <v>0.3</v>
      </c>
      <c r="L262" s="33" t="s">
        <v>103</v>
      </c>
      <c r="M262" s="23" t="s">
        <v>61</v>
      </c>
      <c r="N262" s="24" t="s">
        <v>97</v>
      </c>
      <c r="O262" s="25">
        <v>43129</v>
      </c>
      <c r="P262" s="21">
        <v>0</v>
      </c>
      <c r="Q262" s="33">
        <v>3</v>
      </c>
      <c r="R262" s="33">
        <f t="shared" si="48"/>
        <v>21</v>
      </c>
      <c r="S262" s="34">
        <f t="shared" si="49"/>
        <v>2.2771908E-2</v>
      </c>
      <c r="T262" s="34">
        <f t="shared" si="50"/>
        <v>3.7953180000000004</v>
      </c>
      <c r="U262" s="34">
        <f>+VLOOKUP(B262,'[3]Annexe 1 (Prix MP)'!A:C,3,0)*T262</f>
        <v>18.730213136712006</v>
      </c>
      <c r="V262" s="35">
        <f t="shared" si="52"/>
        <v>134</v>
      </c>
      <c r="W262" s="27">
        <f t="shared" si="63"/>
        <v>3</v>
      </c>
      <c r="X262" s="36">
        <f>+VLOOKUP(W262,'[3]Annexe 1 (Prix MP)'!$A$32:$B$38,2,0)</f>
        <v>0.15</v>
      </c>
      <c r="Y262" s="37">
        <f t="shared" si="53"/>
        <v>0.13977770997546274</v>
      </c>
      <c r="Z262" s="36">
        <f t="shared" si="54"/>
        <v>0.15</v>
      </c>
      <c r="AA262" s="34">
        <f t="shared" si="58"/>
        <v>2.5732256040000002E-2</v>
      </c>
      <c r="AB262" s="36">
        <f t="shared" si="47"/>
        <v>0</v>
      </c>
      <c r="AC262" s="36">
        <f t="shared" si="55"/>
        <v>0.31550996601546272</v>
      </c>
      <c r="AD262" s="38">
        <f t="shared" si="61"/>
        <v>0.47542079857042824</v>
      </c>
      <c r="AE262" s="36">
        <f t="shared" si="56"/>
        <v>0.31550996601546272</v>
      </c>
      <c r="AF262" s="31">
        <f t="shared" si="57"/>
        <v>0.31550996601546272</v>
      </c>
      <c r="AG262" s="31">
        <f>VLOOKUP(C262,'[4]Bague en acier (simple) '!$C$8:$AF$725,30,0)</f>
        <v>0.34868821337546274</v>
      </c>
      <c r="AH262" s="38">
        <f t="shared" si="62"/>
        <v>0.47542079857042824</v>
      </c>
    </row>
    <row r="263" spans="2:34" x14ac:dyDescent="0.25">
      <c r="B263" s="21" t="s">
        <v>117</v>
      </c>
      <c r="C263" s="1" t="s">
        <v>464</v>
      </c>
      <c r="D263" s="22" t="s">
        <v>119</v>
      </c>
      <c r="E263" s="22" t="s">
        <v>115</v>
      </c>
      <c r="F263" s="22" t="s">
        <v>465</v>
      </c>
      <c r="G263" s="33">
        <v>45</v>
      </c>
      <c r="H263" s="33">
        <v>0.3</v>
      </c>
      <c r="I263" s="33" t="s">
        <v>103</v>
      </c>
      <c r="J263" s="33">
        <v>45</v>
      </c>
      <c r="K263" s="33">
        <v>0.3</v>
      </c>
      <c r="L263" s="33" t="s">
        <v>103</v>
      </c>
      <c r="M263" s="23" t="s">
        <v>61</v>
      </c>
      <c r="N263" s="24" t="s">
        <v>97</v>
      </c>
      <c r="O263" s="25">
        <v>43129</v>
      </c>
      <c r="P263" s="21">
        <v>0</v>
      </c>
      <c r="Q263" s="33">
        <v>3</v>
      </c>
      <c r="R263" s="33">
        <f t="shared" si="48"/>
        <v>51.5</v>
      </c>
      <c r="S263" s="34">
        <f t="shared" si="49"/>
        <v>3.8498911999999996E-2</v>
      </c>
      <c r="T263" s="34">
        <f t="shared" si="50"/>
        <v>2.3813760000000004</v>
      </c>
      <c r="U263" s="34">
        <f>+VLOOKUP(B263,'[3]Annexe 1 (Prix MP)'!A:C,3,0)*T263</f>
        <v>10.821472632960003</v>
      </c>
      <c r="V263" s="35">
        <f t="shared" si="52"/>
        <v>54</v>
      </c>
      <c r="W263" s="27">
        <f t="shared" si="63"/>
        <v>2</v>
      </c>
      <c r="X263" s="36">
        <f>+VLOOKUP(W263,'[3]Annexe 1 (Prix MP)'!$A$32:$B$38,2,0)</f>
        <v>0.15</v>
      </c>
      <c r="Y263" s="37">
        <f t="shared" si="53"/>
        <v>0.20039764135111116</v>
      </c>
      <c r="Z263" s="36">
        <f t="shared" si="54"/>
        <v>0.15</v>
      </c>
      <c r="AA263" s="34">
        <f t="shared" si="58"/>
        <v>4.3503770560000002E-2</v>
      </c>
      <c r="AB263" s="36">
        <f t="shared" si="47"/>
        <v>0</v>
      </c>
      <c r="AC263" s="36">
        <f t="shared" si="55"/>
        <v>0.39390141191111117</v>
      </c>
      <c r="AD263" s="38">
        <f t="shared" si="61"/>
        <v>0.38080594652412525</v>
      </c>
      <c r="AE263" s="36">
        <f t="shared" si="56"/>
        <v>0.39390141191111117</v>
      </c>
      <c r="AF263" s="31">
        <f t="shared" si="57"/>
        <v>0.39390141191111117</v>
      </c>
      <c r="AG263" s="31">
        <f>VLOOKUP(C263,'[4]Bague en acier (simple) '!$C$8:$AF$725,30,0)</f>
        <v>0.42582149895111121</v>
      </c>
      <c r="AH263" s="38">
        <f t="shared" si="62"/>
        <v>0.38080594652412525</v>
      </c>
    </row>
    <row r="264" spans="2:34" x14ac:dyDescent="0.25">
      <c r="B264" s="21" t="s">
        <v>117</v>
      </c>
      <c r="C264" s="32" t="s">
        <v>466</v>
      </c>
      <c r="D264" s="22" t="s">
        <v>119</v>
      </c>
      <c r="E264" s="22" t="s">
        <v>115</v>
      </c>
      <c r="F264" s="22" t="s">
        <v>112</v>
      </c>
      <c r="G264" s="33">
        <v>45</v>
      </c>
      <c r="H264" s="33">
        <v>0.3</v>
      </c>
      <c r="I264" s="33" t="s">
        <v>103</v>
      </c>
      <c r="J264" s="33">
        <v>45</v>
      </c>
      <c r="K264" s="33">
        <v>0.3</v>
      </c>
      <c r="L264" s="33" t="s">
        <v>103</v>
      </c>
      <c r="M264" s="23" t="s">
        <v>61</v>
      </c>
      <c r="N264" s="24" t="s">
        <v>97</v>
      </c>
      <c r="O264" s="25">
        <v>43129</v>
      </c>
      <c r="P264" s="21">
        <v>0</v>
      </c>
      <c r="Q264" s="33">
        <v>3</v>
      </c>
      <c r="R264" s="33">
        <f t="shared" si="48"/>
        <v>48</v>
      </c>
      <c r="S264" s="34">
        <f t="shared" si="49"/>
        <v>3.5720640000000005E-2</v>
      </c>
      <c r="T264" s="34">
        <f t="shared" si="50"/>
        <v>2.3813760000000004</v>
      </c>
      <c r="U264" s="34">
        <f>+VLOOKUP(B264,'[3]Annexe 1 (Prix MP)'!A:C,3,0)*T264</f>
        <v>10.821472632960003</v>
      </c>
      <c r="V264" s="35">
        <f t="shared" si="52"/>
        <v>58</v>
      </c>
      <c r="W264" s="27">
        <f t="shared" si="63"/>
        <v>2</v>
      </c>
      <c r="X264" s="36">
        <f>+VLOOKUP(W264,'[3]Annexe 1 (Prix MP)'!$A$32:$B$38,2,0)</f>
        <v>0.15</v>
      </c>
      <c r="Y264" s="37">
        <f t="shared" si="53"/>
        <v>0.18657711436137936</v>
      </c>
      <c r="Z264" s="36">
        <f t="shared" si="54"/>
        <v>0.15</v>
      </c>
      <c r="AA264" s="34">
        <f t="shared" si="58"/>
        <v>4.036432320000001E-2</v>
      </c>
      <c r="AB264" s="36">
        <f t="shared" si="47"/>
        <v>0</v>
      </c>
      <c r="AC264" s="36">
        <f t="shared" si="55"/>
        <v>0.37694143756137938</v>
      </c>
      <c r="AD264" s="38">
        <f t="shared" si="61"/>
        <v>0.39793979927074141</v>
      </c>
      <c r="AE264" s="36">
        <f t="shared" si="56"/>
        <v>0.37694143756137938</v>
      </c>
      <c r="AF264" s="31">
        <f t="shared" si="57"/>
        <v>0.37694143756137938</v>
      </c>
      <c r="AG264" s="31">
        <f>VLOOKUP(C264,'[4]Bague en acier (simple) '!$C$8:$AF$725,30,0)</f>
        <v>0.40908378636137943</v>
      </c>
      <c r="AH264" s="38">
        <f t="shared" si="62"/>
        <v>0.39793979927074141</v>
      </c>
    </row>
    <row r="265" spans="2:34" x14ac:dyDescent="0.25">
      <c r="B265" s="21" t="s">
        <v>117</v>
      </c>
      <c r="C265" s="32" t="s">
        <v>467</v>
      </c>
      <c r="D265" s="22" t="s">
        <v>119</v>
      </c>
      <c r="E265" s="22" t="s">
        <v>115</v>
      </c>
      <c r="F265" s="22" t="s">
        <v>175</v>
      </c>
      <c r="G265" s="33">
        <v>45</v>
      </c>
      <c r="H265" s="33">
        <v>0.3</v>
      </c>
      <c r="I265" s="33" t="s">
        <v>103</v>
      </c>
      <c r="J265" s="33">
        <v>45</v>
      </c>
      <c r="K265" s="33">
        <v>0.3</v>
      </c>
      <c r="L265" s="33" t="s">
        <v>103</v>
      </c>
      <c r="M265" s="23" t="s">
        <v>61</v>
      </c>
      <c r="N265" s="24" t="s">
        <v>97</v>
      </c>
      <c r="O265" s="25">
        <v>43129</v>
      </c>
      <c r="P265" s="21">
        <v>0</v>
      </c>
      <c r="Q265" s="33">
        <v>3</v>
      </c>
      <c r="R265" s="33">
        <f t="shared" si="48"/>
        <v>39</v>
      </c>
      <c r="S265" s="34">
        <f t="shared" si="49"/>
        <v>2.8576512000000002E-2</v>
      </c>
      <c r="T265" s="34">
        <f t="shared" si="50"/>
        <v>2.3813760000000004</v>
      </c>
      <c r="U265" s="34">
        <f>+VLOOKUP(B265,'[3]Annexe 1 (Prix MP)'!A:C,3,0)*T265</f>
        <v>10.821472632960003</v>
      </c>
      <c r="V265" s="35">
        <f t="shared" si="52"/>
        <v>72</v>
      </c>
      <c r="W265" s="27">
        <f t="shared" si="63"/>
        <v>2</v>
      </c>
      <c r="X265" s="36">
        <f>+VLOOKUP(W265,'[3]Annexe 1 (Prix MP)'!$A$32:$B$38,2,0)</f>
        <v>0.15</v>
      </c>
      <c r="Y265" s="37">
        <f t="shared" si="53"/>
        <v>0.15029823101333337</v>
      </c>
      <c r="Z265" s="36">
        <f t="shared" si="54"/>
        <v>0.15</v>
      </c>
      <c r="AA265" s="34">
        <f t="shared" si="58"/>
        <v>3.2291458560000007E-2</v>
      </c>
      <c r="AB265" s="36">
        <f t="shared" ref="AB265:AB329" si="64">+IF(M265=$M$6,0.035,0)</f>
        <v>0</v>
      </c>
      <c r="AC265" s="36">
        <f t="shared" si="55"/>
        <v>0.33258968957333335</v>
      </c>
      <c r="AD265" s="38">
        <f t="shared" si="61"/>
        <v>0.45100616375820085</v>
      </c>
      <c r="AE265" s="36">
        <f t="shared" si="56"/>
        <v>0.33258968957333335</v>
      </c>
      <c r="AF265" s="31">
        <f t="shared" si="57"/>
        <v>0.33258968957333335</v>
      </c>
      <c r="AG265" s="31">
        <f>VLOOKUP(C265,'[4]Bague en acier (simple) '!$C$8:$AF$725,30,0)</f>
        <v>0.36530356861333335</v>
      </c>
      <c r="AH265" s="38">
        <f t="shared" si="62"/>
        <v>0.45100616375820085</v>
      </c>
    </row>
    <row r="266" spans="2:34" x14ac:dyDescent="0.25">
      <c r="B266" s="21" t="s">
        <v>133</v>
      </c>
      <c r="C266" s="1" t="s">
        <v>468</v>
      </c>
      <c r="D266" s="22" t="s">
        <v>119</v>
      </c>
      <c r="E266" s="22" t="s">
        <v>110</v>
      </c>
      <c r="F266" s="22" t="s">
        <v>372</v>
      </c>
      <c r="G266" s="33">
        <v>45</v>
      </c>
      <c r="H266" s="33">
        <v>0.3</v>
      </c>
      <c r="I266" s="33" t="s">
        <v>103</v>
      </c>
      <c r="J266" s="33">
        <v>45</v>
      </c>
      <c r="K266" s="33">
        <v>0.3</v>
      </c>
      <c r="L266" s="33" t="s">
        <v>103</v>
      </c>
      <c r="M266" s="23" t="s">
        <v>61</v>
      </c>
      <c r="N266" s="24" t="s">
        <v>97</v>
      </c>
      <c r="O266" s="25">
        <v>43129</v>
      </c>
      <c r="P266" s="21">
        <v>0</v>
      </c>
      <c r="Q266" s="33">
        <v>3</v>
      </c>
      <c r="R266" s="33">
        <f t="shared" ref="R266:R329" si="65">+Q266+F266</f>
        <v>83</v>
      </c>
      <c r="S266" s="34">
        <f t="shared" ref="S266:S329" si="66">+(((E266*E266)/4-(D266*D266)/4)*F266*3.14*$T$6)/1000000</f>
        <v>2.9767200000000001E-2</v>
      </c>
      <c r="T266" s="34">
        <f t="shared" ref="T266:T329" si="67">((E266*E266)/4-(D266*D266)/4)*(3.14*$T$6*3)/1000</f>
        <v>1.1162699999999999</v>
      </c>
      <c r="U266" s="34">
        <f>+VLOOKUP(B266,'[3]Annexe 1 (Prix MP)'!A:C,3,0)*T266</f>
        <v>5.4607035383999989</v>
      </c>
      <c r="V266" s="35">
        <f t="shared" si="52"/>
        <v>33</v>
      </c>
      <c r="W266" s="27">
        <f t="shared" si="63"/>
        <v>1</v>
      </c>
      <c r="X266" s="36">
        <f>+VLOOKUP(W266,'[3]Annexe 1 (Prix MP)'!$A$32:$B$38,2,0)</f>
        <v>0.15</v>
      </c>
      <c r="Y266" s="37">
        <f t="shared" si="53"/>
        <v>0.16547586479999996</v>
      </c>
      <c r="Z266" s="36">
        <f t="shared" si="54"/>
        <v>0.15</v>
      </c>
      <c r="AA266" s="34">
        <f t="shared" si="58"/>
        <v>3.3636936000000006E-2</v>
      </c>
      <c r="AB266" s="36">
        <f t="shared" si="64"/>
        <v>0</v>
      </c>
      <c r="AC266" s="36">
        <f t="shared" si="55"/>
        <v>0.34911280079999996</v>
      </c>
      <c r="AD266" s="38">
        <f t="shared" si="61"/>
        <v>0.42966055571801309</v>
      </c>
      <c r="AE266" s="36">
        <f t="shared" si="56"/>
        <v>0.34911280079999996</v>
      </c>
      <c r="AF266" s="31">
        <f t="shared" si="57"/>
        <v>0.34911280079999996</v>
      </c>
      <c r="AG266" s="31">
        <f>VLOOKUP(C266,'[4]Bague en acier (simple) '!$C$8:$AF$725,30,0)</f>
        <v>0.3817314248</v>
      </c>
      <c r="AH266" s="38">
        <f t="shared" si="62"/>
        <v>0.42966055571801309</v>
      </c>
    </row>
    <row r="267" spans="2:34" x14ac:dyDescent="0.25">
      <c r="B267" s="21" t="s">
        <v>133</v>
      </c>
      <c r="C267" s="32" t="s">
        <v>469</v>
      </c>
      <c r="D267" s="22" t="s">
        <v>119</v>
      </c>
      <c r="E267" s="22" t="s">
        <v>110</v>
      </c>
      <c r="F267" s="22" t="s">
        <v>112</v>
      </c>
      <c r="G267" s="33">
        <v>45</v>
      </c>
      <c r="H267" s="33">
        <v>0.3</v>
      </c>
      <c r="I267" s="33" t="s">
        <v>103</v>
      </c>
      <c r="J267" s="33">
        <v>45</v>
      </c>
      <c r="K267" s="33">
        <v>0.3</v>
      </c>
      <c r="L267" s="33" t="s">
        <v>103</v>
      </c>
      <c r="M267" s="23" t="s">
        <v>61</v>
      </c>
      <c r="N267" s="24" t="s">
        <v>97</v>
      </c>
      <c r="O267" s="25">
        <v>43129</v>
      </c>
      <c r="P267" s="21">
        <v>0</v>
      </c>
      <c r="Q267" s="33">
        <v>3</v>
      </c>
      <c r="R267" s="33">
        <f t="shared" si="65"/>
        <v>48</v>
      </c>
      <c r="S267" s="34">
        <f t="shared" si="66"/>
        <v>1.674405E-2</v>
      </c>
      <c r="T267" s="34">
        <f t="shared" si="67"/>
        <v>1.1162699999999999</v>
      </c>
      <c r="U267" s="34">
        <f>+VLOOKUP(B267,'[3]Annexe 1 (Prix MP)'!A:C,3,0)*T267</f>
        <v>5.4607035383999989</v>
      </c>
      <c r="V267" s="35">
        <f t="shared" si="52"/>
        <v>58</v>
      </c>
      <c r="W267" s="27">
        <f t="shared" si="63"/>
        <v>1</v>
      </c>
      <c r="X267" s="36">
        <f>+VLOOKUP(W267,'[3]Annexe 1 (Prix MP)'!$A$32:$B$38,2,0)</f>
        <v>0.15</v>
      </c>
      <c r="Y267" s="37">
        <f t="shared" si="53"/>
        <v>9.4150061006896532E-2</v>
      </c>
      <c r="Z267" s="36">
        <f t="shared" si="54"/>
        <v>0.15</v>
      </c>
      <c r="AA267" s="34">
        <f t="shared" si="58"/>
        <v>1.8920776500000003E-2</v>
      </c>
      <c r="AB267" s="36">
        <f t="shared" si="64"/>
        <v>0</v>
      </c>
      <c r="AC267" s="36">
        <f t="shared" si="55"/>
        <v>0.26307083750689653</v>
      </c>
      <c r="AD267" s="38">
        <f t="shared" si="61"/>
        <v>0.5701886283616201</v>
      </c>
      <c r="AE267" s="36">
        <f t="shared" si="56"/>
        <v>0.26307083750689653</v>
      </c>
      <c r="AF267" s="31">
        <f t="shared" si="57"/>
        <v>0.26307083750689653</v>
      </c>
      <c r="AG267" s="31">
        <f>VLOOKUP(C267,'[4]Bague en acier (simple) '!$C$8:$AF$725,30,0)</f>
        <v>0.29673131350689652</v>
      </c>
      <c r="AH267" s="38">
        <f t="shared" si="62"/>
        <v>0.5701886283616201</v>
      </c>
    </row>
    <row r="268" spans="2:34" x14ac:dyDescent="0.25">
      <c r="B268" s="21" t="s">
        <v>133</v>
      </c>
      <c r="C268" s="1" t="s">
        <v>470</v>
      </c>
      <c r="D268" s="22" t="s">
        <v>119</v>
      </c>
      <c r="E268" s="22" t="s">
        <v>110</v>
      </c>
      <c r="F268" s="22" t="s">
        <v>175</v>
      </c>
      <c r="G268" s="33">
        <v>45</v>
      </c>
      <c r="H268" s="33">
        <v>0.3</v>
      </c>
      <c r="I268" s="33" t="s">
        <v>103</v>
      </c>
      <c r="J268" s="33">
        <v>45</v>
      </c>
      <c r="K268" s="33">
        <v>0.3</v>
      </c>
      <c r="L268" s="33" t="s">
        <v>103</v>
      </c>
      <c r="M268" s="23" t="s">
        <v>61</v>
      </c>
      <c r="N268" s="24" t="s">
        <v>97</v>
      </c>
      <c r="O268" s="25">
        <v>43129</v>
      </c>
      <c r="P268" s="21">
        <v>0</v>
      </c>
      <c r="Q268" s="33">
        <v>3</v>
      </c>
      <c r="R268" s="33">
        <f t="shared" si="65"/>
        <v>39</v>
      </c>
      <c r="S268" s="34">
        <f t="shared" si="66"/>
        <v>1.3395240000000001E-2</v>
      </c>
      <c r="T268" s="34">
        <f t="shared" si="67"/>
        <v>1.1162699999999999</v>
      </c>
      <c r="U268" s="34">
        <f>+VLOOKUP(B268,'[3]Annexe 1 (Prix MP)'!A:C,3,0)*T268</f>
        <v>5.4607035383999989</v>
      </c>
      <c r="V268" s="35">
        <f t="shared" si="52"/>
        <v>72</v>
      </c>
      <c r="W268" s="27">
        <f t="shared" si="63"/>
        <v>1</v>
      </c>
      <c r="X268" s="36">
        <f>+VLOOKUP(W268,'[3]Annexe 1 (Prix MP)'!$A$32:$B$38,2,0)</f>
        <v>0.15</v>
      </c>
      <c r="Y268" s="37">
        <f t="shared" si="53"/>
        <v>7.5843104699999983E-2</v>
      </c>
      <c r="Z268" s="36">
        <f t="shared" si="54"/>
        <v>0.15</v>
      </c>
      <c r="AA268" s="34">
        <f t="shared" si="58"/>
        <v>1.5136621200000002E-2</v>
      </c>
      <c r="AB268" s="36">
        <f t="shared" si="64"/>
        <v>0</v>
      </c>
      <c r="AC268" s="36">
        <f t="shared" si="55"/>
        <v>0.24097972589999997</v>
      </c>
      <c r="AD268" s="38">
        <f t="shared" si="61"/>
        <v>0.62245900330323189</v>
      </c>
      <c r="AE268" s="36">
        <f t="shared" si="56"/>
        <v>0.24097972589999997</v>
      </c>
      <c r="AF268" s="31">
        <f t="shared" si="57"/>
        <v>0.24097972589999997</v>
      </c>
      <c r="AG268" s="31">
        <f>VLOOKUP(C268,'[4]Bague en acier (simple) '!$C$8:$AF$725,30,0)</f>
        <v>0.27490810669999999</v>
      </c>
      <c r="AH268" s="38">
        <f t="shared" si="62"/>
        <v>0.62245900330323189</v>
      </c>
    </row>
    <row r="269" spans="2:34" x14ac:dyDescent="0.25">
      <c r="B269" s="21" t="s">
        <v>133</v>
      </c>
      <c r="C269" s="1" t="s">
        <v>471</v>
      </c>
      <c r="D269" s="22" t="s">
        <v>119</v>
      </c>
      <c r="E269" s="22" t="s">
        <v>110</v>
      </c>
      <c r="F269" s="22" t="s">
        <v>186</v>
      </c>
      <c r="G269" s="33">
        <v>45</v>
      </c>
      <c r="H269" s="33">
        <v>0.3</v>
      </c>
      <c r="I269" s="33" t="s">
        <v>103</v>
      </c>
      <c r="J269" s="33">
        <v>45</v>
      </c>
      <c r="K269" s="33">
        <v>0.3</v>
      </c>
      <c r="L269" s="33" t="s">
        <v>103</v>
      </c>
      <c r="M269" s="23" t="s">
        <v>61</v>
      </c>
      <c r="N269" s="24" t="s">
        <v>97</v>
      </c>
      <c r="O269" s="25">
        <v>43129</v>
      </c>
      <c r="P269" s="21">
        <v>0</v>
      </c>
      <c r="Q269" s="33">
        <v>3</v>
      </c>
      <c r="R269" s="33">
        <f t="shared" si="65"/>
        <v>33</v>
      </c>
      <c r="S269" s="34">
        <f t="shared" si="66"/>
        <v>1.1162700000000001E-2</v>
      </c>
      <c r="T269" s="34">
        <f t="shared" si="67"/>
        <v>1.1162699999999999</v>
      </c>
      <c r="U269" s="34">
        <f>+VLOOKUP(B269,'[3]Annexe 1 (Prix MP)'!A:C,3,0)*T269</f>
        <v>5.4607035383999989</v>
      </c>
      <c r="V269" s="35">
        <f t="shared" si="52"/>
        <v>85</v>
      </c>
      <c r="W269" s="27">
        <f t="shared" si="63"/>
        <v>1</v>
      </c>
      <c r="X269" s="36">
        <f>+VLOOKUP(W269,'[3]Annexe 1 (Prix MP)'!$A$32:$B$38,2,0)</f>
        <v>0.15</v>
      </c>
      <c r="Y269" s="37">
        <f t="shared" si="53"/>
        <v>6.4243571039999989E-2</v>
      </c>
      <c r="Z269" s="36">
        <f t="shared" si="54"/>
        <v>0.15</v>
      </c>
      <c r="AA269" s="34">
        <f t="shared" si="58"/>
        <v>1.2613851000000002E-2</v>
      </c>
      <c r="AB269" s="36">
        <f t="shared" si="64"/>
        <v>0</v>
      </c>
      <c r="AC269" s="36">
        <f t="shared" si="55"/>
        <v>0.22685742203999998</v>
      </c>
      <c r="AD269" s="38">
        <f t="shared" si="61"/>
        <v>0.66120825429088959</v>
      </c>
      <c r="AE269" s="36">
        <f t="shared" si="56"/>
        <v>0.22685742203999998</v>
      </c>
      <c r="AF269" s="31">
        <f t="shared" si="57"/>
        <v>0.22685742203999998</v>
      </c>
      <c r="AG269" s="31">
        <f>VLOOKUP(C269,'[4]Bague en acier (simple) '!$C$8:$AF$725,30,0)</f>
        <v>0.26096440603999999</v>
      </c>
      <c r="AH269" s="38">
        <f t="shared" si="62"/>
        <v>0.66120825429088959</v>
      </c>
    </row>
    <row r="270" spans="2:34" x14ac:dyDescent="0.25">
      <c r="B270" s="21" t="s">
        <v>472</v>
      </c>
      <c r="C270" s="32" t="s">
        <v>473</v>
      </c>
      <c r="D270" s="22" t="s">
        <v>278</v>
      </c>
      <c r="E270" s="22" t="s">
        <v>322</v>
      </c>
      <c r="F270" s="22" t="s">
        <v>248</v>
      </c>
      <c r="G270" s="33">
        <v>45</v>
      </c>
      <c r="H270" s="33">
        <v>0.3</v>
      </c>
      <c r="I270" s="33" t="s">
        <v>103</v>
      </c>
      <c r="J270" s="33">
        <v>45</v>
      </c>
      <c r="K270" s="33">
        <v>0.3</v>
      </c>
      <c r="L270" s="33" t="s">
        <v>103</v>
      </c>
      <c r="M270" s="23" t="s">
        <v>61</v>
      </c>
      <c r="N270" s="24" t="s">
        <v>97</v>
      </c>
      <c r="O270" s="25">
        <v>43129</v>
      </c>
      <c r="P270" s="21">
        <v>0</v>
      </c>
      <c r="Q270" s="33">
        <v>3</v>
      </c>
      <c r="R270" s="33">
        <f t="shared" si="65"/>
        <v>63</v>
      </c>
      <c r="S270" s="34">
        <f t="shared" si="66"/>
        <v>7.144128000000001E-2</v>
      </c>
      <c r="T270" s="34">
        <f t="shared" si="67"/>
        <v>3.5720640000000001</v>
      </c>
      <c r="U270" s="34">
        <f>+VLOOKUP(B270,'[3]Annexe 1 (Prix MP)'!A:C,3,0)*T270</f>
        <v>11.237713343999999</v>
      </c>
      <c r="V270" s="35">
        <f t="shared" si="52"/>
        <v>44</v>
      </c>
      <c r="W270" s="27">
        <f t="shared" si="63"/>
        <v>3</v>
      </c>
      <c r="X270" s="36">
        <f>+VLOOKUP(W270,'[3]Annexe 1 (Prix MP)'!$A$32:$B$38,2,0)</f>
        <v>0.15</v>
      </c>
      <c r="Y270" s="37">
        <f t="shared" si="53"/>
        <v>0.25540257599999999</v>
      </c>
      <c r="Z270" s="36">
        <f t="shared" si="54"/>
        <v>0.15</v>
      </c>
      <c r="AA270" s="34">
        <f t="shared" si="58"/>
        <v>8.072864640000002E-2</v>
      </c>
      <c r="AB270" s="36">
        <f t="shared" si="64"/>
        <v>0</v>
      </c>
      <c r="AC270" s="36">
        <f t="shared" si="55"/>
        <v>0.48613122239999995</v>
      </c>
      <c r="AD270" s="38">
        <f t="shared" si="61"/>
        <v>0.30855866294590001</v>
      </c>
      <c r="AE270" s="36">
        <f t="shared" si="56"/>
        <v>0.48613122239999995</v>
      </c>
      <c r="AF270" s="31">
        <f t="shared" si="57"/>
        <v>0.48613122239999995</v>
      </c>
      <c r="AG270" s="31">
        <f>VLOOKUP(C270,'[4]Bague en acier (simple) '!$C$8:$AF$725,30,0)</f>
        <v>0.5220227428571429</v>
      </c>
      <c r="AH270" s="38">
        <f t="shared" si="62"/>
        <v>0.30855866294590001</v>
      </c>
    </row>
    <row r="271" spans="2:34" x14ac:dyDescent="0.25">
      <c r="B271" s="21" t="s">
        <v>472</v>
      </c>
      <c r="C271" s="1" t="s">
        <v>474</v>
      </c>
      <c r="D271" s="22" t="s">
        <v>278</v>
      </c>
      <c r="E271" s="22" t="s">
        <v>322</v>
      </c>
      <c r="F271" s="22" t="s">
        <v>116</v>
      </c>
      <c r="G271" s="33">
        <v>45</v>
      </c>
      <c r="H271" s="33">
        <v>0.3</v>
      </c>
      <c r="I271" s="33" t="s">
        <v>103</v>
      </c>
      <c r="J271" s="33">
        <v>45</v>
      </c>
      <c r="K271" s="33">
        <v>0.3</v>
      </c>
      <c r="L271" s="33" t="s">
        <v>103</v>
      </c>
      <c r="M271" s="23" t="s">
        <v>61</v>
      </c>
      <c r="N271" s="24" t="s">
        <v>97</v>
      </c>
      <c r="O271" s="25">
        <v>43129</v>
      </c>
      <c r="P271" s="21">
        <v>0</v>
      </c>
      <c r="Q271" s="33">
        <v>3</v>
      </c>
      <c r="R271" s="33">
        <f t="shared" si="65"/>
        <v>43</v>
      </c>
      <c r="S271" s="34">
        <f t="shared" si="66"/>
        <v>4.7627520000000007E-2</v>
      </c>
      <c r="T271" s="34">
        <f t="shared" si="67"/>
        <v>3.5720640000000001</v>
      </c>
      <c r="U271" s="34">
        <f>+VLOOKUP(B271,'[3]Annexe 1 (Prix MP)'!A:C,3,0)*T271</f>
        <v>11.237713343999999</v>
      </c>
      <c r="V271" s="35">
        <f t="shared" si="52"/>
        <v>65</v>
      </c>
      <c r="W271" s="27">
        <f t="shared" si="63"/>
        <v>3</v>
      </c>
      <c r="X271" s="36">
        <f>+VLOOKUP(W271,'[3]Annexe 1 (Prix MP)'!$A$32:$B$38,2,0)</f>
        <v>0.15</v>
      </c>
      <c r="Y271" s="37">
        <f t="shared" si="53"/>
        <v>0.17288789759999998</v>
      </c>
      <c r="Z271" s="36">
        <f t="shared" si="54"/>
        <v>0.15</v>
      </c>
      <c r="AA271" s="34">
        <f t="shared" si="58"/>
        <v>5.3819097600000011E-2</v>
      </c>
      <c r="AB271" s="36">
        <f t="shared" si="64"/>
        <v>0</v>
      </c>
      <c r="AC271" s="36">
        <f t="shared" si="55"/>
        <v>0.37670699520000001</v>
      </c>
      <c r="AD271" s="38">
        <f t="shared" si="61"/>
        <v>0.39818745579800696</v>
      </c>
      <c r="AE271" s="36">
        <f t="shared" si="56"/>
        <v>0.37670699520000001</v>
      </c>
      <c r="AF271" s="31">
        <f t="shared" si="57"/>
        <v>0.37670699520000001</v>
      </c>
      <c r="AG271" s="31">
        <f>VLOOKUP(C271,'[4]Bague en acier (simple) '!$C$8:$AF$725,30,0)</f>
        <v>0.40789679359999997</v>
      </c>
      <c r="AH271" s="38">
        <f t="shared" si="62"/>
        <v>0.39818745579800696</v>
      </c>
    </row>
    <row r="272" spans="2:34" x14ac:dyDescent="0.25">
      <c r="B272" s="21" t="s">
        <v>113</v>
      </c>
      <c r="C272" s="32" t="s">
        <v>475</v>
      </c>
      <c r="D272" s="22" t="s">
        <v>278</v>
      </c>
      <c r="E272" s="22" t="s">
        <v>115</v>
      </c>
      <c r="F272" s="22" t="s">
        <v>124</v>
      </c>
      <c r="G272" s="33">
        <v>45</v>
      </c>
      <c r="H272" s="33">
        <v>0.3</v>
      </c>
      <c r="I272" s="33" t="s">
        <v>103</v>
      </c>
      <c r="J272" s="33">
        <v>45</v>
      </c>
      <c r="K272" s="33">
        <v>0.3</v>
      </c>
      <c r="L272" s="33" t="s">
        <v>103</v>
      </c>
      <c r="M272" s="23" t="s">
        <v>61</v>
      </c>
      <c r="N272" s="24" t="s">
        <v>97</v>
      </c>
      <c r="O272" s="25">
        <v>43129</v>
      </c>
      <c r="P272" s="21">
        <v>0</v>
      </c>
      <c r="Q272" s="33">
        <v>3</v>
      </c>
      <c r="R272" s="33">
        <f t="shared" si="65"/>
        <v>41</v>
      </c>
      <c r="S272" s="34">
        <f t="shared" si="66"/>
        <v>3.6526835000000007E-2</v>
      </c>
      <c r="T272" s="34">
        <f t="shared" si="67"/>
        <v>2.8836975000000002</v>
      </c>
      <c r="U272" s="34">
        <f>+VLOOKUP(B272,'[3]Annexe 1 (Prix MP)'!A:C,3,0)*T272</f>
        <v>14.231289393090004</v>
      </c>
      <c r="V272" s="35">
        <f t="shared" ref="V272:V344" si="68">INT(2820/R272)</f>
        <v>68</v>
      </c>
      <c r="W272" s="27">
        <f t="shared" si="63"/>
        <v>3</v>
      </c>
      <c r="X272" s="36">
        <f>+VLOOKUP(W272,'[3]Annexe 1 (Prix MP)'!$A$32:$B$38,2,0)</f>
        <v>0.15</v>
      </c>
      <c r="Y272" s="37">
        <f t="shared" si="53"/>
        <v>0.20928366754544123</v>
      </c>
      <c r="Z272" s="36">
        <f t="shared" si="54"/>
        <v>0.15</v>
      </c>
      <c r="AA272" s="34">
        <f t="shared" si="58"/>
        <v>4.1275323550000013E-2</v>
      </c>
      <c r="AB272" s="36">
        <f t="shared" si="64"/>
        <v>0</v>
      </c>
      <c r="AC272" s="36">
        <f t="shared" si="55"/>
        <v>0.40055899109544124</v>
      </c>
      <c r="AD272" s="38">
        <f t="shared" si="61"/>
        <v>0.37447667718001487</v>
      </c>
      <c r="AE272" s="36">
        <f t="shared" si="56"/>
        <v>0.40055899109544124</v>
      </c>
      <c r="AF272" s="31">
        <f t="shared" si="57"/>
        <v>0.40055899109544124</v>
      </c>
      <c r="AG272" s="31">
        <f>VLOOKUP(C272,'[4]Bague en acier (simple) '!$C$8:$AF$725,30,0)</f>
        <v>0.43263684429544125</v>
      </c>
      <c r="AH272" s="38">
        <f t="shared" si="62"/>
        <v>0.37447667718001487</v>
      </c>
    </row>
    <row r="273" spans="2:34" x14ac:dyDescent="0.25">
      <c r="B273" s="21" t="s">
        <v>154</v>
      </c>
      <c r="C273" s="1" t="s">
        <v>476</v>
      </c>
      <c r="D273" s="22" t="s">
        <v>278</v>
      </c>
      <c r="E273" s="22" t="s">
        <v>110</v>
      </c>
      <c r="F273" s="22" t="s">
        <v>124</v>
      </c>
      <c r="G273" s="33">
        <v>45</v>
      </c>
      <c r="H273" s="33">
        <v>0.3</v>
      </c>
      <c r="I273" s="33" t="s">
        <v>103</v>
      </c>
      <c r="J273" s="33">
        <v>45</v>
      </c>
      <c r="K273" s="33">
        <v>0.3</v>
      </c>
      <c r="L273" s="33" t="s">
        <v>103</v>
      </c>
      <c r="M273" s="23" t="s">
        <v>61</v>
      </c>
      <c r="N273" s="24" t="s">
        <v>97</v>
      </c>
      <c r="O273" s="25">
        <v>43129</v>
      </c>
      <c r="P273" s="21">
        <v>0</v>
      </c>
      <c r="Q273" s="33">
        <v>3</v>
      </c>
      <c r="R273" s="33">
        <f t="shared" si="65"/>
        <v>41</v>
      </c>
      <c r="S273" s="34">
        <f t="shared" si="66"/>
        <v>2.0502158999999999E-2</v>
      </c>
      <c r="T273" s="34">
        <f t="shared" si="67"/>
        <v>1.6185915000000002</v>
      </c>
      <c r="U273" s="34">
        <f>+VLOOKUP(B273,'[3]Annexe 1 (Prix MP)'!A:C,3,0)*T273</f>
        <v>7.2969989439600003</v>
      </c>
      <c r="V273" s="35">
        <f t="shared" si="68"/>
        <v>68</v>
      </c>
      <c r="W273" s="27">
        <f t="shared" si="63"/>
        <v>2</v>
      </c>
      <c r="X273" s="36">
        <f>+VLOOKUP(W273,'[3]Annexe 1 (Prix MP)'!$A$32:$B$38,2,0)</f>
        <v>0.15</v>
      </c>
      <c r="Y273" s="37">
        <f t="shared" ref="Y273:Y345" si="69">U273/V273</f>
        <v>0.10730880799941177</v>
      </c>
      <c r="Z273" s="36">
        <f t="shared" ref="Z273:Z345" si="70">+IF(((Y273+AA273)*0.3)&gt;X273,IF(((Y273+AA273)*0.3)/X273&gt;$Z$6,X273*$Z$6,((Y273+AA273)*0.3)),X273)</f>
        <v>0.15</v>
      </c>
      <c r="AA273" s="34">
        <f t="shared" si="58"/>
        <v>2.3167439670000001E-2</v>
      </c>
      <c r="AB273" s="36">
        <f t="shared" si="64"/>
        <v>0</v>
      </c>
      <c r="AC273" s="36">
        <f t="shared" ref="AC273:AC345" si="71">+Y273+Z273+AA273+AB273</f>
        <v>0.28047624766941176</v>
      </c>
      <c r="AD273" s="38">
        <f t="shared" si="61"/>
        <v>0.53480464476549938</v>
      </c>
      <c r="AE273" s="36">
        <f t="shared" ref="AE273:AE345" si="72">+IF(AD273&lt;=15%,(Y273+AA273+AB273)/0.85,IF(AND(AD273&gt;=15.5%,AD273&lt;19.5%),(Y273+AA273+AB273)/0.8,IF(AND(AD273&gt;=20.5%,AD273&lt;24.5%),(Y273+AA273+AB273)/0.75,IF(AND(AD273&gt;=25.5%,AD273&lt;29.5%),(Y273+AA273+AB273)/0.7,AC273))))</f>
        <v>0.28047624766941176</v>
      </c>
      <c r="AF273" s="31">
        <f t="shared" ref="AF273:AF345" si="73">+IF(AE273="",AC273,AE273)</f>
        <v>0.28047624766941176</v>
      </c>
      <c r="AG273" s="31">
        <f>VLOOKUP(C273,'[4]Bague en acier (simple) '!$C$8:$AF$725,30,0)</f>
        <v>0.31383607494941179</v>
      </c>
      <c r="AH273" s="38">
        <f t="shared" si="62"/>
        <v>0.53480464476549938</v>
      </c>
    </row>
    <row r="274" spans="2:34" x14ac:dyDescent="0.25">
      <c r="B274" s="21" t="s">
        <v>154</v>
      </c>
      <c r="C274" s="32" t="s">
        <v>477</v>
      </c>
      <c r="D274" s="22" t="s">
        <v>278</v>
      </c>
      <c r="E274" s="22" t="s">
        <v>110</v>
      </c>
      <c r="F274" s="22" t="s">
        <v>144</v>
      </c>
      <c r="G274" s="33">
        <v>45</v>
      </c>
      <c r="H274" s="33">
        <v>0.3</v>
      </c>
      <c r="I274" s="33" t="s">
        <v>103</v>
      </c>
      <c r="J274" s="33">
        <v>45</v>
      </c>
      <c r="K274" s="33">
        <v>0.3</v>
      </c>
      <c r="L274" s="33" t="s">
        <v>103</v>
      </c>
      <c r="M274" s="23" t="s">
        <v>61</v>
      </c>
      <c r="N274" s="24" t="s">
        <v>97</v>
      </c>
      <c r="O274" s="25">
        <v>43129</v>
      </c>
      <c r="P274" s="21">
        <v>0</v>
      </c>
      <c r="Q274" s="33">
        <v>3</v>
      </c>
      <c r="R274" s="33">
        <f t="shared" si="65"/>
        <v>38</v>
      </c>
      <c r="S274" s="34">
        <f t="shared" si="66"/>
        <v>1.8883567500000004E-2</v>
      </c>
      <c r="T274" s="34">
        <f t="shared" si="67"/>
        <v>1.6185915000000002</v>
      </c>
      <c r="U274" s="34">
        <f>+VLOOKUP(B274,'[3]Annexe 1 (Prix MP)'!A:C,3,0)*T274</f>
        <v>7.2969989439600003</v>
      </c>
      <c r="V274" s="35">
        <f t="shared" si="68"/>
        <v>74</v>
      </c>
      <c r="W274" s="27">
        <f t="shared" si="63"/>
        <v>2</v>
      </c>
      <c r="X274" s="36">
        <f>+VLOOKUP(W274,'[3]Annexe 1 (Prix MP)'!$A$32:$B$38,2,0)</f>
        <v>0.15</v>
      </c>
      <c r="Y274" s="37">
        <f t="shared" si="69"/>
        <v>9.8608093837297295E-2</v>
      </c>
      <c r="Z274" s="36">
        <f t="shared" si="70"/>
        <v>0.15</v>
      </c>
      <c r="AA274" s="34">
        <f t="shared" ref="AA274:AA346" si="74">IF(M274=$M$9,0,S274*$AA$6)</f>
        <v>2.1338431275000007E-2</v>
      </c>
      <c r="AB274" s="36">
        <f t="shared" si="64"/>
        <v>0</v>
      </c>
      <c r="AC274" s="36">
        <f t="shared" si="71"/>
        <v>0.26994652511229728</v>
      </c>
      <c r="AD274" s="38">
        <f t="shared" si="61"/>
        <v>0.55566560798513787</v>
      </c>
      <c r="AE274" s="36">
        <f t="shared" si="72"/>
        <v>0.26994652511229728</v>
      </c>
      <c r="AF274" s="31">
        <f t="shared" si="73"/>
        <v>0.26994652511229728</v>
      </c>
      <c r="AG274" s="31">
        <f>VLOOKUP(C274,'[4]Bague en acier (simple) '!$C$8:$AF$725,30,0)</f>
        <v>0.30343583971229726</v>
      </c>
      <c r="AH274" s="38">
        <f t="shared" si="62"/>
        <v>0.55566560798513787</v>
      </c>
    </row>
    <row r="275" spans="2:34" x14ac:dyDescent="0.25">
      <c r="B275" s="21" t="s">
        <v>154</v>
      </c>
      <c r="C275" s="32" t="s">
        <v>478</v>
      </c>
      <c r="D275" s="22" t="s">
        <v>278</v>
      </c>
      <c r="E275" s="22" t="s">
        <v>110</v>
      </c>
      <c r="F275" s="22" t="s">
        <v>186</v>
      </c>
      <c r="G275" s="33">
        <v>45</v>
      </c>
      <c r="H275" s="33">
        <v>0.3</v>
      </c>
      <c r="I275" s="33" t="s">
        <v>103</v>
      </c>
      <c r="J275" s="33">
        <v>45</v>
      </c>
      <c r="K275" s="33">
        <v>0.3</v>
      </c>
      <c r="L275" s="33" t="s">
        <v>103</v>
      </c>
      <c r="M275" s="23" t="s">
        <v>61</v>
      </c>
      <c r="N275" s="24" t="s">
        <v>97</v>
      </c>
      <c r="O275" s="25">
        <v>43129</v>
      </c>
      <c r="P275" s="21">
        <v>0</v>
      </c>
      <c r="Q275" s="33">
        <v>3</v>
      </c>
      <c r="R275" s="33">
        <f t="shared" si="65"/>
        <v>33</v>
      </c>
      <c r="S275" s="34">
        <f t="shared" si="66"/>
        <v>1.6185915000000002E-2</v>
      </c>
      <c r="T275" s="34">
        <f t="shared" si="67"/>
        <v>1.6185915000000002</v>
      </c>
      <c r="U275" s="34">
        <f>+VLOOKUP(B275,'[3]Annexe 1 (Prix MP)'!A:C,3,0)*T275</f>
        <v>7.2969989439600003</v>
      </c>
      <c r="V275" s="35">
        <f t="shared" si="68"/>
        <v>85</v>
      </c>
      <c r="W275" s="27">
        <f t="shared" si="63"/>
        <v>2</v>
      </c>
      <c r="X275" s="36">
        <f>+VLOOKUP(W275,'[3]Annexe 1 (Prix MP)'!$A$32:$B$38,2,0)</f>
        <v>0.15</v>
      </c>
      <c r="Y275" s="37">
        <f t="shared" si="69"/>
        <v>8.584704639952942E-2</v>
      </c>
      <c r="Z275" s="36">
        <f t="shared" si="70"/>
        <v>0.15</v>
      </c>
      <c r="AA275" s="34">
        <f t="shared" si="74"/>
        <v>1.8290083950000004E-2</v>
      </c>
      <c r="AB275" s="36">
        <f t="shared" si="64"/>
        <v>0</v>
      </c>
      <c r="AC275" s="36">
        <f t="shared" si="71"/>
        <v>0.25413713034952939</v>
      </c>
      <c r="AD275" s="38">
        <f t="shared" si="61"/>
        <v>0.59023252443944874</v>
      </c>
      <c r="AE275" s="36">
        <f t="shared" si="72"/>
        <v>0.25413713034952939</v>
      </c>
      <c r="AF275" s="31">
        <f t="shared" si="73"/>
        <v>0.25413713034952939</v>
      </c>
      <c r="AG275" s="31">
        <f>VLOOKUP(C275,'[4]Bague en acier (simple) '!$C$8:$AF$725,30,0)</f>
        <v>0.28784225714952938</v>
      </c>
      <c r="AH275" s="38">
        <f t="shared" si="62"/>
        <v>0.59023252443944874</v>
      </c>
    </row>
    <row r="276" spans="2:34" x14ac:dyDescent="0.25">
      <c r="B276" s="21" t="s">
        <v>233</v>
      </c>
      <c r="C276" s="1" t="s">
        <v>479</v>
      </c>
      <c r="D276" s="22" t="s">
        <v>101</v>
      </c>
      <c r="E276" s="22" t="s">
        <v>222</v>
      </c>
      <c r="F276" s="22" t="s">
        <v>336</v>
      </c>
      <c r="G276" s="33">
        <v>45</v>
      </c>
      <c r="H276" s="33">
        <v>0.3</v>
      </c>
      <c r="I276" s="33" t="s">
        <v>103</v>
      </c>
      <c r="J276" s="33">
        <v>45</v>
      </c>
      <c r="K276" s="33">
        <v>0.3</v>
      </c>
      <c r="L276" s="33" t="s">
        <v>103</v>
      </c>
      <c r="M276" s="23" t="s">
        <v>61</v>
      </c>
      <c r="N276" s="24" t="s">
        <v>97</v>
      </c>
      <c r="O276" s="25">
        <v>43129</v>
      </c>
      <c r="P276" s="21">
        <v>0</v>
      </c>
      <c r="Q276" s="33">
        <v>3</v>
      </c>
      <c r="R276" s="33">
        <f t="shared" si="65"/>
        <v>68</v>
      </c>
      <c r="S276" s="34">
        <f t="shared" si="66"/>
        <v>0.13705314999999998</v>
      </c>
      <c r="T276" s="34">
        <f t="shared" si="67"/>
        <v>6.3255300000000005</v>
      </c>
      <c r="U276" s="34">
        <f>+VLOOKUP(B276,'[3]Annexe 1 (Prix MP)'!A:C,3,0)*T276</f>
        <v>32.229840456000005</v>
      </c>
      <c r="V276" s="35">
        <f t="shared" si="68"/>
        <v>41</v>
      </c>
      <c r="W276" s="27">
        <f t="shared" si="63"/>
        <v>5</v>
      </c>
      <c r="X276" s="36">
        <f>+VLOOKUP(W276,'[3]Annexe 1 (Prix MP)'!$A$32:$B$38,2,0)</f>
        <v>0.25</v>
      </c>
      <c r="Y276" s="37">
        <f t="shared" si="69"/>
        <v>0.78609366965853666</v>
      </c>
      <c r="Z276" s="36">
        <f t="shared" si="70"/>
        <v>0.28228911874756096</v>
      </c>
      <c r="AA276" s="34">
        <f t="shared" si="74"/>
        <v>0.15487005949999999</v>
      </c>
      <c r="AB276" s="36">
        <f t="shared" si="64"/>
        <v>0</v>
      </c>
      <c r="AC276" s="36">
        <f t="shared" si="71"/>
        <v>1.2232528479060978</v>
      </c>
      <c r="AD276" s="38">
        <f t="shared" si="61"/>
        <v>0.23076923076923087</v>
      </c>
      <c r="AE276" s="36">
        <f t="shared" si="72"/>
        <v>1.2546183055447155</v>
      </c>
      <c r="AF276" s="31">
        <f t="shared" si="73"/>
        <v>1.2546183055447155</v>
      </c>
      <c r="AG276" s="31">
        <f>VLOOKUP(C276,'[4]Bague en acier (simple) '!$C$8:$AF$725,30,0)</f>
        <v>1.2866659695447156</v>
      </c>
      <c r="AH276" s="38">
        <f t="shared" si="62"/>
        <v>0.25</v>
      </c>
    </row>
    <row r="277" spans="2:34" x14ac:dyDescent="0.25">
      <c r="B277" s="21" t="s">
        <v>233</v>
      </c>
      <c r="C277" s="1" t="s">
        <v>480</v>
      </c>
      <c r="D277" s="22" t="s">
        <v>101</v>
      </c>
      <c r="E277" s="22" t="s">
        <v>222</v>
      </c>
      <c r="F277" s="22" t="s">
        <v>481</v>
      </c>
      <c r="G277" s="33">
        <v>45</v>
      </c>
      <c r="H277" s="33">
        <v>0.3</v>
      </c>
      <c r="I277" s="33" t="s">
        <v>103</v>
      </c>
      <c r="J277" s="33">
        <v>45</v>
      </c>
      <c r="K277" s="33">
        <v>0.3</v>
      </c>
      <c r="L277" s="33" t="s">
        <v>103</v>
      </c>
      <c r="M277" s="23" t="s">
        <v>61</v>
      </c>
      <c r="N277" s="24" t="s">
        <v>97</v>
      </c>
      <c r="O277" s="25">
        <v>43129</v>
      </c>
      <c r="P277" s="21">
        <v>0</v>
      </c>
      <c r="Q277" s="33">
        <v>3</v>
      </c>
      <c r="R277" s="33">
        <f t="shared" si="65"/>
        <v>63.5</v>
      </c>
      <c r="S277" s="34">
        <f t="shared" si="66"/>
        <v>0.127564855</v>
      </c>
      <c r="T277" s="34">
        <f t="shared" si="67"/>
        <v>6.3255300000000005</v>
      </c>
      <c r="U277" s="34">
        <f>+VLOOKUP(B277,'[3]Annexe 1 (Prix MP)'!A:C,3,0)*T277</f>
        <v>32.229840456000005</v>
      </c>
      <c r="V277" s="35">
        <f t="shared" si="68"/>
        <v>44</v>
      </c>
      <c r="W277" s="27">
        <f t="shared" si="63"/>
        <v>5</v>
      </c>
      <c r="X277" s="36">
        <f>+VLOOKUP(W277,'[3]Annexe 1 (Prix MP)'!$A$32:$B$38,2,0)</f>
        <v>0.25</v>
      </c>
      <c r="Y277" s="37">
        <f t="shared" si="69"/>
        <v>0.73249637400000012</v>
      </c>
      <c r="Z277" s="36">
        <f t="shared" si="70"/>
        <v>0.26299339804500005</v>
      </c>
      <c r="AA277" s="34">
        <f t="shared" si="74"/>
        <v>0.14414828615000003</v>
      </c>
      <c r="AB277" s="36">
        <f t="shared" si="64"/>
        <v>0</v>
      </c>
      <c r="AC277" s="36">
        <f t="shared" si="71"/>
        <v>1.1396380581950003</v>
      </c>
      <c r="AD277" s="38">
        <f t="shared" si="61"/>
        <v>0.23076923076923084</v>
      </c>
      <c r="AE277" s="36">
        <f t="shared" si="72"/>
        <v>1.1688595468666669</v>
      </c>
      <c r="AF277" s="31">
        <f t="shared" si="73"/>
        <v>1.1688595468666669</v>
      </c>
      <c r="AG277" s="31">
        <f>VLOOKUP(C277,'[4]Bague en acier (simple) '!$C$8:$AF$725,30,0)</f>
        <v>1.2019192956666669</v>
      </c>
      <c r="AH277" s="38">
        <f t="shared" si="62"/>
        <v>0.25000000000000006</v>
      </c>
    </row>
    <row r="278" spans="2:34" x14ac:dyDescent="0.25">
      <c r="B278" s="21" t="s">
        <v>233</v>
      </c>
      <c r="C278" s="32" t="s">
        <v>482</v>
      </c>
      <c r="D278" s="22" t="s">
        <v>101</v>
      </c>
      <c r="E278" s="22" t="s">
        <v>222</v>
      </c>
      <c r="F278" s="22" t="s">
        <v>483</v>
      </c>
      <c r="G278" s="33">
        <v>45</v>
      </c>
      <c r="H278" s="33">
        <v>0.3</v>
      </c>
      <c r="I278" s="33" t="s">
        <v>103</v>
      </c>
      <c r="J278" s="33">
        <v>45</v>
      </c>
      <c r="K278" s="33">
        <v>0.3</v>
      </c>
      <c r="L278" s="33" t="s">
        <v>103</v>
      </c>
      <c r="M278" s="23" t="s">
        <v>61</v>
      </c>
      <c r="N278" s="24" t="s">
        <v>97</v>
      </c>
      <c r="O278" s="25">
        <v>43129</v>
      </c>
      <c r="P278" s="21">
        <v>0</v>
      </c>
      <c r="Q278" s="33">
        <v>3</v>
      </c>
      <c r="R278" s="33">
        <f t="shared" si="65"/>
        <v>46</v>
      </c>
      <c r="S278" s="34">
        <f t="shared" si="66"/>
        <v>9.0665930000000006E-2</v>
      </c>
      <c r="T278" s="34">
        <f t="shared" si="67"/>
        <v>6.3255300000000005</v>
      </c>
      <c r="U278" s="34">
        <f>+VLOOKUP(B278,'[3]Annexe 1 (Prix MP)'!A:C,3,0)*T278</f>
        <v>32.229840456000005</v>
      </c>
      <c r="V278" s="35">
        <f t="shared" si="68"/>
        <v>61</v>
      </c>
      <c r="W278" s="27">
        <f t="shared" si="63"/>
        <v>5</v>
      </c>
      <c r="X278" s="36">
        <f>+VLOOKUP(W278,'[3]Annexe 1 (Prix MP)'!$A$32:$B$38,2,0)</f>
        <v>0.25</v>
      </c>
      <c r="Y278" s="37">
        <f t="shared" si="69"/>
        <v>0.52835804026229516</v>
      </c>
      <c r="Z278" s="36">
        <f t="shared" si="70"/>
        <v>0.25</v>
      </c>
      <c r="AA278" s="34">
        <f t="shared" si="74"/>
        <v>0.10245250090000002</v>
      </c>
      <c r="AB278" s="36">
        <f t="shared" si="64"/>
        <v>0</v>
      </c>
      <c r="AC278" s="36">
        <f t="shared" si="71"/>
        <v>0.88081054116229518</v>
      </c>
      <c r="AD278" s="38">
        <f t="shared" si="61"/>
        <v>0.28382948241071954</v>
      </c>
      <c r="AE278" s="36">
        <f t="shared" si="72"/>
        <v>0.90115791594613603</v>
      </c>
      <c r="AF278" s="31">
        <f t="shared" si="73"/>
        <v>0.90115791594613603</v>
      </c>
      <c r="AG278" s="31">
        <f>VLOOKUP(C278,'[4]Bague en acier (simple) '!$C$8:$AF$725,30,0)</f>
        <v>0.94079609537470754</v>
      </c>
      <c r="AH278" s="38">
        <f t="shared" si="62"/>
        <v>0.30000000000000004</v>
      </c>
    </row>
    <row r="279" spans="2:34" x14ac:dyDescent="0.25">
      <c r="B279" s="21" t="s">
        <v>233</v>
      </c>
      <c r="C279" s="1" t="s">
        <v>484</v>
      </c>
      <c r="D279" s="22" t="s">
        <v>101</v>
      </c>
      <c r="E279" s="22" t="s">
        <v>222</v>
      </c>
      <c r="F279" s="22" t="s">
        <v>116</v>
      </c>
      <c r="G279" s="33">
        <v>45</v>
      </c>
      <c r="H279" s="33">
        <v>0.3</v>
      </c>
      <c r="I279" s="33" t="s">
        <v>103</v>
      </c>
      <c r="J279" s="33">
        <v>45</v>
      </c>
      <c r="K279" s="33">
        <v>0.3</v>
      </c>
      <c r="L279" s="33" t="s">
        <v>103</v>
      </c>
      <c r="M279" s="23" t="s">
        <v>61</v>
      </c>
      <c r="N279" s="24" t="s">
        <v>97</v>
      </c>
      <c r="O279" s="25">
        <v>43129</v>
      </c>
      <c r="P279" s="21">
        <v>0</v>
      </c>
      <c r="Q279" s="33">
        <v>3</v>
      </c>
      <c r="R279" s="33">
        <f t="shared" si="65"/>
        <v>43</v>
      </c>
      <c r="S279" s="34">
        <f t="shared" si="66"/>
        <v>8.434040000000001E-2</v>
      </c>
      <c r="T279" s="34">
        <f t="shared" si="67"/>
        <v>6.3255300000000005</v>
      </c>
      <c r="U279" s="34">
        <f>+VLOOKUP(B279,'[3]Annexe 1 (Prix MP)'!A:C,3,0)*T279</f>
        <v>32.229840456000005</v>
      </c>
      <c r="V279" s="35">
        <f t="shared" si="68"/>
        <v>65</v>
      </c>
      <c r="W279" s="27">
        <f t="shared" si="63"/>
        <v>5</v>
      </c>
      <c r="X279" s="36">
        <f>+VLOOKUP(W279,'[3]Annexe 1 (Prix MP)'!$A$32:$B$38,2,0)</f>
        <v>0.25</v>
      </c>
      <c r="Y279" s="37">
        <f t="shared" si="69"/>
        <v>0.49584369932307698</v>
      </c>
      <c r="Z279" s="36">
        <f t="shared" si="70"/>
        <v>0.25</v>
      </c>
      <c r="AA279" s="34">
        <f t="shared" si="74"/>
        <v>9.5304652000000017E-2</v>
      </c>
      <c r="AB279" s="36">
        <f t="shared" si="64"/>
        <v>0</v>
      </c>
      <c r="AC279" s="36">
        <f t="shared" si="71"/>
        <v>0.84114835132307708</v>
      </c>
      <c r="AD279" s="38">
        <f t="shared" si="61"/>
        <v>0.29721273257774894</v>
      </c>
      <c r="AE279" s="36">
        <f t="shared" si="72"/>
        <v>0.84114835132307708</v>
      </c>
      <c r="AF279" s="31">
        <f t="shared" si="73"/>
        <v>0.84114835132307708</v>
      </c>
      <c r="AG279" s="31">
        <f>VLOOKUP(C279,'[4]Bague en acier (simple) '!$C$8:$AF$725,30,0)</f>
        <v>0.88485874189011016</v>
      </c>
      <c r="AH279" s="38">
        <f t="shared" si="62"/>
        <v>0.29721273257774894</v>
      </c>
    </row>
    <row r="280" spans="2:34" x14ac:dyDescent="0.25">
      <c r="B280" s="21" t="s">
        <v>113</v>
      </c>
      <c r="C280" s="32" t="s">
        <v>485</v>
      </c>
      <c r="D280" s="22" t="s">
        <v>101</v>
      </c>
      <c r="E280" s="22" t="s">
        <v>115</v>
      </c>
      <c r="F280" s="22" t="s">
        <v>486</v>
      </c>
      <c r="G280" s="33">
        <v>45</v>
      </c>
      <c r="H280" s="33">
        <v>0.3</v>
      </c>
      <c r="I280" s="33" t="s">
        <v>103</v>
      </c>
      <c r="J280" s="33">
        <v>45</v>
      </c>
      <c r="K280" s="33">
        <v>0.3</v>
      </c>
      <c r="L280" s="33" t="s">
        <v>103</v>
      </c>
      <c r="M280" s="23" t="s">
        <v>61</v>
      </c>
      <c r="N280" s="24" t="s">
        <v>97</v>
      </c>
      <c r="O280" s="25">
        <v>43129</v>
      </c>
      <c r="P280" s="21">
        <v>0</v>
      </c>
      <c r="Q280" s="33">
        <v>3</v>
      </c>
      <c r="R280" s="33">
        <f t="shared" si="65"/>
        <v>72.5</v>
      </c>
      <c r="S280" s="34">
        <f t="shared" si="66"/>
        <v>7.7580764999999996E-2</v>
      </c>
      <c r="T280" s="34">
        <f t="shared" si="67"/>
        <v>3.3488100000000003</v>
      </c>
      <c r="U280" s="34">
        <f>+VLOOKUP(B280,'[3]Annexe 1 (Prix MP)'!A:C,3,0)*T280</f>
        <v>16.526658650040005</v>
      </c>
      <c r="V280" s="35">
        <f t="shared" si="68"/>
        <v>38</v>
      </c>
      <c r="W280" s="27">
        <f t="shared" si="63"/>
        <v>3</v>
      </c>
      <c r="X280" s="36">
        <f>+VLOOKUP(W280,'[3]Annexe 1 (Prix MP)'!$A$32:$B$38,2,0)</f>
        <v>0.15</v>
      </c>
      <c r="Y280" s="37">
        <f t="shared" si="69"/>
        <v>0.43491206973789487</v>
      </c>
      <c r="Z280" s="36">
        <f t="shared" si="70"/>
        <v>0.15677350025636846</v>
      </c>
      <c r="AA280" s="34">
        <f t="shared" si="74"/>
        <v>8.7666264450000003E-2</v>
      </c>
      <c r="AB280" s="36">
        <f t="shared" si="64"/>
        <v>0</v>
      </c>
      <c r="AC280" s="36">
        <f t="shared" si="71"/>
        <v>0.67935183444426339</v>
      </c>
      <c r="AD280" s="38">
        <f t="shared" si="61"/>
        <v>0.23076923076923084</v>
      </c>
      <c r="AE280" s="36">
        <f t="shared" si="72"/>
        <v>0.69677111225052657</v>
      </c>
      <c r="AF280" s="31">
        <f t="shared" si="73"/>
        <v>0.69677111225052657</v>
      </c>
      <c r="AG280" s="31">
        <f>VLOOKUP(C280,'[4]Bague en acier (simple) '!$C$8:$AF$725,30,0)</f>
        <v>0.73516249731719319</v>
      </c>
      <c r="AH280" s="38">
        <f t="shared" si="62"/>
        <v>0.25000000000000006</v>
      </c>
    </row>
    <row r="281" spans="2:34" x14ac:dyDescent="0.25">
      <c r="B281" s="21" t="s">
        <v>113</v>
      </c>
      <c r="C281" s="1" t="s">
        <v>487</v>
      </c>
      <c r="D281" s="22" t="s">
        <v>101</v>
      </c>
      <c r="E281" s="22" t="s">
        <v>115</v>
      </c>
      <c r="F281" s="22" t="s">
        <v>434</v>
      </c>
      <c r="G281" s="33">
        <v>45</v>
      </c>
      <c r="H281" s="33">
        <v>0.3</v>
      </c>
      <c r="I281" s="33" t="s">
        <v>103</v>
      </c>
      <c r="J281" s="33">
        <v>45</v>
      </c>
      <c r="K281" s="33">
        <v>0.3</v>
      </c>
      <c r="L281" s="33" t="s">
        <v>103</v>
      </c>
      <c r="M281" s="23" t="s">
        <v>61</v>
      </c>
      <c r="N281" s="24" t="s">
        <v>97</v>
      </c>
      <c r="O281" s="25">
        <v>43129</v>
      </c>
      <c r="P281" s="21">
        <v>0</v>
      </c>
      <c r="Q281" s="33">
        <v>3</v>
      </c>
      <c r="R281" s="33">
        <f t="shared" si="65"/>
        <v>67</v>
      </c>
      <c r="S281" s="34">
        <f t="shared" si="66"/>
        <v>7.144128000000001E-2</v>
      </c>
      <c r="T281" s="34">
        <f t="shared" si="67"/>
        <v>3.3488100000000003</v>
      </c>
      <c r="U281" s="34">
        <f>+VLOOKUP(B281,'[3]Annexe 1 (Prix MP)'!A:C,3,0)*T281</f>
        <v>16.526658650040005</v>
      </c>
      <c r="V281" s="35">
        <f t="shared" si="68"/>
        <v>42</v>
      </c>
      <c r="W281" s="27">
        <f t="shared" si="63"/>
        <v>3</v>
      </c>
      <c r="X281" s="36">
        <f>+VLOOKUP(W281,'[3]Annexe 1 (Prix MP)'!$A$32:$B$38,2,0)</f>
        <v>0.15</v>
      </c>
      <c r="Y281" s="37">
        <f t="shared" si="69"/>
        <v>0.39349187262000013</v>
      </c>
      <c r="Z281" s="36">
        <f t="shared" si="70"/>
        <v>0.15</v>
      </c>
      <c r="AA281" s="34">
        <f t="shared" si="74"/>
        <v>8.072864640000002E-2</v>
      </c>
      <c r="AB281" s="36">
        <f t="shared" si="64"/>
        <v>0</v>
      </c>
      <c r="AC281" s="36">
        <f t="shared" si="71"/>
        <v>0.62422051902000009</v>
      </c>
      <c r="AD281" s="38">
        <f t="shared" si="61"/>
        <v>0.24029969446613775</v>
      </c>
      <c r="AE281" s="36">
        <f t="shared" si="72"/>
        <v>0.63229402536000023</v>
      </c>
      <c r="AF281" s="31">
        <f t="shared" si="73"/>
        <v>0.63229402536000023</v>
      </c>
      <c r="AG281" s="31">
        <f>VLOOKUP(C281,'[4]Bague en acier (simple) '!$C$8:$AF$725,30,0)</f>
        <v>0.67134028882666685</v>
      </c>
      <c r="AH281" s="38">
        <f t="shared" si="62"/>
        <v>0.25000000000000006</v>
      </c>
    </row>
    <row r="282" spans="2:34" x14ac:dyDescent="0.25">
      <c r="B282" s="21" t="s">
        <v>113</v>
      </c>
      <c r="C282" s="32" t="s">
        <v>488</v>
      </c>
      <c r="D282" s="22" t="s">
        <v>101</v>
      </c>
      <c r="E282" s="22" t="s">
        <v>115</v>
      </c>
      <c r="F282" s="22" t="s">
        <v>248</v>
      </c>
      <c r="G282" s="33">
        <v>45</v>
      </c>
      <c r="H282" s="33">
        <v>0.3</v>
      </c>
      <c r="I282" s="33" t="s">
        <v>103</v>
      </c>
      <c r="J282" s="33">
        <v>45</v>
      </c>
      <c r="K282" s="33">
        <v>0.3</v>
      </c>
      <c r="L282" s="33" t="s">
        <v>103</v>
      </c>
      <c r="M282" s="23" t="s">
        <v>61</v>
      </c>
      <c r="N282" s="24" t="s">
        <v>97</v>
      </c>
      <c r="O282" s="25">
        <v>43129</v>
      </c>
      <c r="P282" s="21">
        <v>0</v>
      </c>
      <c r="Q282" s="33">
        <v>3</v>
      </c>
      <c r="R282" s="33">
        <f t="shared" si="65"/>
        <v>63</v>
      </c>
      <c r="S282" s="34">
        <f t="shared" si="66"/>
        <v>6.69762E-2</v>
      </c>
      <c r="T282" s="34">
        <f t="shared" si="67"/>
        <v>3.3488100000000003</v>
      </c>
      <c r="U282" s="34">
        <f>+VLOOKUP(B282,'[3]Annexe 1 (Prix MP)'!A:C,3,0)*T282</f>
        <v>16.526658650040005</v>
      </c>
      <c r="V282" s="35">
        <f t="shared" si="68"/>
        <v>44</v>
      </c>
      <c r="W282" s="27">
        <f t="shared" si="63"/>
        <v>3</v>
      </c>
      <c r="X282" s="36">
        <f>+VLOOKUP(W282,'[3]Annexe 1 (Prix MP)'!$A$32:$B$38,2,0)</f>
        <v>0.15</v>
      </c>
      <c r="Y282" s="37">
        <f t="shared" si="69"/>
        <v>0.37560587841000009</v>
      </c>
      <c r="Z282" s="36">
        <f t="shared" si="70"/>
        <v>0.15</v>
      </c>
      <c r="AA282" s="34">
        <f t="shared" si="74"/>
        <v>7.5683106000000014E-2</v>
      </c>
      <c r="AB282" s="36">
        <f t="shared" si="64"/>
        <v>0</v>
      </c>
      <c r="AC282" s="36">
        <f t="shared" si="71"/>
        <v>0.60128898441000012</v>
      </c>
      <c r="AD282" s="38">
        <f t="shared" si="61"/>
        <v>0.249464074495201</v>
      </c>
      <c r="AE282" s="36">
        <f t="shared" si="72"/>
        <v>0.60128898441000012</v>
      </c>
      <c r="AF282" s="31">
        <f t="shared" si="73"/>
        <v>0.60128898441000012</v>
      </c>
      <c r="AG282" s="31">
        <f>VLOOKUP(C282,'[4]Bague en acier (simple) '!$C$8:$AF$725,30,0)</f>
        <v>0.64124118454666679</v>
      </c>
      <c r="AH282" s="38">
        <f t="shared" si="62"/>
        <v>0.249464074495201</v>
      </c>
    </row>
    <row r="283" spans="2:34" x14ac:dyDescent="0.25">
      <c r="B283" s="21" t="s">
        <v>113</v>
      </c>
      <c r="C283" s="1" t="s">
        <v>489</v>
      </c>
      <c r="D283" s="22" t="s">
        <v>101</v>
      </c>
      <c r="E283" s="22" t="s">
        <v>115</v>
      </c>
      <c r="F283" s="22" t="s">
        <v>450</v>
      </c>
      <c r="G283" s="33">
        <v>45</v>
      </c>
      <c r="H283" s="33">
        <v>0.3</v>
      </c>
      <c r="I283" s="33" t="s">
        <v>103</v>
      </c>
      <c r="J283" s="33">
        <v>45</v>
      </c>
      <c r="K283" s="33">
        <v>0.3</v>
      </c>
      <c r="L283" s="33" t="s">
        <v>103</v>
      </c>
      <c r="M283" s="23" t="s">
        <v>61</v>
      </c>
      <c r="N283" s="24" t="s">
        <v>97</v>
      </c>
      <c r="O283" s="25">
        <v>43129</v>
      </c>
      <c r="P283" s="21">
        <v>0</v>
      </c>
      <c r="Q283" s="33">
        <v>3</v>
      </c>
      <c r="R283" s="33">
        <f t="shared" si="65"/>
        <v>62</v>
      </c>
      <c r="S283" s="34">
        <f t="shared" si="66"/>
        <v>6.5859930000000011E-2</v>
      </c>
      <c r="T283" s="34">
        <f t="shared" si="67"/>
        <v>3.3488100000000003</v>
      </c>
      <c r="U283" s="34">
        <f>+VLOOKUP(B283,'[3]Annexe 1 (Prix MP)'!A:C,3,0)*T283</f>
        <v>16.526658650040005</v>
      </c>
      <c r="V283" s="35">
        <f t="shared" si="68"/>
        <v>45</v>
      </c>
      <c r="W283" s="27">
        <f t="shared" si="63"/>
        <v>3</v>
      </c>
      <c r="X283" s="36">
        <f>+VLOOKUP(W283,'[3]Annexe 1 (Prix MP)'!$A$32:$B$38,2,0)</f>
        <v>0.15</v>
      </c>
      <c r="Y283" s="37">
        <f t="shared" si="69"/>
        <v>0.36725908111200012</v>
      </c>
      <c r="Z283" s="36">
        <f t="shared" si="70"/>
        <v>0.15</v>
      </c>
      <c r="AA283" s="34">
        <f t="shared" si="74"/>
        <v>7.4421720900000016E-2</v>
      </c>
      <c r="AB283" s="36">
        <f t="shared" si="64"/>
        <v>0</v>
      </c>
      <c r="AC283" s="36">
        <f t="shared" si="71"/>
        <v>0.59168080201200013</v>
      </c>
      <c r="AD283" s="38">
        <f t="shared" si="61"/>
        <v>0.25351507010186514</v>
      </c>
      <c r="AE283" s="36">
        <f t="shared" si="72"/>
        <v>0.59168080201200013</v>
      </c>
      <c r="AF283" s="31">
        <f t="shared" si="73"/>
        <v>0.59168080201200013</v>
      </c>
      <c r="AG283" s="31">
        <f>VLOOKUP(C283,'[4]Bague en acier (simple) '!$C$8:$AF$725,30,0)</f>
        <v>0.62854934348266689</v>
      </c>
      <c r="AH283" s="38">
        <f t="shared" si="62"/>
        <v>0.25351507010186514</v>
      </c>
    </row>
    <row r="284" spans="2:34" x14ac:dyDescent="0.25">
      <c r="B284" s="21" t="s">
        <v>113</v>
      </c>
      <c r="C284" s="32" t="s">
        <v>490</v>
      </c>
      <c r="D284" s="22" t="s">
        <v>101</v>
      </c>
      <c r="E284" s="22" t="s">
        <v>115</v>
      </c>
      <c r="F284" s="22" t="s">
        <v>437</v>
      </c>
      <c r="G284" s="33">
        <v>45</v>
      </c>
      <c r="H284" s="33">
        <v>0.3</v>
      </c>
      <c r="I284" s="33" t="s">
        <v>103</v>
      </c>
      <c r="J284" s="33">
        <v>45</v>
      </c>
      <c r="K284" s="33">
        <v>0.3</v>
      </c>
      <c r="L284" s="33" t="s">
        <v>103</v>
      </c>
      <c r="M284" s="23" t="s">
        <v>61</v>
      </c>
      <c r="N284" s="24" t="s">
        <v>97</v>
      </c>
      <c r="O284" s="25">
        <v>43129</v>
      </c>
      <c r="P284" s="21">
        <v>0</v>
      </c>
      <c r="Q284" s="33">
        <v>3</v>
      </c>
      <c r="R284" s="33">
        <f t="shared" si="65"/>
        <v>59</v>
      </c>
      <c r="S284" s="34">
        <f t="shared" si="66"/>
        <v>6.2511120000000003E-2</v>
      </c>
      <c r="T284" s="34">
        <f t="shared" si="67"/>
        <v>3.3488100000000003</v>
      </c>
      <c r="U284" s="34">
        <f>+VLOOKUP(B284,'[3]Annexe 1 (Prix MP)'!A:C,3,0)*T284</f>
        <v>16.526658650040005</v>
      </c>
      <c r="V284" s="35">
        <f t="shared" si="68"/>
        <v>47</v>
      </c>
      <c r="W284" s="27">
        <f t="shared" si="63"/>
        <v>3</v>
      </c>
      <c r="X284" s="36">
        <f>+VLOOKUP(W284,'[3]Annexe 1 (Prix MP)'!$A$32:$B$38,2,0)</f>
        <v>0.15</v>
      </c>
      <c r="Y284" s="37">
        <f t="shared" si="69"/>
        <v>0.35163103510723415</v>
      </c>
      <c r="Z284" s="36">
        <f t="shared" si="70"/>
        <v>0.15</v>
      </c>
      <c r="AA284" s="34">
        <f t="shared" si="74"/>
        <v>7.0637565600000007E-2</v>
      </c>
      <c r="AB284" s="36">
        <f t="shared" si="64"/>
        <v>0</v>
      </c>
      <c r="AC284" s="36">
        <f t="shared" si="71"/>
        <v>0.57226860070723418</v>
      </c>
      <c r="AD284" s="38">
        <f t="shared" si="61"/>
        <v>0.26211467799320731</v>
      </c>
      <c r="AE284" s="36">
        <f t="shared" si="72"/>
        <v>0.60324085815319173</v>
      </c>
      <c r="AF284" s="31">
        <f t="shared" si="73"/>
        <v>0.60324085815319173</v>
      </c>
      <c r="AG284" s="31">
        <f>VLOOKUP(C284,'[4]Bague en acier (simple) '!$C$8:$AF$725,30,0)</f>
        <v>0.6022677111072342</v>
      </c>
      <c r="AH284" s="38">
        <f t="shared" si="62"/>
        <v>0.3000000000000001</v>
      </c>
    </row>
    <row r="285" spans="2:34" x14ac:dyDescent="0.25">
      <c r="B285" s="21" t="s">
        <v>113</v>
      </c>
      <c r="C285" s="1" t="s">
        <v>491</v>
      </c>
      <c r="D285" s="22" t="s">
        <v>101</v>
      </c>
      <c r="E285" s="22" t="s">
        <v>115</v>
      </c>
      <c r="F285" s="22" t="s">
        <v>142</v>
      </c>
      <c r="G285" s="33">
        <v>45</v>
      </c>
      <c r="H285" s="33">
        <v>0.3</v>
      </c>
      <c r="I285" s="33" t="s">
        <v>103</v>
      </c>
      <c r="J285" s="33">
        <v>45</v>
      </c>
      <c r="K285" s="33">
        <v>0.3</v>
      </c>
      <c r="L285" s="33" t="s">
        <v>103</v>
      </c>
      <c r="M285" s="23" t="s">
        <v>61</v>
      </c>
      <c r="N285" s="24" t="s">
        <v>97</v>
      </c>
      <c r="O285" s="25">
        <v>43129</v>
      </c>
      <c r="P285" s="21">
        <v>0</v>
      </c>
      <c r="Q285" s="33">
        <v>3</v>
      </c>
      <c r="R285" s="33">
        <f t="shared" si="65"/>
        <v>55</v>
      </c>
      <c r="S285" s="34">
        <f t="shared" si="66"/>
        <v>5.8046040000000007E-2</v>
      </c>
      <c r="T285" s="34">
        <f t="shared" si="67"/>
        <v>3.3488100000000003</v>
      </c>
      <c r="U285" s="34">
        <f>+VLOOKUP(B285,'[3]Annexe 1 (Prix MP)'!A:C,3,0)*T285</f>
        <v>16.526658650040005</v>
      </c>
      <c r="V285" s="35">
        <f t="shared" si="68"/>
        <v>51</v>
      </c>
      <c r="W285" s="27">
        <f t="shared" si="63"/>
        <v>3</v>
      </c>
      <c r="X285" s="36">
        <f>+VLOOKUP(W285,'[3]Annexe 1 (Prix MP)'!$A$32:$B$38,2,0)</f>
        <v>0.15</v>
      </c>
      <c r="Y285" s="37">
        <f t="shared" si="69"/>
        <v>0.32405213039294128</v>
      </c>
      <c r="Z285" s="36">
        <f t="shared" si="70"/>
        <v>0.15</v>
      </c>
      <c r="AA285" s="34">
        <f t="shared" si="74"/>
        <v>6.5592025200000015E-2</v>
      </c>
      <c r="AB285" s="36">
        <f t="shared" si="64"/>
        <v>0</v>
      </c>
      <c r="AC285" s="36">
        <f t="shared" si="71"/>
        <v>0.53964415559294121</v>
      </c>
      <c r="AD285" s="38">
        <f t="shared" si="61"/>
        <v>0.277960946014852</v>
      </c>
      <c r="AE285" s="36">
        <f t="shared" si="72"/>
        <v>0.55663450798991621</v>
      </c>
      <c r="AF285" s="31">
        <f t="shared" si="73"/>
        <v>0.55663450798991621</v>
      </c>
      <c r="AG285" s="31">
        <f>VLOOKUP(C285,'[4]Bague en acier (simple) '!$C$8:$AF$725,30,0)</f>
        <v>0.60000067484705899</v>
      </c>
      <c r="AH285" s="38">
        <f t="shared" si="62"/>
        <v>0.3000000000000001</v>
      </c>
    </row>
    <row r="286" spans="2:34" x14ac:dyDescent="0.25">
      <c r="B286" s="21" t="s">
        <v>113</v>
      </c>
      <c r="C286" s="32" t="s">
        <v>492</v>
      </c>
      <c r="D286" s="22" t="s">
        <v>101</v>
      </c>
      <c r="E286" s="22" t="s">
        <v>115</v>
      </c>
      <c r="F286" s="22" t="s">
        <v>257</v>
      </c>
      <c r="G286" s="33">
        <v>45</v>
      </c>
      <c r="H286" s="33">
        <v>0.3</v>
      </c>
      <c r="I286" s="33" t="s">
        <v>103</v>
      </c>
      <c r="J286" s="33">
        <v>45</v>
      </c>
      <c r="K286" s="33">
        <v>0.3</v>
      </c>
      <c r="L286" s="33" t="s">
        <v>103</v>
      </c>
      <c r="M286" s="23" t="s">
        <v>61</v>
      </c>
      <c r="N286" s="24" t="s">
        <v>97</v>
      </c>
      <c r="O286" s="25">
        <v>43129</v>
      </c>
      <c r="P286" s="21">
        <v>0</v>
      </c>
      <c r="Q286" s="33">
        <v>3</v>
      </c>
      <c r="R286" s="33">
        <f t="shared" si="65"/>
        <v>54</v>
      </c>
      <c r="S286" s="34">
        <f t="shared" si="66"/>
        <v>5.6929770000000005E-2</v>
      </c>
      <c r="T286" s="34">
        <f t="shared" si="67"/>
        <v>3.3488100000000003</v>
      </c>
      <c r="U286" s="34">
        <f>+VLOOKUP(B286,'[3]Annexe 1 (Prix MP)'!A:C,3,0)*T286</f>
        <v>16.526658650040005</v>
      </c>
      <c r="V286" s="35">
        <f t="shared" si="68"/>
        <v>52</v>
      </c>
      <c r="W286" s="27">
        <f t="shared" si="63"/>
        <v>3</v>
      </c>
      <c r="X286" s="36">
        <f>+VLOOKUP(W286,'[3]Annexe 1 (Prix MP)'!$A$32:$B$38,2,0)</f>
        <v>0.15</v>
      </c>
      <c r="Y286" s="37">
        <f t="shared" si="69"/>
        <v>0.3178203586546155</v>
      </c>
      <c r="Z286" s="36">
        <f t="shared" si="70"/>
        <v>0.15</v>
      </c>
      <c r="AA286" s="34">
        <f t="shared" si="74"/>
        <v>6.4330640100000017E-2</v>
      </c>
      <c r="AB286" s="36">
        <f t="shared" si="64"/>
        <v>0</v>
      </c>
      <c r="AC286" s="36">
        <f t="shared" si="71"/>
        <v>0.53215099875461547</v>
      </c>
      <c r="AD286" s="38">
        <f t="shared" si="61"/>
        <v>0.28187488203732131</v>
      </c>
      <c r="AE286" s="36">
        <f t="shared" si="72"/>
        <v>0.54592999822087929</v>
      </c>
      <c r="AF286" s="31">
        <f t="shared" si="73"/>
        <v>0.54592999822087929</v>
      </c>
      <c r="AG286" s="31">
        <f>VLOOKUP(C286,'[4]Bague en acier (simple) '!$C$8:$AF$725,30,0)</f>
        <v>0.58942373879230792</v>
      </c>
      <c r="AH286" s="38">
        <f t="shared" si="62"/>
        <v>0.3</v>
      </c>
    </row>
    <row r="287" spans="2:34" x14ac:dyDescent="0.25">
      <c r="B287" s="21" t="s">
        <v>113</v>
      </c>
      <c r="C287" s="1" t="s">
        <v>493</v>
      </c>
      <c r="D287" s="22" t="s">
        <v>101</v>
      </c>
      <c r="E287" s="22" t="s">
        <v>115</v>
      </c>
      <c r="F287" s="22" t="s">
        <v>171</v>
      </c>
      <c r="G287" s="33">
        <v>45</v>
      </c>
      <c r="H287" s="33">
        <v>0.3</v>
      </c>
      <c r="I287" s="33" t="s">
        <v>103</v>
      </c>
      <c r="J287" s="33">
        <v>45</v>
      </c>
      <c r="K287" s="33">
        <v>0.3</v>
      </c>
      <c r="L287" s="33" t="s">
        <v>103</v>
      </c>
      <c r="M287" s="23" t="s">
        <v>61</v>
      </c>
      <c r="N287" s="24" t="s">
        <v>97</v>
      </c>
      <c r="O287" s="25">
        <v>43129</v>
      </c>
      <c r="P287" s="21">
        <v>0</v>
      </c>
      <c r="Q287" s="33">
        <v>3</v>
      </c>
      <c r="R287" s="33">
        <f t="shared" si="65"/>
        <v>51</v>
      </c>
      <c r="S287" s="34">
        <f t="shared" si="66"/>
        <v>5.3580960000000004E-2</v>
      </c>
      <c r="T287" s="34">
        <f t="shared" si="67"/>
        <v>3.3488100000000003</v>
      </c>
      <c r="U287" s="34">
        <f>+VLOOKUP(B287,'[3]Annexe 1 (Prix MP)'!A:C,3,0)*T287</f>
        <v>16.526658650040005</v>
      </c>
      <c r="V287" s="35">
        <f t="shared" si="68"/>
        <v>55</v>
      </c>
      <c r="W287" s="27">
        <f t="shared" si="63"/>
        <v>3</v>
      </c>
      <c r="X287" s="36">
        <f>+VLOOKUP(W287,'[3]Annexe 1 (Prix MP)'!$A$32:$B$38,2,0)</f>
        <v>0.15</v>
      </c>
      <c r="Y287" s="37">
        <f t="shared" si="69"/>
        <v>0.3004847027280001</v>
      </c>
      <c r="Z287" s="36">
        <f t="shared" si="70"/>
        <v>0.15</v>
      </c>
      <c r="AA287" s="34">
        <f t="shared" si="74"/>
        <v>6.0546484800000008E-2</v>
      </c>
      <c r="AB287" s="36">
        <f t="shared" si="64"/>
        <v>0</v>
      </c>
      <c r="AC287" s="36">
        <f t="shared" si="71"/>
        <v>0.51103118752800014</v>
      </c>
      <c r="AD287" s="38">
        <f t="shared" si="61"/>
        <v>0.29352415989636893</v>
      </c>
      <c r="AE287" s="36">
        <f t="shared" si="72"/>
        <v>0.51575883932571454</v>
      </c>
      <c r="AF287" s="31">
        <f t="shared" si="73"/>
        <v>0.51575883932571454</v>
      </c>
      <c r="AG287" s="31">
        <f>VLOOKUP(C287,'[4]Bague en acier (simple) '!$C$8:$AF$725,30,0)</f>
        <v>0.55963530104000014</v>
      </c>
      <c r="AH287" s="38">
        <f t="shared" si="62"/>
        <v>0.3000000000000001</v>
      </c>
    </row>
    <row r="288" spans="2:34" x14ac:dyDescent="0.25">
      <c r="B288" s="21" t="s">
        <v>113</v>
      </c>
      <c r="C288" s="1" t="s">
        <v>494</v>
      </c>
      <c r="D288" s="22" t="s">
        <v>101</v>
      </c>
      <c r="E288" s="22" t="s">
        <v>115</v>
      </c>
      <c r="F288" s="22" t="s">
        <v>483</v>
      </c>
      <c r="G288" s="33">
        <v>45</v>
      </c>
      <c r="H288" s="33">
        <v>0.3</v>
      </c>
      <c r="I288" s="33" t="s">
        <v>103</v>
      </c>
      <c r="J288" s="33">
        <v>45</v>
      </c>
      <c r="K288" s="33">
        <v>0.3</v>
      </c>
      <c r="L288" s="33" t="s">
        <v>103</v>
      </c>
      <c r="M288" s="23" t="s">
        <v>61</v>
      </c>
      <c r="N288" s="24" t="s">
        <v>97</v>
      </c>
      <c r="O288" s="25">
        <v>43129</v>
      </c>
      <c r="P288" s="21">
        <v>0</v>
      </c>
      <c r="Q288" s="33">
        <v>3</v>
      </c>
      <c r="R288" s="33">
        <f t="shared" si="65"/>
        <v>46</v>
      </c>
      <c r="S288" s="34">
        <f t="shared" si="66"/>
        <v>4.7999610000000005E-2</v>
      </c>
      <c r="T288" s="34">
        <f t="shared" si="67"/>
        <v>3.3488100000000003</v>
      </c>
      <c r="U288" s="34">
        <f>+VLOOKUP(B288,'[3]Annexe 1 (Prix MP)'!A:C,3,0)*T288</f>
        <v>16.526658650040005</v>
      </c>
      <c r="V288" s="35">
        <f t="shared" si="68"/>
        <v>61</v>
      </c>
      <c r="W288" s="27">
        <f t="shared" si="63"/>
        <v>3</v>
      </c>
      <c r="X288" s="36">
        <f>+VLOOKUP(W288,'[3]Annexe 1 (Prix MP)'!$A$32:$B$38,2,0)</f>
        <v>0.15</v>
      </c>
      <c r="Y288" s="37">
        <f t="shared" si="69"/>
        <v>0.27092883032852466</v>
      </c>
      <c r="Z288" s="36">
        <f t="shared" si="70"/>
        <v>0.15</v>
      </c>
      <c r="AA288" s="34">
        <f t="shared" si="74"/>
        <v>5.4239559300000011E-2</v>
      </c>
      <c r="AB288" s="36">
        <f t="shared" si="64"/>
        <v>0</v>
      </c>
      <c r="AC288" s="36">
        <f t="shared" si="71"/>
        <v>0.4751683896285247</v>
      </c>
      <c r="AD288" s="38">
        <f t="shared" si="61"/>
        <v>0.31567756457298524</v>
      </c>
      <c r="AE288" s="36">
        <f t="shared" si="72"/>
        <v>0.4751683896285247</v>
      </c>
      <c r="AF288" s="31">
        <f t="shared" si="73"/>
        <v>0.4751683896285247</v>
      </c>
      <c r="AG288" s="31">
        <f>VLOOKUP(C288,'[4]Bague en acier (simple) '!$C$8:$AF$725,30,0)</f>
        <v>0.50632842082852469</v>
      </c>
      <c r="AH288" s="38">
        <f t="shared" si="62"/>
        <v>0.31567756457298524</v>
      </c>
    </row>
    <row r="289" spans="2:34" x14ac:dyDescent="0.25">
      <c r="B289" s="21" t="s">
        <v>113</v>
      </c>
      <c r="C289" s="32" t="s">
        <v>495</v>
      </c>
      <c r="D289" s="22" t="s">
        <v>101</v>
      </c>
      <c r="E289" s="22" t="s">
        <v>115</v>
      </c>
      <c r="F289" s="22" t="s">
        <v>231</v>
      </c>
      <c r="G289" s="33">
        <v>45</v>
      </c>
      <c r="H289" s="33">
        <v>0.3</v>
      </c>
      <c r="I289" s="33" t="s">
        <v>103</v>
      </c>
      <c r="J289" s="33">
        <v>45</v>
      </c>
      <c r="K289" s="33">
        <v>0.3</v>
      </c>
      <c r="L289" s="33" t="s">
        <v>103</v>
      </c>
      <c r="M289" s="23" t="s">
        <v>61</v>
      </c>
      <c r="N289" s="24" t="s">
        <v>97</v>
      </c>
      <c r="O289" s="25">
        <v>43129</v>
      </c>
      <c r="P289" s="21">
        <v>0</v>
      </c>
      <c r="Q289" s="33">
        <v>3</v>
      </c>
      <c r="R289" s="33">
        <f t="shared" si="65"/>
        <v>44</v>
      </c>
      <c r="S289" s="34">
        <f t="shared" si="66"/>
        <v>4.5767070000000007E-2</v>
      </c>
      <c r="T289" s="34">
        <f t="shared" si="67"/>
        <v>3.3488100000000003</v>
      </c>
      <c r="U289" s="34">
        <f>+VLOOKUP(B289,'[3]Annexe 1 (Prix MP)'!A:C,3,0)*T289</f>
        <v>16.526658650040005</v>
      </c>
      <c r="V289" s="35">
        <f t="shared" si="68"/>
        <v>64</v>
      </c>
      <c r="W289" s="27">
        <f t="shared" si="63"/>
        <v>3</v>
      </c>
      <c r="X289" s="36">
        <f>+VLOOKUP(W289,'[3]Annexe 1 (Prix MP)'!$A$32:$B$38,2,0)</f>
        <v>0.15</v>
      </c>
      <c r="Y289" s="37">
        <f t="shared" si="69"/>
        <v>0.25822904140687508</v>
      </c>
      <c r="Z289" s="36">
        <f t="shared" si="70"/>
        <v>0.15</v>
      </c>
      <c r="AA289" s="34">
        <f t="shared" si="74"/>
        <v>5.1716789100000014E-2</v>
      </c>
      <c r="AB289" s="36">
        <f t="shared" si="64"/>
        <v>0</v>
      </c>
      <c r="AC289" s="36">
        <f t="shared" si="71"/>
        <v>0.4599458305068751</v>
      </c>
      <c r="AD289" s="38">
        <f t="shared" si="61"/>
        <v>0.32612536096847572</v>
      </c>
      <c r="AE289" s="36">
        <f t="shared" si="72"/>
        <v>0.4599458305068751</v>
      </c>
      <c r="AF289" s="31">
        <f t="shared" si="73"/>
        <v>0.4599458305068751</v>
      </c>
      <c r="AG289" s="31">
        <f>VLOOKUP(C289,'[4]Bague en acier (simple) '!$C$8:$AF$725,30,0)</f>
        <v>0.49128446490687516</v>
      </c>
      <c r="AH289" s="38">
        <f t="shared" si="62"/>
        <v>0.32612536096847572</v>
      </c>
    </row>
    <row r="290" spans="2:34" x14ac:dyDescent="0.25">
      <c r="B290" s="21" t="s">
        <v>113</v>
      </c>
      <c r="C290" s="32" t="s">
        <v>496</v>
      </c>
      <c r="D290" s="22" t="s">
        <v>101</v>
      </c>
      <c r="E290" s="22" t="s">
        <v>115</v>
      </c>
      <c r="F290" s="22" t="s">
        <v>425</v>
      </c>
      <c r="G290" s="33">
        <v>45</v>
      </c>
      <c r="H290" s="33">
        <v>0.3</v>
      </c>
      <c r="I290" s="33" t="s">
        <v>103</v>
      </c>
      <c r="J290" s="33">
        <v>45</v>
      </c>
      <c r="K290" s="33">
        <v>0.3</v>
      </c>
      <c r="L290" s="33" t="s">
        <v>103</v>
      </c>
      <c r="M290" s="23" t="s">
        <v>61</v>
      </c>
      <c r="N290" s="24" t="s">
        <v>97</v>
      </c>
      <c r="O290" s="25">
        <v>43129</v>
      </c>
      <c r="P290" s="21">
        <v>0</v>
      </c>
      <c r="Q290" s="33">
        <v>3</v>
      </c>
      <c r="R290" s="33">
        <f t="shared" si="65"/>
        <v>40</v>
      </c>
      <c r="S290" s="34">
        <f t="shared" si="66"/>
        <v>4.1301990000000004E-2</v>
      </c>
      <c r="T290" s="34">
        <f t="shared" si="67"/>
        <v>3.3488100000000003</v>
      </c>
      <c r="U290" s="34">
        <f>+VLOOKUP(B290,'[3]Annexe 1 (Prix MP)'!A:C,3,0)*T290</f>
        <v>16.526658650040005</v>
      </c>
      <c r="V290" s="35">
        <f t="shared" si="68"/>
        <v>70</v>
      </c>
      <c r="W290" s="27">
        <f t="shared" si="63"/>
        <v>3</v>
      </c>
      <c r="X290" s="36">
        <f>+VLOOKUP(W290,'[3]Annexe 1 (Prix MP)'!$A$32:$B$38,2,0)</f>
        <v>0.15</v>
      </c>
      <c r="Y290" s="37">
        <f t="shared" si="69"/>
        <v>0.23609512357200008</v>
      </c>
      <c r="Z290" s="36">
        <f t="shared" si="70"/>
        <v>0.15</v>
      </c>
      <c r="AA290" s="34">
        <f t="shared" si="74"/>
        <v>4.6671248700000008E-2</v>
      </c>
      <c r="AB290" s="36">
        <f t="shared" si="64"/>
        <v>0</v>
      </c>
      <c r="AC290" s="36">
        <f t="shared" si="71"/>
        <v>0.43276637227200004</v>
      </c>
      <c r="AD290" s="38">
        <f t="shared" si="61"/>
        <v>0.3466073373781518</v>
      </c>
      <c r="AE290" s="36">
        <f t="shared" si="72"/>
        <v>0.43276637227200004</v>
      </c>
      <c r="AF290" s="31">
        <f t="shared" si="73"/>
        <v>0.43276637227200004</v>
      </c>
      <c r="AG290" s="31">
        <f>VLOOKUP(C290,'[4]Bague en acier (simple) '!$C$8:$AF$725,30,0)</f>
        <v>0.46446221307200009</v>
      </c>
      <c r="AH290" s="38">
        <f t="shared" si="62"/>
        <v>0.3466073373781518</v>
      </c>
    </row>
    <row r="291" spans="2:34" x14ac:dyDescent="0.25">
      <c r="B291" s="21" t="s">
        <v>113</v>
      </c>
      <c r="C291" s="32" t="s">
        <v>497</v>
      </c>
      <c r="D291" s="22">
        <v>13</v>
      </c>
      <c r="E291" s="22" t="s">
        <v>115</v>
      </c>
      <c r="F291" s="22" t="s">
        <v>144</v>
      </c>
      <c r="G291" s="33">
        <v>45</v>
      </c>
      <c r="H291" s="33">
        <v>0.3</v>
      </c>
      <c r="I291" s="33" t="s">
        <v>103</v>
      </c>
      <c r="J291" s="33">
        <v>45</v>
      </c>
      <c r="K291" s="33">
        <v>0.3</v>
      </c>
      <c r="L291" s="33" t="s">
        <v>103</v>
      </c>
      <c r="M291" s="23" t="s">
        <v>61</v>
      </c>
      <c r="N291" s="24" t="s">
        <v>97</v>
      </c>
      <c r="O291" s="25">
        <v>43129</v>
      </c>
      <c r="P291" s="21">
        <v>0</v>
      </c>
      <c r="Q291" s="33">
        <v>3</v>
      </c>
      <c r="R291" s="33">
        <f t="shared" si="65"/>
        <v>38</v>
      </c>
      <c r="S291" s="34">
        <f t="shared" si="66"/>
        <v>3.3643137500000003E-2</v>
      </c>
      <c r="T291" s="34">
        <f t="shared" si="67"/>
        <v>2.8836975000000002</v>
      </c>
      <c r="U291" s="34">
        <f>+VLOOKUP(B291,'[3]Annexe 1 (Prix MP)'!A:C,3,0)*T291</f>
        <v>14.231289393090004</v>
      </c>
      <c r="V291" s="35">
        <f t="shared" si="68"/>
        <v>74</v>
      </c>
      <c r="W291" s="27">
        <f t="shared" si="63"/>
        <v>3</v>
      </c>
      <c r="X291" s="36">
        <f>+VLOOKUP(W291,'[3]Annexe 1 (Prix MP)'!$A$32:$B$38,2,0)</f>
        <v>0.15</v>
      </c>
      <c r="Y291" s="37">
        <f t="shared" si="69"/>
        <v>0.1923147215282433</v>
      </c>
      <c r="Z291" s="36">
        <f t="shared" si="70"/>
        <v>0.15</v>
      </c>
      <c r="AA291" s="34">
        <f t="shared" si="74"/>
        <v>3.8016745375000008E-2</v>
      </c>
      <c r="AB291" s="36">
        <f t="shared" si="64"/>
        <v>0</v>
      </c>
      <c r="AC291" s="36">
        <f t="shared" si="71"/>
        <v>0.38033146690324326</v>
      </c>
      <c r="AD291" s="38">
        <f t="shared" si="61"/>
        <v>0.39439282061339437</v>
      </c>
      <c r="AE291" s="36">
        <f t="shared" si="72"/>
        <v>0.38033146690324326</v>
      </c>
      <c r="AF291" s="31">
        <f t="shared" si="73"/>
        <v>0.38033146690324326</v>
      </c>
      <c r="AG291" s="31">
        <f>VLOOKUP(C291,'[4]Bague en acier (simple) '!$C$8:$AF$725,30,0)</f>
        <v>0.41264001590324328</v>
      </c>
      <c r="AH291" s="38">
        <f t="shared" si="62"/>
        <v>0.39439282061339437</v>
      </c>
    </row>
    <row r="292" spans="2:34" x14ac:dyDescent="0.25">
      <c r="B292" s="21" t="s">
        <v>113</v>
      </c>
      <c r="C292" s="32" t="s">
        <v>498</v>
      </c>
      <c r="D292" s="22" t="s">
        <v>101</v>
      </c>
      <c r="E292" s="22" t="s">
        <v>115</v>
      </c>
      <c r="F292" s="22" t="s">
        <v>156</v>
      </c>
      <c r="G292" s="33">
        <v>45</v>
      </c>
      <c r="H292" s="33">
        <v>0.3</v>
      </c>
      <c r="I292" s="33" t="s">
        <v>103</v>
      </c>
      <c r="J292" s="33">
        <v>45</v>
      </c>
      <c r="K292" s="33">
        <v>0.3</v>
      </c>
      <c r="L292" s="33" t="s">
        <v>103</v>
      </c>
      <c r="M292" s="23" t="s">
        <v>61</v>
      </c>
      <c r="N292" s="24" t="s">
        <v>97</v>
      </c>
      <c r="O292" s="25">
        <v>43129</v>
      </c>
      <c r="P292" s="21">
        <v>0</v>
      </c>
      <c r="Q292" s="33">
        <v>3</v>
      </c>
      <c r="R292" s="33">
        <f t="shared" si="65"/>
        <v>37</v>
      </c>
      <c r="S292" s="34">
        <f t="shared" si="66"/>
        <v>3.7953180000000003E-2</v>
      </c>
      <c r="T292" s="34">
        <f t="shared" si="67"/>
        <v>3.3488100000000003</v>
      </c>
      <c r="U292" s="34">
        <f>+VLOOKUP(B292,'[3]Annexe 1 (Prix MP)'!A:C,3,0)*T292</f>
        <v>16.526658650040005</v>
      </c>
      <c r="V292" s="35">
        <f t="shared" si="68"/>
        <v>76</v>
      </c>
      <c r="W292" s="27">
        <f t="shared" si="63"/>
        <v>3</v>
      </c>
      <c r="X292" s="36">
        <f>+VLOOKUP(W292,'[3]Annexe 1 (Prix MP)'!$A$32:$B$38,2,0)</f>
        <v>0.15</v>
      </c>
      <c r="Y292" s="37">
        <f t="shared" si="69"/>
        <v>0.21745603486894743</v>
      </c>
      <c r="Z292" s="36">
        <f t="shared" si="70"/>
        <v>0.15</v>
      </c>
      <c r="AA292" s="34">
        <f t="shared" si="74"/>
        <v>4.2887093400000006E-2</v>
      </c>
      <c r="AB292" s="36">
        <f t="shared" si="64"/>
        <v>0</v>
      </c>
      <c r="AC292" s="36">
        <f t="shared" si="71"/>
        <v>0.41034312826894742</v>
      </c>
      <c r="AD292" s="38">
        <f t="shared" si="61"/>
        <v>0.3655477322912225</v>
      </c>
      <c r="AE292" s="36">
        <f t="shared" si="72"/>
        <v>0.41034312826894742</v>
      </c>
      <c r="AF292" s="31">
        <f t="shared" si="73"/>
        <v>0.41034312826894742</v>
      </c>
      <c r="AG292" s="31">
        <f>VLOOKUP(C292,'[4]Bague en acier (simple) '!$C$8:$AF$725,30,0)</f>
        <v>0.4423068738689474</v>
      </c>
      <c r="AH292" s="38">
        <f t="shared" si="62"/>
        <v>0.3655477322912225</v>
      </c>
    </row>
    <row r="293" spans="2:34" x14ac:dyDescent="0.25">
      <c r="B293" s="21" t="s">
        <v>113</v>
      </c>
      <c r="C293" s="1" t="s">
        <v>499</v>
      </c>
      <c r="D293" s="22" t="s">
        <v>101</v>
      </c>
      <c r="E293" s="22" t="s">
        <v>115</v>
      </c>
      <c r="F293" s="22" t="s">
        <v>156</v>
      </c>
      <c r="G293" s="33">
        <v>45</v>
      </c>
      <c r="H293" s="33">
        <v>0.3</v>
      </c>
      <c r="I293" s="33" t="s">
        <v>103</v>
      </c>
      <c r="J293" s="33">
        <v>45</v>
      </c>
      <c r="K293" s="33">
        <v>0.3</v>
      </c>
      <c r="L293" s="33" t="s">
        <v>103</v>
      </c>
      <c r="M293" s="23" t="s">
        <v>61</v>
      </c>
      <c r="N293" s="24" t="s">
        <v>97</v>
      </c>
      <c r="O293" s="25">
        <v>43129</v>
      </c>
      <c r="P293" s="21">
        <v>0</v>
      </c>
      <c r="Q293" s="33">
        <v>3</v>
      </c>
      <c r="R293" s="33">
        <f t="shared" si="65"/>
        <v>37</v>
      </c>
      <c r="S293" s="34">
        <f t="shared" si="66"/>
        <v>3.7953180000000003E-2</v>
      </c>
      <c r="T293" s="34">
        <f t="shared" si="67"/>
        <v>3.3488100000000003</v>
      </c>
      <c r="U293" s="34">
        <f>+VLOOKUP(B293,'[3]Annexe 1 (Prix MP)'!A:C,3,0)*T293</f>
        <v>16.526658650040005</v>
      </c>
      <c r="V293" s="35">
        <f t="shared" si="68"/>
        <v>76</v>
      </c>
      <c r="W293" s="27">
        <f t="shared" si="63"/>
        <v>3</v>
      </c>
      <c r="X293" s="36">
        <f>+VLOOKUP(W293,'[3]Annexe 1 (Prix MP)'!$A$32:$B$38,2,0)</f>
        <v>0.15</v>
      </c>
      <c r="Y293" s="37">
        <f t="shared" si="69"/>
        <v>0.21745603486894743</v>
      </c>
      <c r="Z293" s="36">
        <f t="shared" si="70"/>
        <v>0.15</v>
      </c>
      <c r="AA293" s="34">
        <f t="shared" si="74"/>
        <v>4.2887093400000006E-2</v>
      </c>
      <c r="AB293" s="36">
        <f t="shared" si="64"/>
        <v>0</v>
      </c>
      <c r="AC293" s="36">
        <f t="shared" si="71"/>
        <v>0.41034312826894742</v>
      </c>
      <c r="AD293" s="38">
        <f t="shared" si="61"/>
        <v>0.3655477322912225</v>
      </c>
      <c r="AE293" s="36">
        <f t="shared" si="72"/>
        <v>0.41034312826894742</v>
      </c>
      <c r="AF293" s="31">
        <f t="shared" si="73"/>
        <v>0.41034312826894742</v>
      </c>
      <c r="AG293" s="31">
        <f>VLOOKUP(C293,'[4]Bague en acier (simple) '!$C$8:$AF$725,30,0)</f>
        <v>0.4423068738689474</v>
      </c>
      <c r="AH293" s="38">
        <f t="shared" si="62"/>
        <v>0.3655477322912225</v>
      </c>
    </row>
    <row r="294" spans="2:34" x14ac:dyDescent="0.25">
      <c r="B294" s="21" t="s">
        <v>113</v>
      </c>
      <c r="C294" s="32" t="s">
        <v>500</v>
      </c>
      <c r="D294" s="22">
        <v>13</v>
      </c>
      <c r="E294" s="22" t="s">
        <v>115</v>
      </c>
      <c r="F294" s="22" t="s">
        <v>122</v>
      </c>
      <c r="G294" s="33">
        <v>45</v>
      </c>
      <c r="H294" s="33">
        <v>0.3</v>
      </c>
      <c r="I294" s="33" t="s">
        <v>103</v>
      </c>
      <c r="J294" s="33">
        <v>45</v>
      </c>
      <c r="K294" s="33">
        <v>0.3</v>
      </c>
      <c r="L294" s="33" t="s">
        <v>103</v>
      </c>
      <c r="M294" s="23" t="s">
        <v>61</v>
      </c>
      <c r="N294" s="24" t="s">
        <v>97</v>
      </c>
      <c r="O294" s="25">
        <v>43129</v>
      </c>
      <c r="P294" s="21">
        <v>0</v>
      </c>
      <c r="Q294" s="33">
        <v>3</v>
      </c>
      <c r="R294" s="33">
        <f t="shared" si="65"/>
        <v>35</v>
      </c>
      <c r="S294" s="34">
        <f t="shared" si="66"/>
        <v>3.0759440000000006E-2</v>
      </c>
      <c r="T294" s="34">
        <f t="shared" si="67"/>
        <v>2.8836975000000002</v>
      </c>
      <c r="U294" s="34">
        <f>+VLOOKUP(B294,'[3]Annexe 1 (Prix MP)'!A:C,3,0)*T294</f>
        <v>14.231289393090004</v>
      </c>
      <c r="V294" s="35">
        <f t="shared" si="68"/>
        <v>80</v>
      </c>
      <c r="W294" s="27">
        <f t="shared" si="63"/>
        <v>3</v>
      </c>
      <c r="X294" s="36">
        <f>+VLOOKUP(W294,'[3]Annexe 1 (Prix MP)'!$A$32:$B$38,2,0)</f>
        <v>0.15</v>
      </c>
      <c r="Y294" s="37">
        <f t="shared" si="69"/>
        <v>0.17789111741362504</v>
      </c>
      <c r="Z294" s="36">
        <f t="shared" si="70"/>
        <v>0.15</v>
      </c>
      <c r="AA294" s="34">
        <f t="shared" si="74"/>
        <v>3.4758167200000009E-2</v>
      </c>
      <c r="AB294" s="36">
        <f t="shared" si="64"/>
        <v>0</v>
      </c>
      <c r="AC294" s="36">
        <f t="shared" si="71"/>
        <v>0.36264928461362506</v>
      </c>
      <c r="AD294" s="38">
        <f t="shared" si="61"/>
        <v>0.41362276547660504</v>
      </c>
      <c r="AE294" s="36">
        <f t="shared" si="72"/>
        <v>0.36264928461362506</v>
      </c>
      <c r="AF294" s="31">
        <f t="shared" si="73"/>
        <v>0.36264928461362506</v>
      </c>
      <c r="AG294" s="31">
        <f>VLOOKUP(C294,'[4]Bague en acier (simple) '!$C$8:$AF$725,30,0)</f>
        <v>0.39518852941362503</v>
      </c>
      <c r="AH294" s="38">
        <f t="shared" si="62"/>
        <v>0.41362276547660504</v>
      </c>
    </row>
    <row r="295" spans="2:34" x14ac:dyDescent="0.25">
      <c r="B295" s="21" t="s">
        <v>113</v>
      </c>
      <c r="C295" s="1" t="s">
        <v>501</v>
      </c>
      <c r="D295" s="22" t="s">
        <v>101</v>
      </c>
      <c r="E295" s="22" t="s">
        <v>115</v>
      </c>
      <c r="F295" s="22" t="s">
        <v>186</v>
      </c>
      <c r="G295" s="33">
        <v>45</v>
      </c>
      <c r="H295" s="33">
        <v>0.3</v>
      </c>
      <c r="I295" s="33" t="s">
        <v>103</v>
      </c>
      <c r="J295" s="33">
        <v>45</v>
      </c>
      <c r="K295" s="33">
        <v>0.3</v>
      </c>
      <c r="L295" s="33" t="s">
        <v>103</v>
      </c>
      <c r="M295" s="23" t="s">
        <v>61</v>
      </c>
      <c r="N295" s="24" t="s">
        <v>97</v>
      </c>
      <c r="O295" s="25">
        <v>43129</v>
      </c>
      <c r="P295" s="21">
        <v>0</v>
      </c>
      <c r="Q295" s="33">
        <v>3</v>
      </c>
      <c r="R295" s="33">
        <f t="shared" si="65"/>
        <v>33</v>
      </c>
      <c r="S295" s="34">
        <f t="shared" si="66"/>
        <v>3.34881E-2</v>
      </c>
      <c r="T295" s="34">
        <f t="shared" si="67"/>
        <v>3.3488100000000003</v>
      </c>
      <c r="U295" s="34">
        <f>+VLOOKUP(B295,'[3]Annexe 1 (Prix MP)'!A:C,3,0)*T295</f>
        <v>16.526658650040005</v>
      </c>
      <c r="V295" s="35">
        <f t="shared" si="68"/>
        <v>85</v>
      </c>
      <c r="W295" s="27">
        <f t="shared" si="63"/>
        <v>3</v>
      </c>
      <c r="X295" s="36">
        <f>+VLOOKUP(W295,'[3]Annexe 1 (Prix MP)'!$A$32:$B$38,2,0)</f>
        <v>0.15</v>
      </c>
      <c r="Y295" s="37">
        <f t="shared" si="69"/>
        <v>0.19443127823576475</v>
      </c>
      <c r="Z295" s="36">
        <f t="shared" si="70"/>
        <v>0.15</v>
      </c>
      <c r="AA295" s="34">
        <f t="shared" si="74"/>
        <v>3.7841553000000007E-2</v>
      </c>
      <c r="AB295" s="36">
        <f t="shared" si="64"/>
        <v>0</v>
      </c>
      <c r="AC295" s="36">
        <f t="shared" si="71"/>
        <v>0.38227283123576478</v>
      </c>
      <c r="AD295" s="38">
        <f t="shared" si="61"/>
        <v>0.3923899051760974</v>
      </c>
      <c r="AE295" s="36">
        <f t="shared" si="72"/>
        <v>0.38227283123576478</v>
      </c>
      <c r="AF295" s="31">
        <f t="shared" si="73"/>
        <v>0.38227283123576478</v>
      </c>
      <c r="AG295" s="31">
        <f>VLOOKUP(C295,'[4]Bague en acier (simple) '!$C$8:$AF$725,30,0)</f>
        <v>0.41459378323576479</v>
      </c>
      <c r="AH295" s="38">
        <f t="shared" si="62"/>
        <v>0.3923899051760974</v>
      </c>
    </row>
    <row r="296" spans="2:34" x14ac:dyDescent="0.25">
      <c r="B296" s="21" t="s">
        <v>113</v>
      </c>
      <c r="C296" s="32" t="s">
        <v>502</v>
      </c>
      <c r="D296" s="22" t="s">
        <v>101</v>
      </c>
      <c r="E296" s="22" t="s">
        <v>115</v>
      </c>
      <c r="F296" s="22" t="s">
        <v>165</v>
      </c>
      <c r="G296" s="33">
        <v>45</v>
      </c>
      <c r="H296" s="33">
        <v>0.3</v>
      </c>
      <c r="I296" s="33" t="s">
        <v>103</v>
      </c>
      <c r="J296" s="33">
        <v>45</v>
      </c>
      <c r="K296" s="33">
        <v>0.3</v>
      </c>
      <c r="L296" s="33" t="s">
        <v>103</v>
      </c>
      <c r="M296" s="23" t="s">
        <v>61</v>
      </c>
      <c r="N296" s="24" t="s">
        <v>97</v>
      </c>
      <c r="O296" s="25">
        <v>43129</v>
      </c>
      <c r="P296" s="21">
        <v>0</v>
      </c>
      <c r="Q296" s="33">
        <v>3</v>
      </c>
      <c r="R296" s="33">
        <f t="shared" si="65"/>
        <v>30</v>
      </c>
      <c r="S296" s="34">
        <f t="shared" si="66"/>
        <v>3.0139290000000006E-2</v>
      </c>
      <c r="T296" s="34">
        <f t="shared" si="67"/>
        <v>3.3488100000000003</v>
      </c>
      <c r="U296" s="34">
        <f>+VLOOKUP(B296,'[3]Annexe 1 (Prix MP)'!A:C,3,0)*T296</f>
        <v>16.526658650040005</v>
      </c>
      <c r="V296" s="35">
        <f t="shared" si="68"/>
        <v>94</v>
      </c>
      <c r="W296" s="27">
        <f t="shared" si="63"/>
        <v>3</v>
      </c>
      <c r="X296" s="36">
        <f>+VLOOKUP(W296,'[3]Annexe 1 (Prix MP)'!$A$32:$B$38,2,0)</f>
        <v>0.15</v>
      </c>
      <c r="Y296" s="37">
        <f t="shared" si="69"/>
        <v>0.17581551755361707</v>
      </c>
      <c r="Z296" s="36">
        <f t="shared" si="70"/>
        <v>0.15</v>
      </c>
      <c r="AA296" s="34">
        <f t="shared" si="74"/>
        <v>3.4057397700000012E-2</v>
      </c>
      <c r="AB296" s="36">
        <f t="shared" si="64"/>
        <v>0</v>
      </c>
      <c r="AC296" s="36">
        <f t="shared" si="71"/>
        <v>0.35987291525361703</v>
      </c>
      <c r="AD296" s="38">
        <f t="shared" si="61"/>
        <v>0.41681380743613022</v>
      </c>
      <c r="AE296" s="36">
        <f t="shared" si="72"/>
        <v>0.35987291525361703</v>
      </c>
      <c r="AF296" s="31">
        <f t="shared" si="73"/>
        <v>0.35987291525361703</v>
      </c>
      <c r="AG296" s="31">
        <f>VLOOKUP(C296,'[4]Bague en acier (simple) '!$C$8:$AF$725,30,0)</f>
        <v>0.3924617720536171</v>
      </c>
      <c r="AH296" s="38">
        <f t="shared" si="62"/>
        <v>0.41681380743613022</v>
      </c>
    </row>
    <row r="297" spans="2:34" x14ac:dyDescent="0.25">
      <c r="B297" s="21" t="s">
        <v>113</v>
      </c>
      <c r="C297" s="1" t="s">
        <v>503</v>
      </c>
      <c r="D297" s="22" t="s">
        <v>101</v>
      </c>
      <c r="E297" s="22" t="s">
        <v>115</v>
      </c>
      <c r="F297" s="22" t="s">
        <v>110</v>
      </c>
      <c r="G297" s="33">
        <v>45</v>
      </c>
      <c r="H297" s="33">
        <v>0.3</v>
      </c>
      <c r="I297" s="33" t="s">
        <v>103</v>
      </c>
      <c r="J297" s="33">
        <v>45</v>
      </c>
      <c r="K297" s="33">
        <v>0.3</v>
      </c>
      <c r="L297" s="33" t="s">
        <v>103</v>
      </c>
      <c r="M297" s="23" t="s">
        <v>61</v>
      </c>
      <c r="N297" s="24" t="s">
        <v>97</v>
      </c>
      <c r="O297" s="25">
        <v>43129</v>
      </c>
      <c r="P297" s="21">
        <v>0</v>
      </c>
      <c r="Q297" s="33">
        <v>3</v>
      </c>
      <c r="R297" s="33">
        <f t="shared" si="65"/>
        <v>19</v>
      </c>
      <c r="S297" s="34">
        <f t="shared" si="66"/>
        <v>1.7860320000000002E-2</v>
      </c>
      <c r="T297" s="34">
        <f t="shared" si="67"/>
        <v>3.3488100000000003</v>
      </c>
      <c r="U297" s="34">
        <f>+VLOOKUP(B297,'[3]Annexe 1 (Prix MP)'!A:C,3,0)*T297</f>
        <v>16.526658650040005</v>
      </c>
      <c r="V297" s="35">
        <f t="shared" si="68"/>
        <v>148</v>
      </c>
      <c r="W297" s="27">
        <f t="shared" si="63"/>
        <v>3</v>
      </c>
      <c r="X297" s="36">
        <f>+VLOOKUP(W297,'[3]Annexe 1 (Prix MP)'!$A$32:$B$38,2,0)</f>
        <v>0.15</v>
      </c>
      <c r="Y297" s="37">
        <f t="shared" si="69"/>
        <v>0.11166661250027031</v>
      </c>
      <c r="Z297" s="36">
        <f t="shared" si="70"/>
        <v>0.15</v>
      </c>
      <c r="AA297" s="34">
        <f t="shared" si="74"/>
        <v>2.0182161600000005E-2</v>
      </c>
      <c r="AB297" s="36">
        <f t="shared" si="64"/>
        <v>0</v>
      </c>
      <c r="AC297" s="36">
        <f t="shared" si="71"/>
        <v>0.28184877410027032</v>
      </c>
      <c r="AD297" s="38">
        <f t="shared" si="61"/>
        <v>0.53220029243993128</v>
      </c>
      <c r="AE297" s="36">
        <f t="shared" si="72"/>
        <v>0.28184877410027032</v>
      </c>
      <c r="AF297" s="31">
        <f t="shared" si="73"/>
        <v>0.28184877410027032</v>
      </c>
      <c r="AG297" s="31">
        <f>VLOOKUP(C297,'[4]Bague en acier (simple) '!$C$8:$AF$725,30,0)</f>
        <v>0.31541994850027033</v>
      </c>
      <c r="AH297" s="38">
        <f t="shared" si="62"/>
        <v>0.53220029243993128</v>
      </c>
    </row>
    <row r="298" spans="2:34" x14ac:dyDescent="0.25">
      <c r="B298" s="21" t="s">
        <v>154</v>
      </c>
      <c r="C298" s="32" t="s">
        <v>504</v>
      </c>
      <c r="D298" s="22" t="s">
        <v>101</v>
      </c>
      <c r="E298" s="22" t="s">
        <v>110</v>
      </c>
      <c r="F298" s="22" t="s">
        <v>505</v>
      </c>
      <c r="G298" s="33">
        <v>45</v>
      </c>
      <c r="H298" s="33">
        <v>0.3</v>
      </c>
      <c r="I298" s="33" t="s">
        <v>103</v>
      </c>
      <c r="J298" s="33">
        <v>45</v>
      </c>
      <c r="K298" s="33">
        <v>0.3</v>
      </c>
      <c r="L298" s="33" t="s">
        <v>103</v>
      </c>
      <c r="M298" s="23" t="s">
        <v>61</v>
      </c>
      <c r="N298" s="24" t="s">
        <v>97</v>
      </c>
      <c r="O298" s="25">
        <v>43129</v>
      </c>
      <c r="P298" s="21">
        <v>0</v>
      </c>
      <c r="Q298" s="33">
        <v>3</v>
      </c>
      <c r="R298" s="33">
        <f t="shared" si="65"/>
        <v>81</v>
      </c>
      <c r="S298" s="34">
        <f t="shared" si="66"/>
        <v>5.4176304000000002E-2</v>
      </c>
      <c r="T298" s="34">
        <f t="shared" si="67"/>
        <v>2.083704</v>
      </c>
      <c r="U298" s="34">
        <f>+VLOOKUP(B298,'[3]Annexe 1 (Prix MP)'!A:C,3,0)*T298</f>
        <v>9.3938377209599988</v>
      </c>
      <c r="V298" s="35">
        <f t="shared" si="68"/>
        <v>34</v>
      </c>
      <c r="W298" s="27">
        <f t="shared" si="63"/>
        <v>2</v>
      </c>
      <c r="X298" s="36">
        <f>+VLOOKUP(W298,'[3]Annexe 1 (Prix MP)'!$A$32:$B$38,2,0)</f>
        <v>0.15</v>
      </c>
      <c r="Y298" s="37">
        <f t="shared" si="69"/>
        <v>0.27628934473411759</v>
      </c>
      <c r="Z298" s="36">
        <f t="shared" si="70"/>
        <v>0.15</v>
      </c>
      <c r="AA298" s="34">
        <f t="shared" si="74"/>
        <v>6.1219223520000005E-2</v>
      </c>
      <c r="AB298" s="36">
        <f t="shared" si="64"/>
        <v>0</v>
      </c>
      <c r="AC298" s="36">
        <f t="shared" si="71"/>
        <v>0.48750856825411759</v>
      </c>
      <c r="AD298" s="38">
        <f t="shared" si="61"/>
        <v>0.30768689981631531</v>
      </c>
      <c r="AE298" s="36">
        <f t="shared" si="72"/>
        <v>0.48750856825411759</v>
      </c>
      <c r="AF298" s="31">
        <f t="shared" si="73"/>
        <v>0.48750856825411759</v>
      </c>
      <c r="AG298" s="31">
        <f>VLOOKUP(C298,'[4]Bague en acier (simple) '!$C$8:$AF$725,30,0)</f>
        <v>0.5259635199058823</v>
      </c>
      <c r="AH298" s="38">
        <f t="shared" si="62"/>
        <v>0.30768689981631531</v>
      </c>
    </row>
    <row r="299" spans="2:34" x14ac:dyDescent="0.25">
      <c r="B299" s="21" t="s">
        <v>154</v>
      </c>
      <c r="C299" s="1" t="s">
        <v>506</v>
      </c>
      <c r="D299" s="22" t="s">
        <v>101</v>
      </c>
      <c r="E299" s="22" t="s">
        <v>110</v>
      </c>
      <c r="F299" s="22" t="s">
        <v>507</v>
      </c>
      <c r="G299" s="33">
        <v>45</v>
      </c>
      <c r="H299" s="33">
        <v>0.3</v>
      </c>
      <c r="I299" s="33" t="s">
        <v>103</v>
      </c>
      <c r="J299" s="33">
        <v>45</v>
      </c>
      <c r="K299" s="33">
        <v>0.3</v>
      </c>
      <c r="L299" s="33" t="s">
        <v>103</v>
      </c>
      <c r="M299" s="23" t="s">
        <v>61</v>
      </c>
      <c r="N299" s="24" t="s">
        <v>97</v>
      </c>
      <c r="O299" s="25">
        <v>43129</v>
      </c>
      <c r="P299" s="21">
        <v>0</v>
      </c>
      <c r="Q299" s="33">
        <v>3</v>
      </c>
      <c r="R299" s="33">
        <f t="shared" si="65"/>
        <v>79</v>
      </c>
      <c r="S299" s="34">
        <f t="shared" si="66"/>
        <v>5.2787168000000002E-2</v>
      </c>
      <c r="T299" s="34">
        <f t="shared" si="67"/>
        <v>2.083704</v>
      </c>
      <c r="U299" s="34">
        <f>+VLOOKUP(B299,'[3]Annexe 1 (Prix MP)'!A:C,3,0)*T299</f>
        <v>9.3938377209599988</v>
      </c>
      <c r="V299" s="35">
        <f t="shared" si="68"/>
        <v>35</v>
      </c>
      <c r="W299" s="27">
        <f t="shared" si="63"/>
        <v>2</v>
      </c>
      <c r="X299" s="36">
        <f>+VLOOKUP(W299,'[3]Annexe 1 (Prix MP)'!$A$32:$B$38,2,0)</f>
        <v>0.15</v>
      </c>
      <c r="Y299" s="37">
        <f t="shared" si="69"/>
        <v>0.26839536345599996</v>
      </c>
      <c r="Z299" s="36">
        <f t="shared" si="70"/>
        <v>0.15</v>
      </c>
      <c r="AA299" s="34">
        <f t="shared" si="74"/>
        <v>5.9649499840000009E-2</v>
      </c>
      <c r="AB299" s="36">
        <f t="shared" si="64"/>
        <v>0</v>
      </c>
      <c r="AC299" s="36">
        <f t="shared" si="71"/>
        <v>0.47804486329599993</v>
      </c>
      <c r="AD299" s="38">
        <f t="shared" si="61"/>
        <v>0.3137780813411265</v>
      </c>
      <c r="AE299" s="36">
        <f t="shared" si="72"/>
        <v>0.47804486329599993</v>
      </c>
      <c r="AF299" s="31">
        <f t="shared" si="73"/>
        <v>0.47804486329599993</v>
      </c>
      <c r="AG299" s="31">
        <f>VLOOKUP(C299,'[4]Bague en acier (simple) '!$C$8:$AF$725,30,0)</f>
        <v>0.51260269979428563</v>
      </c>
      <c r="AH299" s="38">
        <f t="shared" si="62"/>
        <v>0.3137780813411265</v>
      </c>
    </row>
    <row r="300" spans="2:34" x14ac:dyDescent="0.25">
      <c r="B300" s="21" t="s">
        <v>154</v>
      </c>
      <c r="C300" s="32" t="s">
        <v>508</v>
      </c>
      <c r="D300" s="22" t="s">
        <v>101</v>
      </c>
      <c r="E300" s="22" t="s">
        <v>110</v>
      </c>
      <c r="F300" s="22" t="s">
        <v>509</v>
      </c>
      <c r="G300" s="33">
        <v>45</v>
      </c>
      <c r="H300" s="33">
        <v>0.3</v>
      </c>
      <c r="I300" s="33" t="s">
        <v>103</v>
      </c>
      <c r="J300" s="33">
        <v>45</v>
      </c>
      <c r="K300" s="33">
        <v>0.3</v>
      </c>
      <c r="L300" s="33" t="s">
        <v>103</v>
      </c>
      <c r="M300" s="23" t="s">
        <v>61</v>
      </c>
      <c r="N300" s="24" t="s">
        <v>97</v>
      </c>
      <c r="O300" s="25">
        <v>43129</v>
      </c>
      <c r="P300" s="21">
        <v>0</v>
      </c>
      <c r="Q300" s="33">
        <v>3</v>
      </c>
      <c r="R300" s="33">
        <f t="shared" si="65"/>
        <v>76.5</v>
      </c>
      <c r="S300" s="34">
        <f t="shared" si="66"/>
        <v>5.1050748E-2</v>
      </c>
      <c r="T300" s="34">
        <f t="shared" si="67"/>
        <v>2.083704</v>
      </c>
      <c r="U300" s="34">
        <f>+VLOOKUP(B300,'[3]Annexe 1 (Prix MP)'!A:C,3,0)*T300</f>
        <v>9.3938377209599988</v>
      </c>
      <c r="V300" s="35">
        <f t="shared" si="68"/>
        <v>36</v>
      </c>
      <c r="W300" s="27">
        <f t="shared" si="63"/>
        <v>2</v>
      </c>
      <c r="X300" s="36">
        <f>+VLOOKUP(W300,'[3]Annexe 1 (Prix MP)'!$A$32:$B$38,2,0)</f>
        <v>0.15</v>
      </c>
      <c r="Y300" s="37">
        <f t="shared" si="69"/>
        <v>0.26093993669333332</v>
      </c>
      <c r="Z300" s="36">
        <f t="shared" si="70"/>
        <v>0.15</v>
      </c>
      <c r="AA300" s="34">
        <f t="shared" si="74"/>
        <v>5.7687345240000007E-2</v>
      </c>
      <c r="AB300" s="36">
        <f t="shared" si="64"/>
        <v>0</v>
      </c>
      <c r="AC300" s="36">
        <f t="shared" si="71"/>
        <v>0.46862728193333331</v>
      </c>
      <c r="AD300" s="38">
        <f t="shared" si="61"/>
        <v>0.32008379747156696</v>
      </c>
      <c r="AE300" s="36">
        <f t="shared" si="72"/>
        <v>0.46862728193333331</v>
      </c>
      <c r="AF300" s="31">
        <f t="shared" si="73"/>
        <v>0.46862728193333331</v>
      </c>
      <c r="AG300" s="31">
        <f>VLOOKUP(C300,'[4]Bague en acier (simple) '!$C$8:$AF$725,30,0)</f>
        <v>0.49954322209333324</v>
      </c>
      <c r="AH300" s="38">
        <f t="shared" si="62"/>
        <v>0.32008379747156696</v>
      </c>
    </row>
    <row r="301" spans="2:34" x14ac:dyDescent="0.25">
      <c r="B301" s="21" t="s">
        <v>154</v>
      </c>
      <c r="C301" s="1" t="s">
        <v>510</v>
      </c>
      <c r="D301" s="22" t="s">
        <v>101</v>
      </c>
      <c r="E301" s="22" t="s">
        <v>110</v>
      </c>
      <c r="F301" s="22" t="s">
        <v>511</v>
      </c>
      <c r="G301" s="33">
        <v>45</v>
      </c>
      <c r="H301" s="33">
        <v>0.3</v>
      </c>
      <c r="I301" s="33" t="s">
        <v>103</v>
      </c>
      <c r="J301" s="33">
        <v>45</v>
      </c>
      <c r="K301" s="33">
        <v>0.3</v>
      </c>
      <c r="L301" s="33" t="s">
        <v>103</v>
      </c>
      <c r="M301" s="23" t="s">
        <v>61</v>
      </c>
      <c r="N301" s="24" t="s">
        <v>97</v>
      </c>
      <c r="O301" s="25">
        <v>43129</v>
      </c>
      <c r="P301" s="21">
        <v>0</v>
      </c>
      <c r="Q301" s="33">
        <v>3</v>
      </c>
      <c r="R301" s="33">
        <f t="shared" si="65"/>
        <v>76</v>
      </c>
      <c r="S301" s="34">
        <f t="shared" si="66"/>
        <v>5.0703463999999997E-2</v>
      </c>
      <c r="T301" s="34">
        <f t="shared" si="67"/>
        <v>2.083704</v>
      </c>
      <c r="U301" s="34">
        <f>+VLOOKUP(B301,'[3]Annexe 1 (Prix MP)'!A:C,3,0)*T301</f>
        <v>9.3938377209599988</v>
      </c>
      <c r="V301" s="35">
        <f t="shared" si="68"/>
        <v>37</v>
      </c>
      <c r="W301" s="27">
        <f t="shared" si="63"/>
        <v>2</v>
      </c>
      <c r="X301" s="36">
        <f>+VLOOKUP(W301,'[3]Annexe 1 (Prix MP)'!$A$32:$B$38,2,0)</f>
        <v>0.15</v>
      </c>
      <c r="Y301" s="37">
        <f t="shared" si="69"/>
        <v>0.25388750597189186</v>
      </c>
      <c r="Z301" s="36">
        <f t="shared" si="70"/>
        <v>0.15</v>
      </c>
      <c r="AA301" s="34">
        <f t="shared" si="74"/>
        <v>5.7294914320000001E-2</v>
      </c>
      <c r="AB301" s="36">
        <f t="shared" si="64"/>
        <v>0</v>
      </c>
      <c r="AC301" s="36">
        <f t="shared" si="71"/>
        <v>0.46118242029189183</v>
      </c>
      <c r="AD301" s="38">
        <f t="shared" si="61"/>
        <v>0.32525090593232475</v>
      </c>
      <c r="AE301" s="36">
        <f t="shared" si="72"/>
        <v>0.46118242029189183</v>
      </c>
      <c r="AF301" s="31">
        <f t="shared" si="73"/>
        <v>0.46118242029189183</v>
      </c>
      <c r="AG301" s="31">
        <f>VLOOKUP(C301,'[4]Bague en acier (simple) '!$C$8:$AF$725,30,0)</f>
        <v>0.49212614317189185</v>
      </c>
      <c r="AH301" s="38">
        <f t="shared" si="62"/>
        <v>0.32525090593232475</v>
      </c>
    </row>
    <row r="302" spans="2:34" x14ac:dyDescent="0.25">
      <c r="B302" s="21" t="s">
        <v>154</v>
      </c>
      <c r="C302" s="32" t="s">
        <v>512</v>
      </c>
      <c r="D302" s="22" t="s">
        <v>101</v>
      </c>
      <c r="E302" s="22" t="s">
        <v>110</v>
      </c>
      <c r="F302" s="22" t="s">
        <v>486</v>
      </c>
      <c r="G302" s="33">
        <v>45</v>
      </c>
      <c r="H302" s="33">
        <v>0.3</v>
      </c>
      <c r="I302" s="33" t="s">
        <v>103</v>
      </c>
      <c r="J302" s="33">
        <v>45</v>
      </c>
      <c r="K302" s="33">
        <v>0.3</v>
      </c>
      <c r="L302" s="33" t="s">
        <v>103</v>
      </c>
      <c r="M302" s="23" t="s">
        <v>61</v>
      </c>
      <c r="N302" s="24" t="s">
        <v>97</v>
      </c>
      <c r="O302" s="25">
        <v>43129</v>
      </c>
      <c r="P302" s="21">
        <v>0</v>
      </c>
      <c r="Q302" s="33">
        <v>3</v>
      </c>
      <c r="R302" s="33">
        <f t="shared" si="65"/>
        <v>72.5</v>
      </c>
      <c r="S302" s="34">
        <f t="shared" si="66"/>
        <v>4.8272476000000009E-2</v>
      </c>
      <c r="T302" s="34">
        <f t="shared" si="67"/>
        <v>2.083704</v>
      </c>
      <c r="U302" s="34">
        <f>+VLOOKUP(B302,'[3]Annexe 1 (Prix MP)'!A:C,3,0)*T302</f>
        <v>9.3938377209599988</v>
      </c>
      <c r="V302" s="35">
        <f t="shared" si="68"/>
        <v>38</v>
      </c>
      <c r="W302" s="27">
        <f t="shared" si="63"/>
        <v>2</v>
      </c>
      <c r="X302" s="36">
        <f>+VLOOKUP(W302,'[3]Annexe 1 (Prix MP)'!$A$32:$B$38,2,0)</f>
        <v>0.15</v>
      </c>
      <c r="Y302" s="37">
        <f t="shared" si="69"/>
        <v>0.24720625581473682</v>
      </c>
      <c r="Z302" s="36">
        <f t="shared" si="70"/>
        <v>0.15</v>
      </c>
      <c r="AA302" s="34">
        <f t="shared" si="74"/>
        <v>5.4547897880000015E-2</v>
      </c>
      <c r="AB302" s="36">
        <f t="shared" si="64"/>
        <v>0</v>
      </c>
      <c r="AC302" s="36">
        <f t="shared" si="71"/>
        <v>0.45175415369473682</v>
      </c>
      <c r="AD302" s="38">
        <f t="shared" si="61"/>
        <v>0.33203900566979455</v>
      </c>
      <c r="AE302" s="36">
        <f t="shared" si="72"/>
        <v>0.45175415369473682</v>
      </c>
      <c r="AF302" s="31">
        <f t="shared" si="73"/>
        <v>0.45175415369473682</v>
      </c>
      <c r="AG302" s="31">
        <f>VLOOKUP(C302,'[4]Bague en acier (simple) '!$C$8:$AF$725,30,0)</f>
        <v>0.48289235561473676</v>
      </c>
      <c r="AH302" s="38">
        <f t="shared" si="62"/>
        <v>0.33203900566979455</v>
      </c>
    </row>
    <row r="303" spans="2:34" x14ac:dyDescent="0.25">
      <c r="B303" s="21" t="s">
        <v>154</v>
      </c>
      <c r="C303" s="1" t="s">
        <v>513</v>
      </c>
      <c r="D303" s="22" t="s">
        <v>101</v>
      </c>
      <c r="E303" s="22" t="s">
        <v>110</v>
      </c>
      <c r="F303" s="22" t="s">
        <v>514</v>
      </c>
      <c r="G303" s="33">
        <v>45</v>
      </c>
      <c r="H303" s="33">
        <v>0.3</v>
      </c>
      <c r="I303" s="33" t="s">
        <v>103</v>
      </c>
      <c r="J303" s="33">
        <v>45</v>
      </c>
      <c r="K303" s="33">
        <v>0.3</v>
      </c>
      <c r="L303" s="33" t="s">
        <v>103</v>
      </c>
      <c r="M303" s="23" t="s">
        <v>61</v>
      </c>
      <c r="N303" s="24" t="s">
        <v>97</v>
      </c>
      <c r="O303" s="25">
        <v>43129</v>
      </c>
      <c r="P303" s="21">
        <v>0</v>
      </c>
      <c r="Q303" s="33">
        <v>3</v>
      </c>
      <c r="R303" s="33">
        <f t="shared" si="65"/>
        <v>66</v>
      </c>
      <c r="S303" s="34">
        <f t="shared" si="66"/>
        <v>4.3757784000000001E-2</v>
      </c>
      <c r="T303" s="34">
        <f t="shared" si="67"/>
        <v>2.083704</v>
      </c>
      <c r="U303" s="34">
        <f>+VLOOKUP(B303,'[3]Annexe 1 (Prix MP)'!A:C,3,0)*T303</f>
        <v>9.3938377209599988</v>
      </c>
      <c r="V303" s="35">
        <f t="shared" si="68"/>
        <v>42</v>
      </c>
      <c r="W303" s="27">
        <f t="shared" si="63"/>
        <v>2</v>
      </c>
      <c r="X303" s="36">
        <f>+VLOOKUP(W303,'[3]Annexe 1 (Prix MP)'!$A$32:$B$38,2,0)</f>
        <v>0.15</v>
      </c>
      <c r="Y303" s="37">
        <f t="shared" si="69"/>
        <v>0.22366280287999998</v>
      </c>
      <c r="Z303" s="36">
        <f t="shared" si="70"/>
        <v>0.15</v>
      </c>
      <c r="AA303" s="34">
        <f t="shared" si="74"/>
        <v>4.9446295920000008E-2</v>
      </c>
      <c r="AB303" s="36">
        <f t="shared" si="64"/>
        <v>0</v>
      </c>
      <c r="AC303" s="36">
        <f t="shared" si="71"/>
        <v>0.42310909879999997</v>
      </c>
      <c r="AD303" s="38">
        <f t="shared" si="61"/>
        <v>0.3545184928081721</v>
      </c>
      <c r="AE303" s="36">
        <f t="shared" si="72"/>
        <v>0.42310909879999997</v>
      </c>
      <c r="AF303" s="31">
        <f t="shared" si="73"/>
        <v>0.42310909879999997</v>
      </c>
      <c r="AG303" s="31">
        <f>VLOOKUP(C303,'[4]Bague en acier (simple) '!$C$8:$AF$725,30,0)</f>
        <v>0.45460847607999999</v>
      </c>
      <c r="AH303" s="38">
        <f t="shared" si="62"/>
        <v>0.3545184928081721</v>
      </c>
    </row>
    <row r="304" spans="2:34" x14ac:dyDescent="0.25">
      <c r="B304" s="21" t="s">
        <v>154</v>
      </c>
      <c r="C304" s="32" t="s">
        <v>515</v>
      </c>
      <c r="D304" s="22" t="s">
        <v>101</v>
      </c>
      <c r="E304" s="22" t="s">
        <v>110</v>
      </c>
      <c r="F304" s="22" t="s">
        <v>197</v>
      </c>
      <c r="G304" s="33">
        <v>45</v>
      </c>
      <c r="H304" s="33">
        <v>0.3</v>
      </c>
      <c r="I304" s="33" t="s">
        <v>103</v>
      </c>
      <c r="J304" s="33">
        <v>45</v>
      </c>
      <c r="K304" s="33">
        <v>0.3</v>
      </c>
      <c r="L304" s="33" t="s">
        <v>103</v>
      </c>
      <c r="M304" s="23" t="s">
        <v>61</v>
      </c>
      <c r="N304" s="24" t="s">
        <v>97</v>
      </c>
      <c r="O304" s="25">
        <v>43129</v>
      </c>
      <c r="P304" s="21">
        <v>0</v>
      </c>
      <c r="Q304" s="33">
        <v>3</v>
      </c>
      <c r="R304" s="33">
        <f t="shared" si="65"/>
        <v>58</v>
      </c>
      <c r="S304" s="34">
        <f t="shared" si="66"/>
        <v>3.8201240000000004E-2</v>
      </c>
      <c r="T304" s="34">
        <f t="shared" si="67"/>
        <v>2.083704</v>
      </c>
      <c r="U304" s="34">
        <f>+VLOOKUP(B304,'[3]Annexe 1 (Prix MP)'!A:C,3,0)*T304</f>
        <v>9.3938377209599988</v>
      </c>
      <c r="V304" s="35">
        <f t="shared" si="68"/>
        <v>48</v>
      </c>
      <c r="W304" s="27">
        <f t="shared" si="63"/>
        <v>2</v>
      </c>
      <c r="X304" s="36">
        <f>+VLOOKUP(W304,'[3]Annexe 1 (Prix MP)'!$A$32:$B$38,2,0)</f>
        <v>0.15</v>
      </c>
      <c r="Y304" s="37">
        <f t="shared" si="69"/>
        <v>0.19570495251999998</v>
      </c>
      <c r="Z304" s="36">
        <f t="shared" si="70"/>
        <v>0.15</v>
      </c>
      <c r="AA304" s="34">
        <f t="shared" si="74"/>
        <v>4.3167401200000011E-2</v>
      </c>
      <c r="AB304" s="36">
        <f t="shared" si="64"/>
        <v>0</v>
      </c>
      <c r="AC304" s="36">
        <f t="shared" si="71"/>
        <v>0.38887235372000001</v>
      </c>
      <c r="AD304" s="38">
        <f t="shared" si="61"/>
        <v>0.38573068659955345</v>
      </c>
      <c r="AE304" s="36">
        <f t="shared" si="72"/>
        <v>0.38887235372000001</v>
      </c>
      <c r="AF304" s="31">
        <f t="shared" si="73"/>
        <v>0.38887235372000001</v>
      </c>
      <c r="AG304" s="31">
        <f>VLOOKUP(C304,'[4]Bague en acier (simple) '!$C$8:$AF$725,30,0)</f>
        <v>0.42081625452000004</v>
      </c>
      <c r="AH304" s="38">
        <f t="shared" si="62"/>
        <v>0.38573068659955345</v>
      </c>
    </row>
    <row r="305" spans="2:34" x14ac:dyDescent="0.25">
      <c r="B305" s="21" t="s">
        <v>154</v>
      </c>
      <c r="C305" s="1" t="s">
        <v>516</v>
      </c>
      <c r="D305" s="22" t="s">
        <v>101</v>
      </c>
      <c r="E305" s="22" t="s">
        <v>110</v>
      </c>
      <c r="F305" s="22" t="s">
        <v>517</v>
      </c>
      <c r="G305" s="33">
        <v>45</v>
      </c>
      <c r="H305" s="33">
        <v>0.3</v>
      </c>
      <c r="I305" s="33" t="s">
        <v>103</v>
      </c>
      <c r="J305" s="33">
        <v>45</v>
      </c>
      <c r="K305" s="33">
        <v>0.3</v>
      </c>
      <c r="L305" s="33" t="s">
        <v>103</v>
      </c>
      <c r="M305" s="23" t="s">
        <v>61</v>
      </c>
      <c r="N305" s="24" t="s">
        <v>97</v>
      </c>
      <c r="O305" s="25">
        <v>43129</v>
      </c>
      <c r="P305" s="21">
        <v>0</v>
      </c>
      <c r="Q305" s="33">
        <v>3</v>
      </c>
      <c r="R305" s="33">
        <f t="shared" si="65"/>
        <v>56</v>
      </c>
      <c r="S305" s="34">
        <f t="shared" si="66"/>
        <v>3.6812104000000005E-2</v>
      </c>
      <c r="T305" s="34">
        <f t="shared" si="67"/>
        <v>2.083704</v>
      </c>
      <c r="U305" s="34">
        <f>+VLOOKUP(B305,'[3]Annexe 1 (Prix MP)'!A:C,3,0)*T305</f>
        <v>9.3938377209599988</v>
      </c>
      <c r="V305" s="35">
        <f t="shared" si="68"/>
        <v>50</v>
      </c>
      <c r="W305" s="27">
        <f t="shared" si="63"/>
        <v>2</v>
      </c>
      <c r="X305" s="36">
        <f>+VLOOKUP(W305,'[3]Annexe 1 (Prix MP)'!$A$32:$B$38,2,0)</f>
        <v>0.15</v>
      </c>
      <c r="Y305" s="37">
        <f t="shared" si="69"/>
        <v>0.18787675441919999</v>
      </c>
      <c r="Z305" s="36">
        <f t="shared" si="70"/>
        <v>0.15</v>
      </c>
      <c r="AA305" s="34">
        <f t="shared" si="74"/>
        <v>4.1597677520000008E-2</v>
      </c>
      <c r="AB305" s="36">
        <f t="shared" si="64"/>
        <v>0</v>
      </c>
      <c r="AC305" s="36">
        <f t="shared" si="71"/>
        <v>0.37947443193919994</v>
      </c>
      <c r="AD305" s="38">
        <f t="shared" si="61"/>
        <v>0.39528354844216013</v>
      </c>
      <c r="AE305" s="36">
        <f t="shared" si="72"/>
        <v>0.37947443193919994</v>
      </c>
      <c r="AF305" s="31">
        <f t="shared" si="73"/>
        <v>0.37947443193919994</v>
      </c>
      <c r="AG305" s="31">
        <f>VLOOKUP(C305,'[4]Bague en acier (simple) '!$C$8:$AF$725,30,0)</f>
        <v>0.41152946361919995</v>
      </c>
      <c r="AH305" s="38">
        <f t="shared" si="62"/>
        <v>0.39528354844216013</v>
      </c>
    </row>
    <row r="306" spans="2:34" x14ac:dyDescent="0.25">
      <c r="B306" s="21" t="s">
        <v>154</v>
      </c>
      <c r="C306" s="32" t="s">
        <v>518</v>
      </c>
      <c r="D306" s="22" t="s">
        <v>101</v>
      </c>
      <c r="E306" s="22" t="s">
        <v>110</v>
      </c>
      <c r="F306" s="22" t="s">
        <v>142</v>
      </c>
      <c r="G306" s="33">
        <v>45</v>
      </c>
      <c r="H306" s="33">
        <v>0.3</v>
      </c>
      <c r="I306" s="33" t="s">
        <v>103</v>
      </c>
      <c r="J306" s="33">
        <v>45</v>
      </c>
      <c r="K306" s="33">
        <v>0.3</v>
      </c>
      <c r="L306" s="33" t="s">
        <v>103</v>
      </c>
      <c r="M306" s="23" t="s">
        <v>61</v>
      </c>
      <c r="N306" s="24" t="s">
        <v>97</v>
      </c>
      <c r="O306" s="25">
        <v>43129</v>
      </c>
      <c r="P306" s="21">
        <v>0</v>
      </c>
      <c r="Q306" s="33">
        <v>3</v>
      </c>
      <c r="R306" s="33">
        <f t="shared" si="65"/>
        <v>55</v>
      </c>
      <c r="S306" s="34">
        <f t="shared" si="66"/>
        <v>3.6117535999999999E-2</v>
      </c>
      <c r="T306" s="34">
        <f t="shared" si="67"/>
        <v>2.083704</v>
      </c>
      <c r="U306" s="34">
        <f>+VLOOKUP(B306,'[3]Annexe 1 (Prix MP)'!A:C,3,0)*T306</f>
        <v>9.3938377209599988</v>
      </c>
      <c r="V306" s="35">
        <f t="shared" si="68"/>
        <v>51</v>
      </c>
      <c r="W306" s="27">
        <f t="shared" si="63"/>
        <v>2</v>
      </c>
      <c r="X306" s="36">
        <f>+VLOOKUP(W306,'[3]Annexe 1 (Prix MP)'!$A$32:$B$38,2,0)</f>
        <v>0.15</v>
      </c>
      <c r="Y306" s="37">
        <f t="shared" si="69"/>
        <v>0.18419289648941173</v>
      </c>
      <c r="Z306" s="36">
        <f t="shared" si="70"/>
        <v>0.15</v>
      </c>
      <c r="AA306" s="34">
        <f t="shared" si="74"/>
        <v>4.0812815680000003E-2</v>
      </c>
      <c r="AB306" s="36">
        <f t="shared" si="64"/>
        <v>0</v>
      </c>
      <c r="AC306" s="36">
        <f t="shared" si="71"/>
        <v>0.37500571216941175</v>
      </c>
      <c r="AD306" s="38">
        <f t="shared" si="61"/>
        <v>0.39999390711210381</v>
      </c>
      <c r="AE306" s="36">
        <f t="shared" si="72"/>
        <v>0.37500571216941175</v>
      </c>
      <c r="AF306" s="31">
        <f t="shared" si="73"/>
        <v>0.37500571216941175</v>
      </c>
      <c r="AG306" s="31">
        <f>VLOOKUP(C306,'[4]Bague en acier (simple) '!$C$8:$AF$725,30,0)</f>
        <v>0.40711630928941178</v>
      </c>
      <c r="AH306" s="38">
        <f t="shared" si="62"/>
        <v>0.39999390711210381</v>
      </c>
    </row>
    <row r="307" spans="2:34" x14ac:dyDescent="0.25">
      <c r="B307" s="21" t="s">
        <v>154</v>
      </c>
      <c r="C307" s="1" t="s">
        <v>519</v>
      </c>
      <c r="D307" s="22" t="s">
        <v>101</v>
      </c>
      <c r="E307" s="22" t="s">
        <v>110</v>
      </c>
      <c r="F307" s="22" t="s">
        <v>136</v>
      </c>
      <c r="G307" s="33">
        <v>45</v>
      </c>
      <c r="H307" s="33">
        <v>0.3</v>
      </c>
      <c r="I307" s="33" t="s">
        <v>103</v>
      </c>
      <c r="J307" s="33">
        <v>45</v>
      </c>
      <c r="K307" s="33">
        <v>0.3</v>
      </c>
      <c r="L307" s="33" t="s">
        <v>103</v>
      </c>
      <c r="M307" s="23" t="s">
        <v>61</v>
      </c>
      <c r="N307" s="24" t="s">
        <v>97</v>
      </c>
      <c r="O307" s="25">
        <v>43129</v>
      </c>
      <c r="P307" s="21">
        <v>0</v>
      </c>
      <c r="Q307" s="33">
        <v>3</v>
      </c>
      <c r="R307" s="33">
        <f t="shared" si="65"/>
        <v>53</v>
      </c>
      <c r="S307" s="34">
        <f t="shared" si="66"/>
        <v>3.47284E-2</v>
      </c>
      <c r="T307" s="34">
        <f t="shared" si="67"/>
        <v>2.083704</v>
      </c>
      <c r="U307" s="34">
        <f>+VLOOKUP(B307,'[3]Annexe 1 (Prix MP)'!A:C,3,0)*T307</f>
        <v>9.3938377209599988</v>
      </c>
      <c r="V307" s="35">
        <f t="shared" si="68"/>
        <v>53</v>
      </c>
      <c r="W307" s="27">
        <f t="shared" si="63"/>
        <v>2</v>
      </c>
      <c r="X307" s="36">
        <f>+VLOOKUP(W307,'[3]Annexe 1 (Prix MP)'!$A$32:$B$38,2,0)</f>
        <v>0.15</v>
      </c>
      <c r="Y307" s="37">
        <f t="shared" si="69"/>
        <v>0.17724222115018864</v>
      </c>
      <c r="Z307" s="36">
        <f t="shared" si="70"/>
        <v>0.15</v>
      </c>
      <c r="AA307" s="34">
        <f t="shared" si="74"/>
        <v>3.9243092E-2</v>
      </c>
      <c r="AB307" s="36">
        <f t="shared" si="64"/>
        <v>0</v>
      </c>
      <c r="AC307" s="36">
        <f t="shared" si="71"/>
        <v>0.36648531315018862</v>
      </c>
      <c r="AD307" s="38">
        <f t="shared" si="61"/>
        <v>0.40929334578416998</v>
      </c>
      <c r="AE307" s="36">
        <f t="shared" si="72"/>
        <v>0.36648531315018862</v>
      </c>
      <c r="AF307" s="31">
        <f t="shared" si="73"/>
        <v>0.36648531315018862</v>
      </c>
      <c r="AG307" s="31">
        <f>VLOOKUP(C307,'[4]Bague en acier (simple) '!$C$8:$AF$725,30,0)</f>
        <v>0.39870704115018862</v>
      </c>
      <c r="AH307" s="38">
        <f t="shared" si="62"/>
        <v>0.40929334578416998</v>
      </c>
    </row>
    <row r="308" spans="2:34" x14ac:dyDescent="0.25">
      <c r="B308" s="21" t="s">
        <v>154</v>
      </c>
      <c r="C308" s="32" t="s">
        <v>520</v>
      </c>
      <c r="D308" s="22" t="s">
        <v>101</v>
      </c>
      <c r="E308" s="22" t="s">
        <v>110</v>
      </c>
      <c r="F308" s="22" t="s">
        <v>521</v>
      </c>
      <c r="G308" s="33">
        <v>45</v>
      </c>
      <c r="H308" s="33">
        <v>0.3</v>
      </c>
      <c r="I308" s="33" t="s">
        <v>103</v>
      </c>
      <c r="J308" s="33">
        <v>45</v>
      </c>
      <c r="K308" s="33">
        <v>0.3</v>
      </c>
      <c r="L308" s="33" t="s">
        <v>103</v>
      </c>
      <c r="M308" s="23" t="s">
        <v>61</v>
      </c>
      <c r="N308" s="24" t="s">
        <v>97</v>
      </c>
      <c r="O308" s="25">
        <v>43129</v>
      </c>
      <c r="P308" s="21">
        <v>0</v>
      </c>
      <c r="Q308" s="33">
        <v>3</v>
      </c>
      <c r="R308" s="33">
        <f t="shared" si="65"/>
        <v>52.5</v>
      </c>
      <c r="S308" s="34">
        <f t="shared" si="66"/>
        <v>3.4381116000000003E-2</v>
      </c>
      <c r="T308" s="34">
        <f t="shared" si="67"/>
        <v>2.083704</v>
      </c>
      <c r="U308" s="34">
        <f>+VLOOKUP(B308,'[3]Annexe 1 (Prix MP)'!A:C,3,0)*T308</f>
        <v>9.3938377209599988</v>
      </c>
      <c r="V308" s="35">
        <f t="shared" si="68"/>
        <v>53</v>
      </c>
      <c r="W308" s="27">
        <f t="shared" si="63"/>
        <v>2</v>
      </c>
      <c r="X308" s="36">
        <f>+VLOOKUP(W308,'[3]Annexe 1 (Prix MP)'!$A$32:$B$38,2,0)</f>
        <v>0.15</v>
      </c>
      <c r="Y308" s="37">
        <f t="shared" si="69"/>
        <v>0.17724222115018864</v>
      </c>
      <c r="Z308" s="36">
        <f t="shared" si="70"/>
        <v>0.15</v>
      </c>
      <c r="AA308" s="34">
        <f t="shared" si="74"/>
        <v>3.8850661080000008E-2</v>
      </c>
      <c r="AB308" s="36">
        <f t="shared" si="64"/>
        <v>0</v>
      </c>
      <c r="AC308" s="36">
        <f t="shared" si="71"/>
        <v>0.36609288223018865</v>
      </c>
      <c r="AD308" s="38">
        <f t="shared" si="61"/>
        <v>0.40973208516434451</v>
      </c>
      <c r="AE308" s="36">
        <f t="shared" si="72"/>
        <v>0.36609288223018865</v>
      </c>
      <c r="AF308" s="31">
        <f t="shared" si="73"/>
        <v>0.36609288223018865</v>
      </c>
      <c r="AG308" s="31">
        <f>VLOOKUP(C308,'[4]Bague en acier (simple) '!$C$8:$AF$725,30,0)</f>
        <v>0.3983423929501887</v>
      </c>
      <c r="AH308" s="38">
        <f t="shared" si="62"/>
        <v>0.40973208516434451</v>
      </c>
    </row>
    <row r="309" spans="2:34" x14ac:dyDescent="0.25">
      <c r="B309" s="21" t="s">
        <v>154</v>
      </c>
      <c r="C309" s="1" t="s">
        <v>522</v>
      </c>
      <c r="D309" s="22" t="s">
        <v>101</v>
      </c>
      <c r="E309" s="22" t="s">
        <v>110</v>
      </c>
      <c r="F309" s="22" t="s">
        <v>171</v>
      </c>
      <c r="G309" s="33">
        <v>45</v>
      </c>
      <c r="H309" s="33">
        <v>0.3</v>
      </c>
      <c r="I309" s="33" t="s">
        <v>103</v>
      </c>
      <c r="J309" s="33">
        <v>45</v>
      </c>
      <c r="K309" s="33">
        <v>0.3</v>
      </c>
      <c r="L309" s="33" t="s">
        <v>103</v>
      </c>
      <c r="M309" s="23" t="s">
        <v>61</v>
      </c>
      <c r="N309" s="24" t="s">
        <v>97</v>
      </c>
      <c r="O309" s="25">
        <v>43129</v>
      </c>
      <c r="P309" s="21">
        <v>0</v>
      </c>
      <c r="Q309" s="33">
        <v>3</v>
      </c>
      <c r="R309" s="33">
        <f t="shared" si="65"/>
        <v>51</v>
      </c>
      <c r="S309" s="34">
        <f t="shared" si="66"/>
        <v>3.3339264E-2</v>
      </c>
      <c r="T309" s="34">
        <f t="shared" si="67"/>
        <v>2.083704</v>
      </c>
      <c r="U309" s="34">
        <f>+VLOOKUP(B309,'[3]Annexe 1 (Prix MP)'!A:C,3,0)*T309</f>
        <v>9.3938377209599988</v>
      </c>
      <c r="V309" s="35">
        <f t="shared" si="68"/>
        <v>55</v>
      </c>
      <c r="W309" s="27">
        <f t="shared" si="63"/>
        <v>2</v>
      </c>
      <c r="X309" s="36">
        <f>+VLOOKUP(W309,'[3]Annexe 1 (Prix MP)'!$A$32:$B$38,2,0)</f>
        <v>0.15</v>
      </c>
      <c r="Y309" s="37">
        <f t="shared" si="69"/>
        <v>0.17079704947199997</v>
      </c>
      <c r="Z309" s="36">
        <f t="shared" si="70"/>
        <v>0.15</v>
      </c>
      <c r="AA309" s="34">
        <f t="shared" si="74"/>
        <v>3.7673368320000004E-2</v>
      </c>
      <c r="AB309" s="36">
        <f t="shared" si="64"/>
        <v>0</v>
      </c>
      <c r="AC309" s="36">
        <f t="shared" si="71"/>
        <v>0.35847041779199995</v>
      </c>
      <c r="AD309" s="38">
        <f t="shared" si="61"/>
        <v>0.41844457047230171</v>
      </c>
      <c r="AE309" s="36">
        <f t="shared" si="72"/>
        <v>0.35847041779199995</v>
      </c>
      <c r="AF309" s="31">
        <f t="shared" si="73"/>
        <v>0.35847041779199995</v>
      </c>
      <c r="AG309" s="31">
        <f>VLOOKUP(C309,'[4]Bague en acier (simple) '!$C$8:$AF$725,30,0)</f>
        <v>0.39080327667199999</v>
      </c>
      <c r="AH309" s="38">
        <f t="shared" si="62"/>
        <v>0.41844457047230171</v>
      </c>
    </row>
    <row r="310" spans="2:34" x14ac:dyDescent="0.25">
      <c r="B310" s="21" t="s">
        <v>154</v>
      </c>
      <c r="C310" s="32" t="s">
        <v>523</v>
      </c>
      <c r="D310" s="22" t="s">
        <v>101</v>
      </c>
      <c r="E310" s="22" t="s">
        <v>110</v>
      </c>
      <c r="F310" s="22" t="s">
        <v>524</v>
      </c>
      <c r="G310" s="33">
        <v>45</v>
      </c>
      <c r="H310" s="33">
        <v>0.3</v>
      </c>
      <c r="I310" s="33" t="s">
        <v>103</v>
      </c>
      <c r="J310" s="33">
        <v>45</v>
      </c>
      <c r="K310" s="33">
        <v>0.3</v>
      </c>
      <c r="L310" s="33" t="s">
        <v>103</v>
      </c>
      <c r="M310" s="23" t="s">
        <v>61</v>
      </c>
      <c r="N310" s="24" t="s">
        <v>97</v>
      </c>
      <c r="O310" s="25">
        <v>43129</v>
      </c>
      <c r="P310" s="21">
        <v>0</v>
      </c>
      <c r="Q310" s="33">
        <v>3</v>
      </c>
      <c r="R310" s="33">
        <f t="shared" si="65"/>
        <v>50</v>
      </c>
      <c r="S310" s="34">
        <f t="shared" si="66"/>
        <v>3.2644696000000001E-2</v>
      </c>
      <c r="T310" s="34">
        <f t="shared" si="67"/>
        <v>2.083704</v>
      </c>
      <c r="U310" s="34">
        <f>+VLOOKUP(B310,'[3]Annexe 1 (Prix MP)'!A:C,3,0)*T310</f>
        <v>9.3938377209599988</v>
      </c>
      <c r="V310" s="35">
        <f t="shared" si="68"/>
        <v>56</v>
      </c>
      <c r="W310" s="27">
        <f t="shared" si="63"/>
        <v>2</v>
      </c>
      <c r="X310" s="36">
        <f>+VLOOKUP(W310,'[3]Annexe 1 (Prix MP)'!$A$32:$B$38,2,0)</f>
        <v>0.15</v>
      </c>
      <c r="Y310" s="37">
        <f t="shared" si="69"/>
        <v>0.16774710215999997</v>
      </c>
      <c r="Z310" s="36">
        <f t="shared" si="70"/>
        <v>0.15</v>
      </c>
      <c r="AA310" s="34">
        <f t="shared" si="74"/>
        <v>3.6888506480000006E-2</v>
      </c>
      <c r="AB310" s="36">
        <f t="shared" si="64"/>
        <v>0</v>
      </c>
      <c r="AC310" s="36">
        <f t="shared" si="71"/>
        <v>0.35463560863999999</v>
      </c>
      <c r="AD310" s="38">
        <f t="shared" si="61"/>
        <v>0.42296937009579599</v>
      </c>
      <c r="AE310" s="36">
        <f t="shared" si="72"/>
        <v>0.35463560863999999</v>
      </c>
      <c r="AF310" s="31">
        <f t="shared" si="73"/>
        <v>0.35463560863999999</v>
      </c>
      <c r="AG310" s="31">
        <f>VLOOKUP(C310,'[4]Bague en acier (simple) '!$C$8:$AF$725,30,0)</f>
        <v>0.38702403295999999</v>
      </c>
      <c r="AH310" s="38">
        <f t="shared" si="62"/>
        <v>0.42296937009579599</v>
      </c>
    </row>
    <row r="311" spans="2:34" x14ac:dyDescent="0.25">
      <c r="B311" s="21" t="s">
        <v>154</v>
      </c>
      <c r="C311" s="1" t="s">
        <v>525</v>
      </c>
      <c r="D311" s="22" t="s">
        <v>101</v>
      </c>
      <c r="E311" s="22" t="s">
        <v>110</v>
      </c>
      <c r="F311" s="22" t="s">
        <v>381</v>
      </c>
      <c r="G311" s="33">
        <v>45</v>
      </c>
      <c r="H311" s="33">
        <v>0.3</v>
      </c>
      <c r="I311" s="33" t="s">
        <v>103</v>
      </c>
      <c r="J311" s="33">
        <v>45</v>
      </c>
      <c r="K311" s="33">
        <v>0.3</v>
      </c>
      <c r="L311" s="33" t="s">
        <v>103</v>
      </c>
      <c r="M311" s="23" t="s">
        <v>61</v>
      </c>
      <c r="N311" s="24" t="s">
        <v>97</v>
      </c>
      <c r="O311" s="25">
        <v>43129</v>
      </c>
      <c r="P311" s="21">
        <v>0</v>
      </c>
      <c r="Q311" s="33">
        <v>3</v>
      </c>
      <c r="R311" s="33">
        <f t="shared" si="65"/>
        <v>45</v>
      </c>
      <c r="S311" s="34">
        <f t="shared" si="66"/>
        <v>2.9171856000000003E-2</v>
      </c>
      <c r="T311" s="34">
        <f t="shared" si="67"/>
        <v>2.083704</v>
      </c>
      <c r="U311" s="34">
        <f>+VLOOKUP(B311,'[3]Annexe 1 (Prix MP)'!A:C,3,0)*T311</f>
        <v>9.3938377209599988</v>
      </c>
      <c r="V311" s="35">
        <f t="shared" si="68"/>
        <v>62</v>
      </c>
      <c r="W311" s="27">
        <f t="shared" si="63"/>
        <v>2</v>
      </c>
      <c r="X311" s="36">
        <f>+VLOOKUP(W311,'[3]Annexe 1 (Prix MP)'!$A$32:$B$38,2,0)</f>
        <v>0.15</v>
      </c>
      <c r="Y311" s="37">
        <f t="shared" si="69"/>
        <v>0.15151351162838708</v>
      </c>
      <c r="Z311" s="36">
        <f t="shared" si="70"/>
        <v>0.15</v>
      </c>
      <c r="AA311" s="34">
        <f t="shared" si="74"/>
        <v>3.296419728000001E-2</v>
      </c>
      <c r="AB311" s="36">
        <f t="shared" si="64"/>
        <v>0</v>
      </c>
      <c r="AC311" s="36">
        <f t="shared" si="71"/>
        <v>0.33447770890838707</v>
      </c>
      <c r="AD311" s="38">
        <f t="shared" si="61"/>
        <v>0.44846037868874766</v>
      </c>
      <c r="AE311" s="36">
        <f t="shared" si="72"/>
        <v>0.33447770890838707</v>
      </c>
      <c r="AF311" s="31">
        <f t="shared" si="73"/>
        <v>0.33447770890838707</v>
      </c>
      <c r="AG311" s="31">
        <f>VLOOKUP(C311,'[4]Bague en acier (simple) '!$C$8:$AF$725,30,0)</f>
        <v>0.36714396042838704</v>
      </c>
      <c r="AH311" s="38">
        <f t="shared" si="62"/>
        <v>0.44846037868874766</v>
      </c>
    </row>
    <row r="312" spans="2:34" x14ac:dyDescent="0.25">
      <c r="B312" s="21" t="s">
        <v>154</v>
      </c>
      <c r="C312" s="32" t="s">
        <v>526</v>
      </c>
      <c r="D312" s="22" t="s">
        <v>101</v>
      </c>
      <c r="E312" s="22" t="s">
        <v>110</v>
      </c>
      <c r="F312" s="22" t="s">
        <v>527</v>
      </c>
      <c r="G312" s="33">
        <v>45</v>
      </c>
      <c r="H312" s="33">
        <v>0.3</v>
      </c>
      <c r="I312" s="33" t="s">
        <v>103</v>
      </c>
      <c r="J312" s="33">
        <v>45</v>
      </c>
      <c r="K312" s="33">
        <v>0.3</v>
      </c>
      <c r="L312" s="33" t="s">
        <v>103</v>
      </c>
      <c r="M312" s="23" t="s">
        <v>61</v>
      </c>
      <c r="N312" s="24" t="s">
        <v>97</v>
      </c>
      <c r="O312" s="25">
        <v>43129</v>
      </c>
      <c r="P312" s="21">
        <v>0</v>
      </c>
      <c r="Q312" s="33">
        <v>3</v>
      </c>
      <c r="R312" s="33">
        <f t="shared" si="65"/>
        <v>44.5</v>
      </c>
      <c r="S312" s="34">
        <f t="shared" si="66"/>
        <v>2.8824572000000003E-2</v>
      </c>
      <c r="T312" s="34">
        <f t="shared" si="67"/>
        <v>2.083704</v>
      </c>
      <c r="U312" s="34">
        <f>+VLOOKUP(B312,'[3]Annexe 1 (Prix MP)'!A:C,3,0)*T312</f>
        <v>9.3938377209599988</v>
      </c>
      <c r="V312" s="35">
        <f t="shared" si="68"/>
        <v>63</v>
      </c>
      <c r="W312" s="27">
        <f t="shared" si="63"/>
        <v>2</v>
      </c>
      <c r="X312" s="36">
        <f>+VLOOKUP(W312,'[3]Annexe 1 (Prix MP)'!$A$32:$B$38,2,0)</f>
        <v>0.15</v>
      </c>
      <c r="Y312" s="37">
        <f t="shared" si="69"/>
        <v>0.14910853525333331</v>
      </c>
      <c r="Z312" s="36">
        <f t="shared" si="70"/>
        <v>0.15</v>
      </c>
      <c r="AA312" s="34">
        <f t="shared" si="74"/>
        <v>3.2571766360000004E-2</v>
      </c>
      <c r="AB312" s="36">
        <f t="shared" si="64"/>
        <v>0</v>
      </c>
      <c r="AC312" s="36">
        <f t="shared" si="71"/>
        <v>0.33168030161333328</v>
      </c>
      <c r="AD312" s="38">
        <f t="shared" si="61"/>
        <v>0.45224271465740273</v>
      </c>
      <c r="AE312" s="36">
        <f t="shared" si="72"/>
        <v>0.33168030161333328</v>
      </c>
      <c r="AF312" s="31">
        <f t="shared" si="73"/>
        <v>0.33168030161333328</v>
      </c>
      <c r="AG312" s="31">
        <f>VLOOKUP(C312,'[4]Bague en acier (simple) '!$C$8:$AF$725,30,0)</f>
        <v>0.36437433585333334</v>
      </c>
      <c r="AH312" s="38">
        <f t="shared" si="62"/>
        <v>0.45224271465740273</v>
      </c>
    </row>
    <row r="313" spans="2:34" x14ac:dyDescent="0.25">
      <c r="B313" s="21" t="s">
        <v>154</v>
      </c>
      <c r="C313" s="1" t="s">
        <v>528</v>
      </c>
      <c r="D313" s="22">
        <v>13</v>
      </c>
      <c r="E313" s="22" t="s">
        <v>110</v>
      </c>
      <c r="F313" s="22" t="s">
        <v>245</v>
      </c>
      <c r="G313" s="33">
        <v>45</v>
      </c>
      <c r="H313" s="33">
        <v>0.3</v>
      </c>
      <c r="I313" s="33" t="s">
        <v>103</v>
      </c>
      <c r="J313" s="33">
        <v>45</v>
      </c>
      <c r="K313" s="33">
        <v>0.3</v>
      </c>
      <c r="L313" s="33" t="s">
        <v>103</v>
      </c>
      <c r="M313" s="23" t="s">
        <v>61</v>
      </c>
      <c r="N313" s="24" t="s">
        <v>97</v>
      </c>
      <c r="O313" s="25">
        <v>43129</v>
      </c>
      <c r="P313" s="21">
        <v>0</v>
      </c>
      <c r="Q313" s="33">
        <v>3</v>
      </c>
      <c r="R313" s="33">
        <f t="shared" si="65"/>
        <v>42</v>
      </c>
      <c r="S313" s="34">
        <f t="shared" si="66"/>
        <v>2.1041689500000002E-2</v>
      </c>
      <c r="T313" s="34">
        <f t="shared" si="67"/>
        <v>1.6185915000000002</v>
      </c>
      <c r="U313" s="34">
        <f>+VLOOKUP(B313,'[3]Annexe 1 (Prix MP)'!A:C,3,0)*T313</f>
        <v>7.2969989439600003</v>
      </c>
      <c r="V313" s="35">
        <f t="shared" si="68"/>
        <v>67</v>
      </c>
      <c r="W313" s="27">
        <f t="shared" si="63"/>
        <v>2</v>
      </c>
      <c r="X313" s="36">
        <f>+VLOOKUP(W313,'[3]Annexe 1 (Prix MP)'!$A$32:$B$38,2,0)</f>
        <v>0.15</v>
      </c>
      <c r="Y313" s="37">
        <f t="shared" si="69"/>
        <v>0.10891043199940299</v>
      </c>
      <c r="Z313" s="36">
        <f t="shared" si="70"/>
        <v>0.15</v>
      </c>
      <c r="AA313" s="34">
        <f t="shared" si="74"/>
        <v>2.3777109135000005E-2</v>
      </c>
      <c r="AB313" s="36">
        <f t="shared" si="64"/>
        <v>0</v>
      </c>
      <c r="AC313" s="36">
        <f t="shared" si="71"/>
        <v>0.28268754113440303</v>
      </c>
      <c r="AD313" s="38">
        <f t="shared" si="61"/>
        <v>0.53062119185748957</v>
      </c>
      <c r="AE313" s="36">
        <f t="shared" si="72"/>
        <v>0.28268754113440303</v>
      </c>
      <c r="AF313" s="31">
        <f t="shared" si="73"/>
        <v>0.28268754113440303</v>
      </c>
      <c r="AG313" s="31">
        <f>VLOOKUP(C313,'[4]Bague en acier (simple) '!$C$8:$AF$725,30,0)</f>
        <v>0.31600420597440304</v>
      </c>
      <c r="AH313" s="38">
        <f t="shared" si="62"/>
        <v>0.53062119185748957</v>
      </c>
    </row>
    <row r="314" spans="2:34" x14ac:dyDescent="0.25">
      <c r="B314" s="21" t="s">
        <v>154</v>
      </c>
      <c r="C314" s="1" t="s">
        <v>529</v>
      </c>
      <c r="D314" s="22" t="s">
        <v>101</v>
      </c>
      <c r="E314" s="22" t="s">
        <v>110</v>
      </c>
      <c r="F314" s="22" t="s">
        <v>175</v>
      </c>
      <c r="G314" s="33">
        <v>45</v>
      </c>
      <c r="H314" s="33">
        <v>0.3</v>
      </c>
      <c r="I314" s="33" t="s">
        <v>103</v>
      </c>
      <c r="J314" s="33">
        <v>45</v>
      </c>
      <c r="K314" s="33">
        <v>0.3</v>
      </c>
      <c r="L314" s="33" t="s">
        <v>103</v>
      </c>
      <c r="M314" s="23" t="s">
        <v>61</v>
      </c>
      <c r="N314" s="24" t="s">
        <v>97</v>
      </c>
      <c r="O314" s="25">
        <v>43129</v>
      </c>
      <c r="P314" s="21">
        <v>0</v>
      </c>
      <c r="Q314" s="33">
        <v>3</v>
      </c>
      <c r="R314" s="33">
        <f t="shared" si="65"/>
        <v>39</v>
      </c>
      <c r="S314" s="34">
        <f t="shared" si="66"/>
        <v>2.5004448000000006E-2</v>
      </c>
      <c r="T314" s="34">
        <f t="shared" si="67"/>
        <v>2.083704</v>
      </c>
      <c r="U314" s="34">
        <f>+VLOOKUP(B314,'[3]Annexe 1 (Prix MP)'!A:C,3,0)*T314</f>
        <v>9.3938377209599988</v>
      </c>
      <c r="V314" s="35">
        <f t="shared" si="68"/>
        <v>72</v>
      </c>
      <c r="W314" s="27">
        <f t="shared" si="63"/>
        <v>2</v>
      </c>
      <c r="X314" s="36">
        <f>+VLOOKUP(W314,'[3]Annexe 1 (Prix MP)'!$A$32:$B$38,2,0)</f>
        <v>0.15</v>
      </c>
      <c r="Y314" s="37">
        <f t="shared" si="69"/>
        <v>0.13046996834666666</v>
      </c>
      <c r="Z314" s="36">
        <f t="shared" si="70"/>
        <v>0.15</v>
      </c>
      <c r="AA314" s="34">
        <f t="shared" si="74"/>
        <v>2.8255026240000009E-2</v>
      </c>
      <c r="AB314" s="36">
        <f t="shared" si="64"/>
        <v>0</v>
      </c>
      <c r="AC314" s="36">
        <f t="shared" si="71"/>
        <v>0.30872499458666669</v>
      </c>
      <c r="AD314" s="38">
        <f t="shared" si="61"/>
        <v>0.48586930967745579</v>
      </c>
      <c r="AE314" s="36">
        <f t="shared" si="72"/>
        <v>0.30872499458666669</v>
      </c>
      <c r="AF314" s="31">
        <f t="shared" si="73"/>
        <v>0.30872499458666669</v>
      </c>
      <c r="AG314" s="31">
        <f>VLOOKUP(C314,'[4]Bague en acier (simple) '!$C$8:$AF$725,30,0)</f>
        <v>0.3417246387466667</v>
      </c>
      <c r="AH314" s="38">
        <f t="shared" si="62"/>
        <v>0.48586930967745579</v>
      </c>
    </row>
    <row r="315" spans="2:34" x14ac:dyDescent="0.25">
      <c r="B315" s="21" t="s">
        <v>154</v>
      </c>
      <c r="C315" s="32" t="s">
        <v>530</v>
      </c>
      <c r="D315" s="22" t="s">
        <v>101</v>
      </c>
      <c r="E315" s="22" t="s">
        <v>110</v>
      </c>
      <c r="F315" s="22" t="s">
        <v>144</v>
      </c>
      <c r="G315" s="33">
        <v>45</v>
      </c>
      <c r="H315" s="33">
        <v>0.3</v>
      </c>
      <c r="I315" s="33" t="s">
        <v>103</v>
      </c>
      <c r="J315" s="33">
        <v>45</v>
      </c>
      <c r="K315" s="33">
        <v>0.3</v>
      </c>
      <c r="L315" s="33" t="s">
        <v>103</v>
      </c>
      <c r="M315" s="23" t="s">
        <v>61</v>
      </c>
      <c r="N315" s="24" t="s">
        <v>97</v>
      </c>
      <c r="O315" s="25">
        <v>43129</v>
      </c>
      <c r="P315" s="21">
        <v>0</v>
      </c>
      <c r="Q315" s="33">
        <v>3</v>
      </c>
      <c r="R315" s="33">
        <f t="shared" si="65"/>
        <v>38</v>
      </c>
      <c r="S315" s="34">
        <f t="shared" si="66"/>
        <v>2.4309880000000006E-2</v>
      </c>
      <c r="T315" s="34">
        <f t="shared" si="67"/>
        <v>2.083704</v>
      </c>
      <c r="U315" s="34">
        <f>+VLOOKUP(B315,'[3]Annexe 1 (Prix MP)'!A:C,3,0)*T315</f>
        <v>9.3938377209599988</v>
      </c>
      <c r="V315" s="35">
        <f t="shared" si="68"/>
        <v>74</v>
      </c>
      <c r="W315" s="27">
        <f t="shared" si="63"/>
        <v>2</v>
      </c>
      <c r="X315" s="36">
        <f>+VLOOKUP(W315,'[3]Annexe 1 (Prix MP)'!$A$32:$B$38,2,0)</f>
        <v>0.15</v>
      </c>
      <c r="Y315" s="37">
        <f t="shared" si="69"/>
        <v>0.12694375298594593</v>
      </c>
      <c r="Z315" s="36">
        <f t="shared" si="70"/>
        <v>0.15</v>
      </c>
      <c r="AA315" s="34">
        <f t="shared" si="74"/>
        <v>2.7470164400000011E-2</v>
      </c>
      <c r="AB315" s="36">
        <f t="shared" si="64"/>
        <v>0</v>
      </c>
      <c r="AC315" s="36">
        <f t="shared" si="71"/>
        <v>0.30441391738594592</v>
      </c>
      <c r="AD315" s="38">
        <f t="shared" si="61"/>
        <v>0.49275013865356576</v>
      </c>
      <c r="AE315" s="36">
        <f t="shared" si="72"/>
        <v>0.30441391738594592</v>
      </c>
      <c r="AF315" s="31">
        <f t="shared" si="73"/>
        <v>0.30441391738594592</v>
      </c>
      <c r="AG315" s="31">
        <f>VLOOKUP(C315,'[4]Bague en acier (simple) '!$C$8:$AF$725,30,0)</f>
        <v>0.33746912698594589</v>
      </c>
      <c r="AH315" s="38">
        <f t="shared" si="62"/>
        <v>0.49275013865356576</v>
      </c>
    </row>
    <row r="316" spans="2:34" x14ac:dyDescent="0.25">
      <c r="B316" s="21" t="s">
        <v>154</v>
      </c>
      <c r="C316" s="32" t="s">
        <v>531</v>
      </c>
      <c r="D316" s="22" t="s">
        <v>101</v>
      </c>
      <c r="E316" s="22" t="s">
        <v>110</v>
      </c>
      <c r="F316" s="22" t="s">
        <v>305</v>
      </c>
      <c r="G316" s="33">
        <v>45</v>
      </c>
      <c r="H316" s="33">
        <v>0.3</v>
      </c>
      <c r="I316" s="33" t="s">
        <v>103</v>
      </c>
      <c r="J316" s="33">
        <v>45</v>
      </c>
      <c r="K316" s="33">
        <v>0.3</v>
      </c>
      <c r="L316" s="33" t="s">
        <v>103</v>
      </c>
      <c r="M316" s="23" t="s">
        <v>61</v>
      </c>
      <c r="N316" s="24" t="s">
        <v>97</v>
      </c>
      <c r="O316" s="25">
        <v>43129</v>
      </c>
      <c r="P316" s="21">
        <v>0</v>
      </c>
      <c r="Q316" s="33">
        <v>3</v>
      </c>
      <c r="R316" s="33">
        <f t="shared" si="65"/>
        <v>34</v>
      </c>
      <c r="S316" s="34">
        <f t="shared" si="66"/>
        <v>2.1531608000000001E-2</v>
      </c>
      <c r="T316" s="34">
        <f t="shared" si="67"/>
        <v>2.083704</v>
      </c>
      <c r="U316" s="34">
        <f>+VLOOKUP(B316,'[3]Annexe 1 (Prix MP)'!A:C,3,0)*T316</f>
        <v>9.3938377209599988</v>
      </c>
      <c r="V316" s="35">
        <f t="shared" si="68"/>
        <v>82</v>
      </c>
      <c r="W316" s="27">
        <f t="shared" si="63"/>
        <v>2</v>
      </c>
      <c r="X316" s="36">
        <f>+VLOOKUP(W316,'[3]Annexe 1 (Prix MP)'!$A$32:$B$38,2,0)</f>
        <v>0.15</v>
      </c>
      <c r="Y316" s="37">
        <f t="shared" si="69"/>
        <v>0.11455899659707315</v>
      </c>
      <c r="Z316" s="36">
        <f t="shared" si="70"/>
        <v>0.15</v>
      </c>
      <c r="AA316" s="34">
        <f t="shared" si="74"/>
        <v>2.4330717040000002E-2</v>
      </c>
      <c r="AB316" s="36">
        <f t="shared" si="64"/>
        <v>0</v>
      </c>
      <c r="AC316" s="36">
        <f t="shared" si="71"/>
        <v>0.28888971363707316</v>
      </c>
      <c r="AD316" s="38">
        <f t="shared" si="61"/>
        <v>0.51922928688434455</v>
      </c>
      <c r="AE316" s="36">
        <f t="shared" si="72"/>
        <v>0.28888971363707316</v>
      </c>
      <c r="AF316" s="31">
        <f t="shared" si="73"/>
        <v>0.28888971363707316</v>
      </c>
      <c r="AG316" s="31">
        <f>VLOOKUP(C316,'[4]Bague en acier (simple) '!$C$8:$AF$725,30,0)</f>
        <v>0.3221671849970732</v>
      </c>
      <c r="AH316" s="38">
        <f t="shared" si="62"/>
        <v>0.51922928688434455</v>
      </c>
    </row>
    <row r="317" spans="2:34" x14ac:dyDescent="0.25">
      <c r="B317" s="21" t="s">
        <v>154</v>
      </c>
      <c r="C317" s="1" t="s">
        <v>532</v>
      </c>
      <c r="D317" s="22" t="s">
        <v>101</v>
      </c>
      <c r="E317" s="22" t="s">
        <v>110</v>
      </c>
      <c r="F317" s="22" t="s">
        <v>533</v>
      </c>
      <c r="G317" s="33">
        <v>45</v>
      </c>
      <c r="H317" s="33">
        <v>0.3</v>
      </c>
      <c r="I317" s="33" t="s">
        <v>103</v>
      </c>
      <c r="J317" s="33">
        <v>45</v>
      </c>
      <c r="K317" s="33">
        <v>0.3</v>
      </c>
      <c r="L317" s="33" t="s">
        <v>103</v>
      </c>
      <c r="M317" s="23" t="s">
        <v>61</v>
      </c>
      <c r="N317" s="24" t="s">
        <v>97</v>
      </c>
      <c r="O317" s="25">
        <v>43129</v>
      </c>
      <c r="P317" s="21">
        <v>0</v>
      </c>
      <c r="Q317" s="33">
        <v>3</v>
      </c>
      <c r="R317" s="33">
        <f t="shared" si="65"/>
        <v>29.5</v>
      </c>
      <c r="S317" s="34">
        <f t="shared" si="66"/>
        <v>1.8406052000000003E-2</v>
      </c>
      <c r="T317" s="34">
        <f t="shared" si="67"/>
        <v>2.083704</v>
      </c>
      <c r="U317" s="34">
        <f>+VLOOKUP(B317,'[3]Annexe 1 (Prix MP)'!A:C,3,0)*T317</f>
        <v>9.3938377209599988</v>
      </c>
      <c r="V317" s="35">
        <f t="shared" si="68"/>
        <v>95</v>
      </c>
      <c r="W317" s="27">
        <f t="shared" si="63"/>
        <v>2</v>
      </c>
      <c r="X317" s="36">
        <f>+VLOOKUP(W317,'[3]Annexe 1 (Prix MP)'!$A$32:$B$38,2,0)</f>
        <v>0.15</v>
      </c>
      <c r="Y317" s="37">
        <f t="shared" si="69"/>
        <v>9.8882502325894725E-2</v>
      </c>
      <c r="Z317" s="36">
        <f t="shared" si="70"/>
        <v>0.15</v>
      </c>
      <c r="AA317" s="34">
        <f t="shared" si="74"/>
        <v>2.0798838760000004E-2</v>
      </c>
      <c r="AB317" s="36">
        <f t="shared" si="64"/>
        <v>0</v>
      </c>
      <c r="AC317" s="36">
        <f t="shared" si="71"/>
        <v>0.2696813410858947</v>
      </c>
      <c r="AD317" s="38">
        <f t="shared" ref="AD317:AD391" si="75">+(AC317-Y317-AA317-AB317)/AC317</f>
        <v>0.55621200708959806</v>
      </c>
      <c r="AE317" s="36">
        <f t="shared" si="72"/>
        <v>0.2696813410858947</v>
      </c>
      <c r="AF317" s="31">
        <f t="shared" si="73"/>
        <v>0.2696813410858947</v>
      </c>
      <c r="AG317" s="31">
        <f>VLOOKUP(C317,'[4]Bague en acier (simple) '!$C$8:$AF$725,30,0)</f>
        <v>0.30320885692589472</v>
      </c>
      <c r="AH317" s="38">
        <f t="shared" ref="AH317:AH391" si="76">+(AF317-Y317-AA317-AB317)/AF317</f>
        <v>0.55621200708959806</v>
      </c>
    </row>
    <row r="318" spans="2:34" x14ac:dyDescent="0.25">
      <c r="B318" s="21" t="s">
        <v>154</v>
      </c>
      <c r="C318" s="32" t="s">
        <v>534</v>
      </c>
      <c r="D318" s="22" t="s">
        <v>101</v>
      </c>
      <c r="E318" s="22" t="s">
        <v>110</v>
      </c>
      <c r="F318" s="22" t="s">
        <v>173</v>
      </c>
      <c r="G318" s="33">
        <v>45</v>
      </c>
      <c r="H318" s="33">
        <v>0.3</v>
      </c>
      <c r="I318" s="33" t="s">
        <v>103</v>
      </c>
      <c r="J318" s="33">
        <v>45</v>
      </c>
      <c r="K318" s="33">
        <v>0.3</v>
      </c>
      <c r="L318" s="33" t="s">
        <v>103</v>
      </c>
      <c r="M318" s="23" t="s">
        <v>61</v>
      </c>
      <c r="N318" s="24" t="s">
        <v>97</v>
      </c>
      <c r="O318" s="25">
        <v>43129</v>
      </c>
      <c r="P318" s="21">
        <v>0</v>
      </c>
      <c r="Q318" s="33">
        <v>3</v>
      </c>
      <c r="R318" s="33">
        <f t="shared" si="65"/>
        <v>29</v>
      </c>
      <c r="S318" s="34">
        <f t="shared" si="66"/>
        <v>1.8058767999999999E-2</v>
      </c>
      <c r="T318" s="34">
        <f t="shared" si="67"/>
        <v>2.083704</v>
      </c>
      <c r="U318" s="34">
        <f>+VLOOKUP(B318,'[3]Annexe 1 (Prix MP)'!A:C,3,0)*T318</f>
        <v>9.3938377209599988</v>
      </c>
      <c r="V318" s="35">
        <f t="shared" si="68"/>
        <v>97</v>
      </c>
      <c r="W318" s="27">
        <f t="shared" si="63"/>
        <v>2</v>
      </c>
      <c r="X318" s="36">
        <f>+VLOOKUP(W318,'[3]Annexe 1 (Prix MP)'!$A$32:$B$38,2,0)</f>
        <v>0.15</v>
      </c>
      <c r="Y318" s="37">
        <f t="shared" si="69"/>
        <v>9.6843687844948442E-2</v>
      </c>
      <c r="Z318" s="36">
        <f t="shared" si="70"/>
        <v>0.15</v>
      </c>
      <c r="AA318" s="34">
        <f t="shared" si="74"/>
        <v>2.0406407840000002E-2</v>
      </c>
      <c r="AB318" s="36">
        <f t="shared" si="64"/>
        <v>0</v>
      </c>
      <c r="AC318" s="36">
        <f t="shared" si="71"/>
        <v>0.2672500956849484</v>
      </c>
      <c r="AD318" s="38">
        <f t="shared" si="75"/>
        <v>0.56127201607003196</v>
      </c>
      <c r="AE318" s="36">
        <f t="shared" si="72"/>
        <v>0.2672500956849484</v>
      </c>
      <c r="AF318" s="31">
        <f t="shared" si="73"/>
        <v>0.2672500956849484</v>
      </c>
      <c r="AG318" s="31">
        <f>VLOOKUP(C318,'[4]Bague en acier (simple) '!$C$8:$AF$725,30,0)</f>
        <v>0.30080539424494845</v>
      </c>
      <c r="AH318" s="38">
        <f t="shared" si="76"/>
        <v>0.56127201607003196</v>
      </c>
    </row>
    <row r="319" spans="2:34" x14ac:dyDescent="0.25">
      <c r="B319" s="21" t="s">
        <v>154</v>
      </c>
      <c r="C319" s="1" t="s">
        <v>535</v>
      </c>
      <c r="D319" s="22" t="s">
        <v>101</v>
      </c>
      <c r="E319" s="22" t="s">
        <v>110</v>
      </c>
      <c r="F319" s="22" t="s">
        <v>269</v>
      </c>
      <c r="G319" s="33">
        <v>45</v>
      </c>
      <c r="H319" s="33">
        <v>0.3</v>
      </c>
      <c r="I319" s="33" t="s">
        <v>103</v>
      </c>
      <c r="J319" s="33">
        <v>45</v>
      </c>
      <c r="K319" s="33">
        <v>0.3</v>
      </c>
      <c r="L319" s="33" t="s">
        <v>103</v>
      </c>
      <c r="M319" s="23" t="s">
        <v>61</v>
      </c>
      <c r="N319" s="24" t="s">
        <v>97</v>
      </c>
      <c r="O319" s="25">
        <v>43129</v>
      </c>
      <c r="P319" s="21">
        <v>0</v>
      </c>
      <c r="Q319" s="33">
        <v>3</v>
      </c>
      <c r="R319" s="33">
        <f t="shared" si="65"/>
        <v>28</v>
      </c>
      <c r="S319" s="34">
        <f t="shared" si="66"/>
        <v>1.73642E-2</v>
      </c>
      <c r="T319" s="34">
        <f t="shared" si="67"/>
        <v>2.083704</v>
      </c>
      <c r="U319" s="34">
        <f>+VLOOKUP(B319,'[3]Annexe 1 (Prix MP)'!A:C,3,0)*T319</f>
        <v>9.3938377209599988</v>
      </c>
      <c r="V319" s="35">
        <f t="shared" si="68"/>
        <v>100</v>
      </c>
      <c r="W319" s="27">
        <f t="shared" si="63"/>
        <v>2</v>
      </c>
      <c r="X319" s="36">
        <f>+VLOOKUP(W319,'[3]Annexe 1 (Prix MP)'!$A$32:$B$38,2,0)</f>
        <v>0.15</v>
      </c>
      <c r="Y319" s="37">
        <f t="shared" si="69"/>
        <v>9.3938377209599994E-2</v>
      </c>
      <c r="Z319" s="36">
        <f t="shared" si="70"/>
        <v>0.15</v>
      </c>
      <c r="AA319" s="34">
        <f t="shared" si="74"/>
        <v>1.9621546E-2</v>
      </c>
      <c r="AB319" s="36">
        <f t="shared" si="64"/>
        <v>0</v>
      </c>
      <c r="AC319" s="36">
        <f t="shared" si="71"/>
        <v>0.26355992320959998</v>
      </c>
      <c r="AD319" s="38">
        <f t="shared" si="75"/>
        <v>0.56913053461739793</v>
      </c>
      <c r="AE319" s="36">
        <f t="shared" si="72"/>
        <v>0.26355992320959998</v>
      </c>
      <c r="AF319" s="31">
        <f t="shared" si="73"/>
        <v>0.26355992320959998</v>
      </c>
      <c r="AG319" s="31">
        <f>VLOOKUP(C319,'[4]Bague en acier (simple) '!$C$8:$AF$725,30,0)</f>
        <v>0.2971707872096</v>
      </c>
      <c r="AH319" s="38">
        <f t="shared" si="76"/>
        <v>0.56913053461739793</v>
      </c>
    </row>
    <row r="320" spans="2:34" x14ac:dyDescent="0.25">
      <c r="B320" s="21" t="s">
        <v>154</v>
      </c>
      <c r="C320" s="32" t="s">
        <v>536</v>
      </c>
      <c r="D320" s="22" t="s">
        <v>101</v>
      </c>
      <c r="E320" s="22" t="s">
        <v>110</v>
      </c>
      <c r="F320" s="22" t="s">
        <v>222</v>
      </c>
      <c r="G320" s="33">
        <v>45</v>
      </c>
      <c r="H320" s="33">
        <v>0.3</v>
      </c>
      <c r="I320" s="33" t="s">
        <v>103</v>
      </c>
      <c r="J320" s="33">
        <v>45</v>
      </c>
      <c r="K320" s="33">
        <v>0.3</v>
      </c>
      <c r="L320" s="33" t="s">
        <v>103</v>
      </c>
      <c r="M320" s="23" t="s">
        <v>61</v>
      </c>
      <c r="N320" s="24" t="s">
        <v>97</v>
      </c>
      <c r="O320" s="25">
        <v>43129</v>
      </c>
      <c r="P320" s="21">
        <v>0</v>
      </c>
      <c r="Q320" s="33">
        <v>3</v>
      </c>
      <c r="R320" s="33">
        <f t="shared" si="65"/>
        <v>25</v>
      </c>
      <c r="S320" s="34">
        <f t="shared" si="66"/>
        <v>1.5280496000000001E-2</v>
      </c>
      <c r="T320" s="34">
        <f t="shared" si="67"/>
        <v>2.083704</v>
      </c>
      <c r="U320" s="34">
        <f>+VLOOKUP(B320,'[3]Annexe 1 (Prix MP)'!A:C,3,0)*T320</f>
        <v>9.3938377209599988</v>
      </c>
      <c r="V320" s="35">
        <f t="shared" si="68"/>
        <v>112</v>
      </c>
      <c r="W320" s="27">
        <f t="shared" si="63"/>
        <v>2</v>
      </c>
      <c r="X320" s="36">
        <f>+VLOOKUP(W320,'[3]Annexe 1 (Prix MP)'!$A$32:$B$38,2,0)</f>
        <v>0.15</v>
      </c>
      <c r="Y320" s="37">
        <f t="shared" si="69"/>
        <v>8.3873551079999983E-2</v>
      </c>
      <c r="Z320" s="36">
        <f t="shared" si="70"/>
        <v>0.15</v>
      </c>
      <c r="AA320" s="34">
        <f t="shared" si="74"/>
        <v>1.7266960480000003E-2</v>
      </c>
      <c r="AB320" s="36">
        <f t="shared" si="64"/>
        <v>0</v>
      </c>
      <c r="AC320" s="36">
        <f t="shared" si="71"/>
        <v>0.25114051155999995</v>
      </c>
      <c r="AD320" s="38">
        <f t="shared" si="75"/>
        <v>0.59727520290633584</v>
      </c>
      <c r="AE320" s="36">
        <f t="shared" si="72"/>
        <v>0.25114051155999995</v>
      </c>
      <c r="AF320" s="31">
        <f t="shared" si="73"/>
        <v>0.25114051155999995</v>
      </c>
      <c r="AG320" s="31">
        <f>VLOOKUP(C320,'[4]Bague en acier (simple) '!$C$8:$AF$725,30,0)</f>
        <v>0.28491807187999996</v>
      </c>
      <c r="AH320" s="38">
        <f t="shared" si="76"/>
        <v>0.59727520290633584</v>
      </c>
    </row>
    <row r="321" spans="2:35" x14ac:dyDescent="0.25">
      <c r="B321" s="21" t="s">
        <v>154</v>
      </c>
      <c r="C321" s="1" t="s">
        <v>537</v>
      </c>
      <c r="D321" s="22" t="s">
        <v>101</v>
      </c>
      <c r="E321" s="22" t="s">
        <v>110</v>
      </c>
      <c r="F321" s="22" t="s">
        <v>115</v>
      </c>
      <c r="G321" s="33">
        <v>45</v>
      </c>
      <c r="H321" s="33">
        <v>0.3</v>
      </c>
      <c r="I321" s="33" t="s">
        <v>103</v>
      </c>
      <c r="J321" s="33">
        <v>45</v>
      </c>
      <c r="K321" s="33">
        <v>0.3</v>
      </c>
      <c r="L321" s="33" t="s">
        <v>103</v>
      </c>
      <c r="M321" s="23" t="s">
        <v>61</v>
      </c>
      <c r="N321" s="24" t="s">
        <v>97</v>
      </c>
      <c r="O321" s="25">
        <v>43129</v>
      </c>
      <c r="P321" s="21">
        <v>0</v>
      </c>
      <c r="Q321" s="33">
        <v>3</v>
      </c>
      <c r="R321" s="33">
        <f t="shared" si="65"/>
        <v>21</v>
      </c>
      <c r="S321" s="34">
        <f t="shared" si="66"/>
        <v>1.2502224000000003E-2</v>
      </c>
      <c r="T321" s="34">
        <f t="shared" si="67"/>
        <v>2.083704</v>
      </c>
      <c r="U321" s="34">
        <f>+VLOOKUP(B321,'[3]Annexe 1 (Prix MP)'!A:C,3,0)*T321</f>
        <v>9.3938377209599988</v>
      </c>
      <c r="V321" s="35">
        <f t="shared" si="68"/>
        <v>134</v>
      </c>
      <c r="W321" s="27">
        <f t="shared" si="63"/>
        <v>2</v>
      </c>
      <c r="X321" s="36">
        <f>+VLOOKUP(W321,'[3]Annexe 1 (Prix MP)'!$A$32:$B$38,2,0)</f>
        <v>0.15</v>
      </c>
      <c r="Y321" s="37">
        <f t="shared" si="69"/>
        <v>7.0103266574328346E-2</v>
      </c>
      <c r="Z321" s="36">
        <f t="shared" si="70"/>
        <v>0.15</v>
      </c>
      <c r="AA321" s="34">
        <f t="shared" si="74"/>
        <v>1.4127513120000004E-2</v>
      </c>
      <c r="AB321" s="36">
        <f t="shared" si="64"/>
        <v>0</v>
      </c>
      <c r="AC321" s="36">
        <f t="shared" si="71"/>
        <v>0.23423077969432832</v>
      </c>
      <c r="AD321" s="38">
        <f t="shared" si="75"/>
        <v>0.64039406006226118</v>
      </c>
      <c r="AE321" s="36">
        <f t="shared" si="72"/>
        <v>0.23423077969432832</v>
      </c>
      <c r="AF321" s="31">
        <f t="shared" si="73"/>
        <v>0.23423077969432832</v>
      </c>
      <c r="AG321" s="31">
        <f>VLOOKUP(C321,'[4]Bague en acier (simple) '!$C$8:$AF$725,30,0)</f>
        <v>0.26823060177432834</v>
      </c>
      <c r="AH321" s="38">
        <f t="shared" si="76"/>
        <v>0.64039406006226118</v>
      </c>
    </row>
    <row r="322" spans="2:35" x14ac:dyDescent="0.25">
      <c r="B322" s="21" t="s">
        <v>163</v>
      </c>
      <c r="C322" s="32" t="s">
        <v>538</v>
      </c>
      <c r="D322" s="22" t="s">
        <v>101</v>
      </c>
      <c r="E322" s="22" t="s">
        <v>119</v>
      </c>
      <c r="F322" s="22" t="s">
        <v>524</v>
      </c>
      <c r="G322" s="33">
        <v>45</v>
      </c>
      <c r="H322" s="33">
        <v>0.3</v>
      </c>
      <c r="I322" s="33" t="s">
        <v>103</v>
      </c>
      <c r="J322" s="33">
        <v>45</v>
      </c>
      <c r="K322" s="33">
        <v>0.3</v>
      </c>
      <c r="L322" s="33" t="s">
        <v>103</v>
      </c>
      <c r="M322" s="23" t="s">
        <v>61</v>
      </c>
      <c r="N322" s="24" t="s">
        <v>97</v>
      </c>
      <c r="O322" s="25">
        <v>43129</v>
      </c>
      <c r="P322" s="21">
        <v>0</v>
      </c>
      <c r="Q322" s="33">
        <v>3</v>
      </c>
      <c r="R322" s="33">
        <f t="shared" si="65"/>
        <v>50</v>
      </c>
      <c r="S322" s="34">
        <f t="shared" si="66"/>
        <v>1.5156466E-2</v>
      </c>
      <c r="T322" s="34">
        <f t="shared" si="67"/>
        <v>0.96743400000000013</v>
      </c>
      <c r="U322" s="34">
        <f>+VLOOKUP(B322,'[3]Annexe 1 (Prix MP)'!A:C,3,0)*T322</f>
        <v>4.7326097332800003</v>
      </c>
      <c r="V322" s="35">
        <f t="shared" si="68"/>
        <v>56</v>
      </c>
      <c r="W322" s="27">
        <f t="shared" si="63"/>
        <v>1</v>
      </c>
      <c r="X322" s="36">
        <f>+VLOOKUP(W322,'[3]Annexe 1 (Prix MP)'!$A$32:$B$38,2,0)</f>
        <v>0.15</v>
      </c>
      <c r="Y322" s="37">
        <f t="shared" si="69"/>
        <v>8.4510888094285724E-2</v>
      </c>
      <c r="Z322" s="36">
        <f t="shared" si="70"/>
        <v>0.15</v>
      </c>
      <c r="AA322" s="34">
        <f t="shared" si="74"/>
        <v>1.7126806580000001E-2</v>
      </c>
      <c r="AB322" s="36">
        <f t="shared" si="64"/>
        <v>0</v>
      </c>
      <c r="AC322" s="36">
        <f t="shared" si="71"/>
        <v>0.25163769467428571</v>
      </c>
      <c r="AD322" s="38">
        <f t="shared" si="75"/>
        <v>0.59609511283338001</v>
      </c>
      <c r="AE322" s="36">
        <f t="shared" si="72"/>
        <v>0.25163769467428571</v>
      </c>
      <c r="AF322" s="31">
        <f t="shared" si="73"/>
        <v>0.25163769467428571</v>
      </c>
      <c r="AG322" s="31">
        <f>VLOOKUP(C322,'[4]Bague en acier (simple) '!$C$8:$AF$725,30,0)</f>
        <v>0.28542517739428575</v>
      </c>
      <c r="AH322" s="38">
        <f t="shared" si="76"/>
        <v>0.59609511283338001</v>
      </c>
    </row>
    <row r="323" spans="2:35" x14ac:dyDescent="0.25">
      <c r="B323" s="21" t="s">
        <v>163</v>
      </c>
      <c r="C323" s="1" t="s">
        <v>539</v>
      </c>
      <c r="D323" s="22" t="s">
        <v>101</v>
      </c>
      <c r="E323" s="22" t="s">
        <v>119</v>
      </c>
      <c r="F323" s="22" t="s">
        <v>209</v>
      </c>
      <c r="G323" s="33">
        <v>45</v>
      </c>
      <c r="H323" s="33">
        <v>0.3</v>
      </c>
      <c r="I323" s="33" t="s">
        <v>103</v>
      </c>
      <c r="J323" s="33">
        <v>45</v>
      </c>
      <c r="K323" s="33">
        <v>0.3</v>
      </c>
      <c r="L323" s="33" t="s">
        <v>103</v>
      </c>
      <c r="M323" s="23" t="s">
        <v>61</v>
      </c>
      <c r="N323" s="24" t="s">
        <v>97</v>
      </c>
      <c r="O323" s="25">
        <v>43129</v>
      </c>
      <c r="P323" s="21">
        <v>0</v>
      </c>
      <c r="Q323" s="33">
        <v>3</v>
      </c>
      <c r="R323" s="33">
        <f t="shared" si="65"/>
        <v>27</v>
      </c>
      <c r="S323" s="34">
        <f t="shared" si="66"/>
        <v>7.7394720000000007E-3</v>
      </c>
      <c r="T323" s="34">
        <f t="shared" si="67"/>
        <v>0.96743400000000013</v>
      </c>
      <c r="U323" s="34">
        <f>+VLOOKUP(B323,'[3]Annexe 1 (Prix MP)'!A:C,3,0)*T323</f>
        <v>4.7326097332800003</v>
      </c>
      <c r="V323" s="35">
        <f t="shared" si="68"/>
        <v>104</v>
      </c>
      <c r="W323" s="27">
        <f t="shared" si="63"/>
        <v>1</v>
      </c>
      <c r="X323" s="36">
        <f>+VLOOKUP(W323,'[3]Annexe 1 (Prix MP)'!$A$32:$B$38,2,0)</f>
        <v>0.15</v>
      </c>
      <c r="Y323" s="37">
        <f t="shared" si="69"/>
        <v>4.5505862820000006E-2</v>
      </c>
      <c r="Z323" s="36">
        <f t="shared" si="70"/>
        <v>0.15</v>
      </c>
      <c r="AA323" s="34">
        <f t="shared" si="74"/>
        <v>8.7456033600000014E-3</v>
      </c>
      <c r="AB323" s="36">
        <f t="shared" si="64"/>
        <v>0</v>
      </c>
      <c r="AC323" s="36">
        <f t="shared" si="71"/>
        <v>0.20425146617999998</v>
      </c>
      <c r="AD323" s="38">
        <f t="shared" si="75"/>
        <v>0.73438885313954128</v>
      </c>
      <c r="AE323" s="36">
        <f t="shared" si="72"/>
        <v>0.20425146617999998</v>
      </c>
      <c r="AF323" s="31">
        <f t="shared" si="73"/>
        <v>0.20425146617999998</v>
      </c>
      <c r="AG323" s="31">
        <f>VLOOKUP(C323,'[4]Bague en acier (simple) '!$C$8:$AF$725,30,0)</f>
        <v>0.23863230841999999</v>
      </c>
      <c r="AH323" s="38">
        <f t="shared" si="76"/>
        <v>0.73438885313954128</v>
      </c>
    </row>
    <row r="324" spans="2:35" x14ac:dyDescent="0.25">
      <c r="B324" s="21" t="s">
        <v>125</v>
      </c>
      <c r="C324" s="1" t="s">
        <v>540</v>
      </c>
      <c r="D324" s="22" t="s">
        <v>140</v>
      </c>
      <c r="E324" s="22" t="s">
        <v>110</v>
      </c>
      <c r="F324" s="22" t="s">
        <v>541</v>
      </c>
      <c r="G324" s="21">
        <v>45</v>
      </c>
      <c r="H324" s="21">
        <v>0.3</v>
      </c>
      <c r="I324" s="21" t="s">
        <v>103</v>
      </c>
      <c r="J324" s="21">
        <v>45</v>
      </c>
      <c r="K324" s="21">
        <v>0.3</v>
      </c>
      <c r="L324" s="21" t="s">
        <v>103</v>
      </c>
      <c r="M324" s="23" t="s">
        <v>96</v>
      </c>
      <c r="N324" s="24" t="s">
        <v>97</v>
      </c>
      <c r="O324" s="25">
        <v>43129</v>
      </c>
      <c r="P324" s="21">
        <v>0</v>
      </c>
      <c r="Q324" s="21">
        <v>3</v>
      </c>
      <c r="R324" s="21">
        <f t="shared" si="65"/>
        <v>99</v>
      </c>
      <c r="S324" s="24">
        <f t="shared" si="66"/>
        <v>9.2873664000000009E-2</v>
      </c>
      <c r="T324" s="24">
        <f t="shared" si="67"/>
        <v>2.9023020000000002</v>
      </c>
      <c r="U324" s="24">
        <f>+VLOOKUP(B324,'[3]Annexe 1 (Prix MP)'!A:C,3,0)*T324</f>
        <v>14.197829199840001</v>
      </c>
      <c r="V324" s="26">
        <f t="shared" si="68"/>
        <v>28</v>
      </c>
      <c r="W324" s="27">
        <f t="shared" si="63"/>
        <v>3</v>
      </c>
      <c r="X324" s="28">
        <f>+VLOOKUP(W324,'[3]Annexe 1 (Prix MP)'!$A$32:$B$38,2,0)</f>
        <v>0.15</v>
      </c>
      <c r="Y324" s="29">
        <f t="shared" si="69"/>
        <v>0.50706532856571429</v>
      </c>
      <c r="Z324" s="28">
        <f t="shared" si="70"/>
        <v>0.15211959856971427</v>
      </c>
      <c r="AA324" s="24">
        <f t="shared" si="74"/>
        <v>0</v>
      </c>
      <c r="AB324" s="28">
        <f t="shared" si="64"/>
        <v>0</v>
      </c>
      <c r="AC324" s="28">
        <f t="shared" si="71"/>
        <v>0.65918492713542853</v>
      </c>
      <c r="AD324" s="30">
        <f t="shared" si="75"/>
        <v>0.23076923076923073</v>
      </c>
      <c r="AE324" s="28">
        <f t="shared" si="72"/>
        <v>0.67608710475428568</v>
      </c>
      <c r="AF324" s="31">
        <f t="shared" si="73"/>
        <v>0.67608710475428568</v>
      </c>
      <c r="AG324" s="31">
        <f>VLOOKUP(C324,'[4]Bague en acier (simple) '!$C$8:$AF$725,30,0)</f>
        <v>0.67608710475428568</v>
      </c>
      <c r="AH324" s="30">
        <f t="shared" si="76"/>
        <v>0.24999999999999997</v>
      </c>
    </row>
    <row r="325" spans="2:35" x14ac:dyDescent="0.25">
      <c r="B325" s="21" t="s">
        <v>125</v>
      </c>
      <c r="C325" s="1" t="s">
        <v>542</v>
      </c>
      <c r="D325" s="22" t="s">
        <v>140</v>
      </c>
      <c r="E325" s="22" t="s">
        <v>110</v>
      </c>
      <c r="F325" s="22" t="s">
        <v>541</v>
      </c>
      <c r="G325" s="21">
        <v>45</v>
      </c>
      <c r="H325" s="21">
        <v>0.3</v>
      </c>
      <c r="I325" s="21" t="s">
        <v>103</v>
      </c>
      <c r="J325" s="21">
        <v>45</v>
      </c>
      <c r="K325" s="21">
        <v>0.3</v>
      </c>
      <c r="L325" s="21" t="s">
        <v>103</v>
      </c>
      <c r="M325" s="23" t="s">
        <v>61</v>
      </c>
      <c r="N325" s="24" t="s">
        <v>97</v>
      </c>
      <c r="O325" s="25">
        <v>43129</v>
      </c>
      <c r="P325" s="21">
        <v>0</v>
      </c>
      <c r="Q325" s="21">
        <v>3</v>
      </c>
      <c r="R325" s="21">
        <f t="shared" si="65"/>
        <v>99</v>
      </c>
      <c r="S325" s="24">
        <f t="shared" si="66"/>
        <v>9.2873664000000009E-2</v>
      </c>
      <c r="T325" s="24">
        <f t="shared" si="67"/>
        <v>2.9023020000000002</v>
      </c>
      <c r="U325" s="24">
        <f>+VLOOKUP(B325,'[3]Annexe 1 (Prix MP)'!A:C,3,0)*T325</f>
        <v>14.197829199840001</v>
      </c>
      <c r="V325" s="26">
        <f t="shared" si="68"/>
        <v>28</v>
      </c>
      <c r="W325" s="27">
        <f t="shared" ref="W325:W388" si="77">ROUND((E325-D325)/2,0)</f>
        <v>3</v>
      </c>
      <c r="X325" s="28">
        <f>+VLOOKUP(W325,'[3]Annexe 1 (Prix MP)'!$A$32:$B$38,2,0)</f>
        <v>0.15</v>
      </c>
      <c r="Y325" s="29">
        <f t="shared" si="69"/>
        <v>0.50706532856571429</v>
      </c>
      <c r="Z325" s="28">
        <f t="shared" si="70"/>
        <v>0.18360377066571429</v>
      </c>
      <c r="AA325" s="24">
        <f t="shared" si="74"/>
        <v>0.10494724032000002</v>
      </c>
      <c r="AB325" s="28">
        <f t="shared" si="64"/>
        <v>0</v>
      </c>
      <c r="AC325" s="28">
        <f t="shared" si="71"/>
        <v>0.79561633955142863</v>
      </c>
      <c r="AD325" s="30">
        <f t="shared" si="75"/>
        <v>0.23076923076923078</v>
      </c>
      <c r="AE325" s="28">
        <f t="shared" si="72"/>
        <v>0.81601675851428579</v>
      </c>
      <c r="AF325" s="31">
        <f t="shared" si="73"/>
        <v>0.81601675851428579</v>
      </c>
      <c r="AG325" s="31">
        <f>VLOOKUP(C325,'[4]Bague en acier (simple) '!$C$8:$AF$725,30,0)</f>
        <v>0.85277690102095249</v>
      </c>
      <c r="AH325" s="30">
        <f t="shared" si="76"/>
        <v>0.25000000000000006</v>
      </c>
    </row>
    <row r="326" spans="2:35" x14ac:dyDescent="0.25">
      <c r="B326" s="21" t="s">
        <v>125</v>
      </c>
      <c r="C326" s="32" t="s">
        <v>543</v>
      </c>
      <c r="D326" s="22" t="s">
        <v>140</v>
      </c>
      <c r="E326" s="22" t="s">
        <v>110</v>
      </c>
      <c r="F326" s="22" t="s">
        <v>544</v>
      </c>
      <c r="G326" s="21">
        <v>45</v>
      </c>
      <c r="H326" s="21">
        <v>0.3</v>
      </c>
      <c r="I326" s="21" t="s">
        <v>103</v>
      </c>
      <c r="J326" s="21">
        <v>45</v>
      </c>
      <c r="K326" s="21">
        <v>0.3</v>
      </c>
      <c r="L326" s="21" t="s">
        <v>103</v>
      </c>
      <c r="M326" s="23" t="s">
        <v>96</v>
      </c>
      <c r="N326" s="24" t="s">
        <v>97</v>
      </c>
      <c r="O326" s="25">
        <v>43129</v>
      </c>
      <c r="P326" s="21">
        <v>0</v>
      </c>
      <c r="Q326" s="21">
        <v>3</v>
      </c>
      <c r="R326" s="21">
        <f t="shared" si="65"/>
        <v>98</v>
      </c>
      <c r="S326" s="24">
        <f t="shared" si="66"/>
        <v>9.1906230000000005E-2</v>
      </c>
      <c r="T326" s="24">
        <f t="shared" si="67"/>
        <v>2.9023020000000002</v>
      </c>
      <c r="U326" s="24">
        <f>+VLOOKUP(B326,'[3]Annexe 1 (Prix MP)'!A:C,3,0)*T326</f>
        <v>14.197829199840001</v>
      </c>
      <c r="V326" s="26">
        <f t="shared" si="68"/>
        <v>28</v>
      </c>
      <c r="W326" s="27">
        <f t="shared" si="77"/>
        <v>3</v>
      </c>
      <c r="X326" s="28">
        <f>+VLOOKUP(W326,'[3]Annexe 1 (Prix MP)'!$A$32:$B$38,2,0)</f>
        <v>0.15</v>
      </c>
      <c r="Y326" s="29">
        <f t="shared" si="69"/>
        <v>0.50706532856571429</v>
      </c>
      <c r="Z326" s="28">
        <f t="shared" si="70"/>
        <v>0.15211959856971427</v>
      </c>
      <c r="AA326" s="24">
        <f t="shared" si="74"/>
        <v>0</v>
      </c>
      <c r="AB326" s="28">
        <f t="shared" si="64"/>
        <v>0</v>
      </c>
      <c r="AC326" s="28">
        <f t="shared" si="71"/>
        <v>0.65918492713542853</v>
      </c>
      <c r="AD326" s="30">
        <f t="shared" si="75"/>
        <v>0.23076923076923073</v>
      </c>
      <c r="AE326" s="28">
        <f t="shared" si="72"/>
        <v>0.67608710475428568</v>
      </c>
      <c r="AF326" s="31">
        <f t="shared" si="73"/>
        <v>0.67608710475428568</v>
      </c>
      <c r="AG326" s="31">
        <f>VLOOKUP(C326,'[4]Bague en acier (simple) '!$C$8:$AF$725,30,0)</f>
        <v>0.67608710475428568</v>
      </c>
      <c r="AH326" s="30">
        <f t="shared" si="76"/>
        <v>0.24999999999999997</v>
      </c>
    </row>
    <row r="327" spans="2:35" x14ac:dyDescent="0.25">
      <c r="B327" s="21" t="s">
        <v>125</v>
      </c>
      <c r="C327" s="32" t="s">
        <v>545</v>
      </c>
      <c r="D327" s="22" t="s">
        <v>140</v>
      </c>
      <c r="E327" s="22" t="s">
        <v>110</v>
      </c>
      <c r="F327" s="22" t="s">
        <v>544</v>
      </c>
      <c r="G327" s="21">
        <v>45</v>
      </c>
      <c r="H327" s="21">
        <v>0.3</v>
      </c>
      <c r="I327" s="21" t="s">
        <v>103</v>
      </c>
      <c r="J327" s="21">
        <v>45</v>
      </c>
      <c r="K327" s="21">
        <v>0.3</v>
      </c>
      <c r="L327" s="21" t="s">
        <v>103</v>
      </c>
      <c r="M327" s="23" t="s">
        <v>61</v>
      </c>
      <c r="N327" s="24" t="s">
        <v>97</v>
      </c>
      <c r="O327" s="25">
        <v>43129</v>
      </c>
      <c r="P327" s="21">
        <v>0</v>
      </c>
      <c r="Q327" s="21">
        <v>3</v>
      </c>
      <c r="R327" s="21">
        <f t="shared" si="65"/>
        <v>98</v>
      </c>
      <c r="S327" s="24">
        <f t="shared" si="66"/>
        <v>9.1906230000000005E-2</v>
      </c>
      <c r="T327" s="24">
        <f t="shared" si="67"/>
        <v>2.9023020000000002</v>
      </c>
      <c r="U327" s="24">
        <f>+VLOOKUP(B327,'[3]Annexe 1 (Prix MP)'!A:C,3,0)*T327</f>
        <v>14.197829199840001</v>
      </c>
      <c r="V327" s="26">
        <f t="shared" si="68"/>
        <v>28</v>
      </c>
      <c r="W327" s="27">
        <f t="shared" si="77"/>
        <v>3</v>
      </c>
      <c r="X327" s="28">
        <f>+VLOOKUP(W327,'[3]Annexe 1 (Prix MP)'!$A$32:$B$38,2,0)</f>
        <v>0.15</v>
      </c>
      <c r="Y327" s="29">
        <f t="shared" si="69"/>
        <v>0.50706532856571429</v>
      </c>
      <c r="Z327" s="28">
        <f t="shared" si="70"/>
        <v>0.18327581053971428</v>
      </c>
      <c r="AA327" s="24">
        <f t="shared" si="74"/>
        <v>0.10385403990000001</v>
      </c>
      <c r="AB327" s="28">
        <f t="shared" si="64"/>
        <v>0</v>
      </c>
      <c r="AC327" s="28">
        <f t="shared" si="71"/>
        <v>0.79419517900542858</v>
      </c>
      <c r="AD327" s="30">
        <f t="shared" si="75"/>
        <v>0.23076923076923073</v>
      </c>
      <c r="AE327" s="28">
        <f t="shared" si="72"/>
        <v>0.81455915795428568</v>
      </c>
      <c r="AF327" s="31">
        <f t="shared" si="73"/>
        <v>0.81455915795428568</v>
      </c>
      <c r="AG327" s="31">
        <f>VLOOKUP(C327,'[4]Bague en acier (simple) '!$C$8:$AF$725,30,0)</f>
        <v>0.85142249342095244</v>
      </c>
      <c r="AH327" s="30">
        <f t="shared" si="76"/>
        <v>0.24999999999999994</v>
      </c>
    </row>
    <row r="328" spans="2:35" x14ac:dyDescent="0.25">
      <c r="B328" s="21" t="s">
        <v>125</v>
      </c>
      <c r="C328" s="32" t="s">
        <v>546</v>
      </c>
      <c r="D328" s="22" t="s">
        <v>140</v>
      </c>
      <c r="E328" s="22" t="s">
        <v>110</v>
      </c>
      <c r="F328" s="22" t="s">
        <v>547</v>
      </c>
      <c r="G328" s="21">
        <v>45</v>
      </c>
      <c r="H328" s="21">
        <v>0.3</v>
      </c>
      <c r="I328" s="21" t="s">
        <v>103</v>
      </c>
      <c r="J328" s="21">
        <v>45</v>
      </c>
      <c r="K328" s="21">
        <v>0.3</v>
      </c>
      <c r="L328" s="21" t="s">
        <v>103</v>
      </c>
      <c r="M328" s="23" t="s">
        <v>96</v>
      </c>
      <c r="N328" s="24" t="s">
        <v>97</v>
      </c>
      <c r="O328" s="25">
        <v>43129</v>
      </c>
      <c r="P328" s="21">
        <v>0</v>
      </c>
      <c r="Q328" s="21">
        <v>3</v>
      </c>
      <c r="R328" s="21">
        <f t="shared" si="65"/>
        <v>94</v>
      </c>
      <c r="S328" s="24">
        <f t="shared" si="66"/>
        <v>8.8036494000000007E-2</v>
      </c>
      <c r="T328" s="24">
        <f t="shared" si="67"/>
        <v>2.9023020000000002</v>
      </c>
      <c r="U328" s="24">
        <f>+VLOOKUP(B328,'[3]Annexe 1 (Prix MP)'!A:C,3,0)*T328</f>
        <v>14.197829199840001</v>
      </c>
      <c r="V328" s="26">
        <f t="shared" si="68"/>
        <v>30</v>
      </c>
      <c r="W328" s="27">
        <f t="shared" si="77"/>
        <v>3</v>
      </c>
      <c r="X328" s="28">
        <f>+VLOOKUP(W328,'[3]Annexe 1 (Prix MP)'!$A$32:$B$38,2,0)</f>
        <v>0.15</v>
      </c>
      <c r="Y328" s="29">
        <f t="shared" si="69"/>
        <v>0.47326097332800005</v>
      </c>
      <c r="Z328" s="28">
        <f t="shared" si="70"/>
        <v>0.15</v>
      </c>
      <c r="AA328" s="24">
        <f t="shared" si="74"/>
        <v>0</v>
      </c>
      <c r="AB328" s="28">
        <f t="shared" si="64"/>
        <v>0</v>
      </c>
      <c r="AC328" s="28">
        <f t="shared" si="71"/>
        <v>0.62326097332800001</v>
      </c>
      <c r="AD328" s="30">
        <f t="shared" si="75"/>
        <v>0.24066964950340364</v>
      </c>
      <c r="AE328" s="28">
        <f t="shared" si="72"/>
        <v>0.63101463110400002</v>
      </c>
      <c r="AF328" s="31">
        <f t="shared" si="73"/>
        <v>0.63101463110400002</v>
      </c>
      <c r="AG328" s="31">
        <f>VLOOKUP(C328,'[4]Bague en acier (simple) '!$C$8:$AF$725,30,0)</f>
        <v>0.63101463110400002</v>
      </c>
      <c r="AH328" s="30">
        <f t="shared" si="76"/>
        <v>0.24999999999999994</v>
      </c>
      <c r="AI328" s="47"/>
    </row>
    <row r="329" spans="2:35" x14ac:dyDescent="0.25">
      <c r="B329" s="21" t="s">
        <v>125</v>
      </c>
      <c r="C329" s="32" t="s">
        <v>548</v>
      </c>
      <c r="D329" s="22" t="s">
        <v>140</v>
      </c>
      <c r="E329" s="22" t="s">
        <v>110</v>
      </c>
      <c r="F329" s="22" t="s">
        <v>547</v>
      </c>
      <c r="G329" s="21">
        <v>45</v>
      </c>
      <c r="H329" s="21">
        <v>0.3</v>
      </c>
      <c r="I329" s="21" t="s">
        <v>103</v>
      </c>
      <c r="J329" s="21">
        <v>45</v>
      </c>
      <c r="K329" s="21">
        <v>0.3</v>
      </c>
      <c r="L329" s="21" t="s">
        <v>103</v>
      </c>
      <c r="M329" s="23" t="s">
        <v>61</v>
      </c>
      <c r="N329" s="24" t="s">
        <v>97</v>
      </c>
      <c r="O329" s="25">
        <v>43129</v>
      </c>
      <c r="P329" s="21">
        <v>0</v>
      </c>
      <c r="Q329" s="21">
        <v>3</v>
      </c>
      <c r="R329" s="21">
        <f t="shared" si="65"/>
        <v>94</v>
      </c>
      <c r="S329" s="24">
        <f t="shared" si="66"/>
        <v>8.8036494000000007E-2</v>
      </c>
      <c r="T329" s="24">
        <f t="shared" si="67"/>
        <v>2.9023020000000002</v>
      </c>
      <c r="U329" s="24">
        <f>+VLOOKUP(B329,'[3]Annexe 1 (Prix MP)'!A:C,3,0)*T329</f>
        <v>14.197829199840001</v>
      </c>
      <c r="V329" s="26">
        <f t="shared" si="68"/>
        <v>30</v>
      </c>
      <c r="W329" s="27">
        <f t="shared" si="77"/>
        <v>3</v>
      </c>
      <c r="X329" s="28">
        <f>+VLOOKUP(W329,'[3]Annexe 1 (Prix MP)'!$A$32:$B$38,2,0)</f>
        <v>0.15</v>
      </c>
      <c r="Y329" s="29">
        <f t="shared" si="69"/>
        <v>0.47326097332800005</v>
      </c>
      <c r="Z329" s="28">
        <f t="shared" si="70"/>
        <v>0.17182266346440003</v>
      </c>
      <c r="AA329" s="24">
        <f t="shared" si="74"/>
        <v>9.9481238220000018E-2</v>
      </c>
      <c r="AB329" s="28">
        <f t="shared" si="64"/>
        <v>0</v>
      </c>
      <c r="AC329" s="28">
        <f t="shared" si="71"/>
        <v>0.7445648750124001</v>
      </c>
      <c r="AD329" s="30">
        <f t="shared" si="75"/>
        <v>0.23076923076923078</v>
      </c>
      <c r="AE329" s="28">
        <f t="shared" si="72"/>
        <v>0.76365628206400016</v>
      </c>
      <c r="AF329" s="31">
        <f t="shared" si="73"/>
        <v>0.76365628206400016</v>
      </c>
      <c r="AG329" s="31">
        <f>VLOOKUP(C329,'[4]Bague en acier (simple) '!$C$8:$AF$725,30,0)</f>
        <v>0.8009323893706668</v>
      </c>
      <c r="AH329" s="30">
        <f t="shared" si="76"/>
        <v>0.25000000000000006</v>
      </c>
    </row>
    <row r="330" spans="2:35" x14ac:dyDescent="0.25">
      <c r="B330" s="21" t="s">
        <v>125</v>
      </c>
      <c r="C330" s="1" t="s">
        <v>549</v>
      </c>
      <c r="D330" s="22" t="s">
        <v>140</v>
      </c>
      <c r="E330" s="22" t="s">
        <v>110</v>
      </c>
      <c r="F330" s="22" t="s">
        <v>411</v>
      </c>
      <c r="G330" s="21">
        <v>45</v>
      </c>
      <c r="H330" s="21">
        <v>0.3</v>
      </c>
      <c r="I330" s="21" t="s">
        <v>103</v>
      </c>
      <c r="J330" s="21">
        <v>45</v>
      </c>
      <c r="K330" s="21">
        <v>0.3</v>
      </c>
      <c r="L330" s="21" t="s">
        <v>103</v>
      </c>
      <c r="M330" s="23" t="s">
        <v>96</v>
      </c>
      <c r="N330" s="24" t="s">
        <v>97</v>
      </c>
      <c r="O330" s="25">
        <v>43129</v>
      </c>
      <c r="P330" s="21">
        <v>0</v>
      </c>
      <c r="Q330" s="21">
        <v>3</v>
      </c>
      <c r="R330" s="21">
        <f t="shared" ref="R330:R393" si="78">+Q330+F330</f>
        <v>93</v>
      </c>
      <c r="S330" s="24">
        <f t="shared" ref="S330:S393" si="79">+(((E330*E330)/4-(D330*D330)/4)*F330*3.14*$T$6)/1000000</f>
        <v>8.7069060000000004E-2</v>
      </c>
      <c r="T330" s="24">
        <f t="shared" ref="T330:T393" si="80">((E330*E330)/4-(D330*D330)/4)*(3.14*$T$6*3)/1000</f>
        <v>2.9023020000000002</v>
      </c>
      <c r="U330" s="24">
        <f>+VLOOKUP(B330,'[3]Annexe 1 (Prix MP)'!A:C,3,0)*T330</f>
        <v>14.197829199840001</v>
      </c>
      <c r="V330" s="26">
        <f t="shared" si="68"/>
        <v>30</v>
      </c>
      <c r="W330" s="27">
        <f t="shared" si="77"/>
        <v>3</v>
      </c>
      <c r="X330" s="28">
        <f>+VLOOKUP(W330,'[3]Annexe 1 (Prix MP)'!$A$32:$B$38,2,0)</f>
        <v>0.15</v>
      </c>
      <c r="Y330" s="29">
        <f t="shared" si="69"/>
        <v>0.47326097332800005</v>
      </c>
      <c r="Z330" s="28">
        <f t="shared" si="70"/>
        <v>0.15</v>
      </c>
      <c r="AA330" s="24">
        <f t="shared" si="74"/>
        <v>0</v>
      </c>
      <c r="AB330" s="28">
        <f t="shared" ref="AB330:AB402" si="81">+IF(M330=$M$6,0.035,0)</f>
        <v>0</v>
      </c>
      <c r="AC330" s="28">
        <f t="shared" si="71"/>
        <v>0.62326097332800001</v>
      </c>
      <c r="AD330" s="30">
        <f t="shared" si="75"/>
        <v>0.24066964950340364</v>
      </c>
      <c r="AE330" s="28">
        <f t="shared" si="72"/>
        <v>0.63101463110400002</v>
      </c>
      <c r="AF330" s="31">
        <f t="shared" si="73"/>
        <v>0.63101463110400002</v>
      </c>
      <c r="AG330" s="31">
        <f>VLOOKUP(C330,'[4]Bague en acier (simple) '!$C$8:$AF$725,30,0)</f>
        <v>0.63101463110400002</v>
      </c>
      <c r="AH330" s="30">
        <f t="shared" si="76"/>
        <v>0.24999999999999994</v>
      </c>
    </row>
    <row r="331" spans="2:35" x14ac:dyDescent="0.25">
      <c r="B331" s="21" t="s">
        <v>125</v>
      </c>
      <c r="C331" s="1" t="s">
        <v>550</v>
      </c>
      <c r="D331" s="22" t="s">
        <v>140</v>
      </c>
      <c r="E331" s="22" t="s">
        <v>110</v>
      </c>
      <c r="F331" s="22" t="s">
        <v>411</v>
      </c>
      <c r="G331" s="21">
        <v>45</v>
      </c>
      <c r="H331" s="21">
        <v>0.3</v>
      </c>
      <c r="I331" s="21" t="s">
        <v>103</v>
      </c>
      <c r="J331" s="21">
        <v>45</v>
      </c>
      <c r="K331" s="21">
        <v>0.3</v>
      </c>
      <c r="L331" s="21" t="s">
        <v>103</v>
      </c>
      <c r="M331" s="23" t="s">
        <v>61</v>
      </c>
      <c r="N331" s="24" t="s">
        <v>97</v>
      </c>
      <c r="O331" s="25">
        <v>43129</v>
      </c>
      <c r="P331" s="21">
        <v>0</v>
      </c>
      <c r="Q331" s="21">
        <v>3</v>
      </c>
      <c r="R331" s="21">
        <f t="shared" si="78"/>
        <v>93</v>
      </c>
      <c r="S331" s="24">
        <f t="shared" si="79"/>
        <v>8.7069060000000004E-2</v>
      </c>
      <c r="T331" s="24">
        <f t="shared" si="80"/>
        <v>2.9023020000000002</v>
      </c>
      <c r="U331" s="24">
        <f>+VLOOKUP(B331,'[3]Annexe 1 (Prix MP)'!A:C,3,0)*T331</f>
        <v>14.197829199840001</v>
      </c>
      <c r="V331" s="26">
        <f t="shared" si="68"/>
        <v>30</v>
      </c>
      <c r="W331" s="27">
        <f t="shared" si="77"/>
        <v>3</v>
      </c>
      <c r="X331" s="28">
        <f>+VLOOKUP(W331,'[3]Annexe 1 (Prix MP)'!$A$32:$B$38,2,0)</f>
        <v>0.15</v>
      </c>
      <c r="Y331" s="29">
        <f t="shared" si="69"/>
        <v>0.47326097332800005</v>
      </c>
      <c r="Z331" s="28">
        <f t="shared" si="70"/>
        <v>0.1714947033384</v>
      </c>
      <c r="AA331" s="24">
        <f t="shared" si="74"/>
        <v>9.8388037800000008E-2</v>
      </c>
      <c r="AB331" s="28">
        <f t="shared" si="81"/>
        <v>0</v>
      </c>
      <c r="AC331" s="28">
        <f t="shared" si="71"/>
        <v>0.74314371446640004</v>
      </c>
      <c r="AD331" s="30">
        <f t="shared" si="75"/>
        <v>0.23076923076923075</v>
      </c>
      <c r="AE331" s="28">
        <f t="shared" si="72"/>
        <v>0.76219868150400005</v>
      </c>
      <c r="AF331" s="31">
        <f t="shared" si="73"/>
        <v>0.76219868150400005</v>
      </c>
      <c r="AG331" s="31">
        <f>VLOOKUP(C331,'[4]Bague en acier (simple) '!$C$8:$AF$725,30,0)</f>
        <v>0.79957798177066675</v>
      </c>
      <c r="AH331" s="30">
        <f t="shared" si="76"/>
        <v>0.25</v>
      </c>
    </row>
    <row r="332" spans="2:35" x14ac:dyDescent="0.25">
      <c r="B332" s="21" t="s">
        <v>125</v>
      </c>
      <c r="C332" s="32" t="s">
        <v>551</v>
      </c>
      <c r="D332" s="22" t="s">
        <v>140</v>
      </c>
      <c r="E332" s="22" t="s">
        <v>110</v>
      </c>
      <c r="F332" s="22" t="s">
        <v>552</v>
      </c>
      <c r="G332" s="21">
        <v>45</v>
      </c>
      <c r="H332" s="21">
        <v>0.3</v>
      </c>
      <c r="I332" s="21" t="s">
        <v>103</v>
      </c>
      <c r="J332" s="21">
        <v>45</v>
      </c>
      <c r="K332" s="21">
        <v>0.3</v>
      </c>
      <c r="L332" s="21" t="s">
        <v>103</v>
      </c>
      <c r="M332" s="23" t="s">
        <v>96</v>
      </c>
      <c r="N332" s="24" t="s">
        <v>97</v>
      </c>
      <c r="O332" s="25">
        <v>43129</v>
      </c>
      <c r="P332" s="21">
        <v>0</v>
      </c>
      <c r="Q332" s="21">
        <v>3</v>
      </c>
      <c r="R332" s="21">
        <f t="shared" si="78"/>
        <v>88.7</v>
      </c>
      <c r="S332" s="24">
        <f t="shared" si="79"/>
        <v>8.29090938E-2</v>
      </c>
      <c r="T332" s="24">
        <f t="shared" si="80"/>
        <v>2.9023020000000002</v>
      </c>
      <c r="U332" s="24">
        <f>+VLOOKUP(B332,'[3]Annexe 1 (Prix MP)'!A:C,3,0)*T332</f>
        <v>14.197829199840001</v>
      </c>
      <c r="V332" s="26">
        <f t="shared" si="68"/>
        <v>31</v>
      </c>
      <c r="W332" s="27">
        <f t="shared" si="77"/>
        <v>3</v>
      </c>
      <c r="X332" s="28">
        <f>+VLOOKUP(W332,'[3]Annexe 1 (Prix MP)'!$A$32:$B$38,2,0)</f>
        <v>0.15</v>
      </c>
      <c r="Y332" s="29">
        <f t="shared" si="69"/>
        <v>0.4579944903174194</v>
      </c>
      <c r="Z332" s="28">
        <f t="shared" si="70"/>
        <v>0.15</v>
      </c>
      <c r="AA332" s="24">
        <f t="shared" si="74"/>
        <v>0</v>
      </c>
      <c r="AB332" s="28">
        <f t="shared" si="81"/>
        <v>0</v>
      </c>
      <c r="AC332" s="28">
        <f t="shared" si="71"/>
        <v>0.60799449031741937</v>
      </c>
      <c r="AD332" s="30">
        <f t="shared" si="75"/>
        <v>0.24671276202139358</v>
      </c>
      <c r="AE332" s="28">
        <f t="shared" si="72"/>
        <v>0.60799449031741937</v>
      </c>
      <c r="AF332" s="31">
        <f t="shared" si="73"/>
        <v>0.60799449031741937</v>
      </c>
      <c r="AG332" s="31">
        <f>VLOOKUP(C332,'[4]Bague en acier (simple) '!$C$8:$AF$725,30,0)</f>
        <v>0.60799449031741937</v>
      </c>
      <c r="AH332" s="30">
        <f t="shared" si="76"/>
        <v>0.24671276202139358</v>
      </c>
    </row>
    <row r="333" spans="2:35" x14ac:dyDescent="0.25">
      <c r="B333" s="21" t="s">
        <v>125</v>
      </c>
      <c r="C333" s="1" t="s">
        <v>553</v>
      </c>
      <c r="D333" s="22" t="s">
        <v>140</v>
      </c>
      <c r="E333" s="22" t="s">
        <v>110</v>
      </c>
      <c r="F333" s="22" t="s">
        <v>554</v>
      </c>
      <c r="G333" s="21">
        <v>45</v>
      </c>
      <c r="H333" s="21">
        <v>0.3</v>
      </c>
      <c r="I333" s="21" t="s">
        <v>103</v>
      </c>
      <c r="J333" s="21">
        <v>45</v>
      </c>
      <c r="K333" s="21">
        <v>0.3</v>
      </c>
      <c r="L333" s="21" t="s">
        <v>103</v>
      </c>
      <c r="M333" s="23" t="s">
        <v>96</v>
      </c>
      <c r="N333" s="24" t="s">
        <v>97</v>
      </c>
      <c r="O333" s="25">
        <v>43129</v>
      </c>
      <c r="P333" s="21">
        <v>0</v>
      </c>
      <c r="Q333" s="21">
        <v>3</v>
      </c>
      <c r="R333" s="21">
        <f t="shared" si="78"/>
        <v>85</v>
      </c>
      <c r="S333" s="24">
        <f t="shared" si="79"/>
        <v>7.932958800000002E-2</v>
      </c>
      <c r="T333" s="24">
        <f t="shared" si="80"/>
        <v>2.9023020000000002</v>
      </c>
      <c r="U333" s="24">
        <f>+VLOOKUP(B333,'[3]Annexe 1 (Prix MP)'!A:C,3,0)*T333</f>
        <v>14.197829199840001</v>
      </c>
      <c r="V333" s="26">
        <f t="shared" si="68"/>
        <v>33</v>
      </c>
      <c r="W333" s="27">
        <f t="shared" si="77"/>
        <v>3</v>
      </c>
      <c r="X333" s="28">
        <f>+VLOOKUP(W333,'[3]Annexe 1 (Prix MP)'!$A$32:$B$38,2,0)</f>
        <v>0.15</v>
      </c>
      <c r="Y333" s="29">
        <f t="shared" si="69"/>
        <v>0.43023724848000006</v>
      </c>
      <c r="Z333" s="28">
        <f t="shared" si="70"/>
        <v>0.15</v>
      </c>
      <c r="AA333" s="24">
        <f t="shared" si="74"/>
        <v>0</v>
      </c>
      <c r="AB333" s="28">
        <f t="shared" si="81"/>
        <v>0</v>
      </c>
      <c r="AC333" s="28">
        <f t="shared" si="71"/>
        <v>0.58023724848000002</v>
      </c>
      <c r="AD333" s="30">
        <f t="shared" si="75"/>
        <v>0.25851494434895844</v>
      </c>
      <c r="AE333" s="28">
        <f t="shared" si="72"/>
        <v>0.61462464068571443</v>
      </c>
      <c r="AF333" s="31">
        <f t="shared" si="73"/>
        <v>0.61462464068571443</v>
      </c>
      <c r="AG333" s="31">
        <f>VLOOKUP(C333,'[4]Bague en acier (simple) '!$C$8:$AF$725,30,0)</f>
        <v>0.61462464068571443</v>
      </c>
      <c r="AH333" s="30">
        <f t="shared" si="76"/>
        <v>0.3000000000000001</v>
      </c>
    </row>
    <row r="334" spans="2:35" x14ac:dyDescent="0.25">
      <c r="B334" s="21" t="s">
        <v>125</v>
      </c>
      <c r="C334" s="1" t="s">
        <v>555</v>
      </c>
      <c r="D334" s="22" t="s">
        <v>140</v>
      </c>
      <c r="E334" s="22" t="s">
        <v>110</v>
      </c>
      <c r="F334" s="22" t="s">
        <v>554</v>
      </c>
      <c r="G334" s="21">
        <v>45</v>
      </c>
      <c r="H334" s="21">
        <v>0.3</v>
      </c>
      <c r="I334" s="21" t="s">
        <v>103</v>
      </c>
      <c r="J334" s="21">
        <v>45</v>
      </c>
      <c r="K334" s="21">
        <v>0.3</v>
      </c>
      <c r="L334" s="21" t="s">
        <v>103</v>
      </c>
      <c r="M334" s="23" t="s">
        <v>61</v>
      </c>
      <c r="N334" s="24" t="s">
        <v>97</v>
      </c>
      <c r="O334" s="25">
        <v>43129</v>
      </c>
      <c r="P334" s="21">
        <v>0</v>
      </c>
      <c r="Q334" s="21">
        <v>3</v>
      </c>
      <c r="R334" s="21">
        <f t="shared" si="78"/>
        <v>85</v>
      </c>
      <c r="S334" s="24">
        <f t="shared" si="79"/>
        <v>7.932958800000002E-2</v>
      </c>
      <c r="T334" s="24">
        <f t="shared" si="80"/>
        <v>2.9023020000000002</v>
      </c>
      <c r="U334" s="24">
        <f>+VLOOKUP(B334,'[3]Annexe 1 (Prix MP)'!A:C,3,0)*T334</f>
        <v>14.197829199840001</v>
      </c>
      <c r="V334" s="26">
        <f t="shared" si="68"/>
        <v>33</v>
      </c>
      <c r="W334" s="27">
        <f t="shared" si="77"/>
        <v>3</v>
      </c>
      <c r="X334" s="28">
        <f>+VLOOKUP(W334,'[3]Annexe 1 (Prix MP)'!$A$32:$B$38,2,0)</f>
        <v>0.15</v>
      </c>
      <c r="Y334" s="29">
        <f t="shared" si="69"/>
        <v>0.43023724848000006</v>
      </c>
      <c r="Z334" s="28">
        <f t="shared" si="70"/>
        <v>0.15596390487600001</v>
      </c>
      <c r="AA334" s="24">
        <f t="shared" si="74"/>
        <v>8.9642434440000029E-2</v>
      </c>
      <c r="AB334" s="28">
        <f t="shared" si="81"/>
        <v>0</v>
      </c>
      <c r="AC334" s="28">
        <f t="shared" si="71"/>
        <v>0.67584358779600007</v>
      </c>
      <c r="AD334" s="30">
        <f t="shared" si="75"/>
        <v>0.23076923076923073</v>
      </c>
      <c r="AE334" s="28">
        <f t="shared" si="72"/>
        <v>0.69317291056000008</v>
      </c>
      <c r="AF334" s="31">
        <f t="shared" si="73"/>
        <v>0.69317291056000008</v>
      </c>
      <c r="AG334" s="31">
        <f>VLOOKUP(C334,'[4]Bague en acier (simple) '!$C$8:$AF$725,30,0)</f>
        <v>0.73137775450666676</v>
      </c>
      <c r="AH334" s="30">
        <f t="shared" si="76"/>
        <v>0.24999999999999997</v>
      </c>
    </row>
    <row r="335" spans="2:35" x14ac:dyDescent="0.25">
      <c r="B335" s="21" t="s">
        <v>125</v>
      </c>
      <c r="C335" s="1" t="s">
        <v>556</v>
      </c>
      <c r="D335" s="22" t="s">
        <v>140</v>
      </c>
      <c r="E335" s="22" t="s">
        <v>110</v>
      </c>
      <c r="F335" s="22" t="s">
        <v>372</v>
      </c>
      <c r="G335" s="21">
        <v>45</v>
      </c>
      <c r="H335" s="21">
        <v>0.3</v>
      </c>
      <c r="I335" s="21" t="s">
        <v>103</v>
      </c>
      <c r="J335" s="21">
        <v>45</v>
      </c>
      <c r="K335" s="21">
        <v>0.3</v>
      </c>
      <c r="L335" s="21" t="s">
        <v>103</v>
      </c>
      <c r="M335" s="23" t="s">
        <v>96</v>
      </c>
      <c r="N335" s="24" t="s">
        <v>97</v>
      </c>
      <c r="O335" s="25">
        <v>43129</v>
      </c>
      <c r="P335" s="21">
        <v>0</v>
      </c>
      <c r="Q335" s="21">
        <v>3</v>
      </c>
      <c r="R335" s="21">
        <f t="shared" si="78"/>
        <v>83</v>
      </c>
      <c r="S335" s="24">
        <f t="shared" si="79"/>
        <v>7.7394720000000014E-2</v>
      </c>
      <c r="T335" s="24">
        <f t="shared" si="80"/>
        <v>2.9023020000000002</v>
      </c>
      <c r="U335" s="24">
        <f>+VLOOKUP(B335,'[3]Annexe 1 (Prix MP)'!A:C,3,0)*T335</f>
        <v>14.197829199840001</v>
      </c>
      <c r="V335" s="26">
        <f t="shared" si="68"/>
        <v>33</v>
      </c>
      <c r="W335" s="27">
        <f t="shared" si="77"/>
        <v>3</v>
      </c>
      <c r="X335" s="28">
        <f>+VLOOKUP(W335,'[3]Annexe 1 (Prix MP)'!$A$32:$B$38,2,0)</f>
        <v>0.15</v>
      </c>
      <c r="Y335" s="29">
        <f t="shared" si="69"/>
        <v>0.43023724848000006</v>
      </c>
      <c r="Z335" s="28">
        <f t="shared" si="70"/>
        <v>0.15</v>
      </c>
      <c r="AA335" s="24">
        <f t="shared" si="74"/>
        <v>0</v>
      </c>
      <c r="AB335" s="28">
        <f t="shared" si="81"/>
        <v>0</v>
      </c>
      <c r="AC335" s="28">
        <f t="shared" si="71"/>
        <v>0.58023724848000002</v>
      </c>
      <c r="AD335" s="30">
        <f t="shared" si="75"/>
        <v>0.25851494434895844</v>
      </c>
      <c r="AE335" s="28">
        <f t="shared" si="72"/>
        <v>0.61462464068571443</v>
      </c>
      <c r="AF335" s="31">
        <f t="shared" si="73"/>
        <v>0.61462464068571443</v>
      </c>
      <c r="AG335" s="31">
        <f>VLOOKUP(C335,'[4]Bague en acier (simple) '!$C$8:$AF$725,30,0)</f>
        <v>0.61462464068571443</v>
      </c>
      <c r="AH335" s="30">
        <f t="shared" si="76"/>
        <v>0.3000000000000001</v>
      </c>
    </row>
    <row r="336" spans="2:35" x14ac:dyDescent="0.25">
      <c r="B336" s="21" t="s">
        <v>125</v>
      </c>
      <c r="C336" s="1" t="s">
        <v>557</v>
      </c>
      <c r="D336" s="22" t="s">
        <v>140</v>
      </c>
      <c r="E336" s="22" t="s">
        <v>110</v>
      </c>
      <c r="F336" s="22" t="s">
        <v>372</v>
      </c>
      <c r="G336" s="21">
        <v>45</v>
      </c>
      <c r="H336" s="21">
        <v>0.3</v>
      </c>
      <c r="I336" s="21" t="s">
        <v>103</v>
      </c>
      <c r="J336" s="21">
        <v>45</v>
      </c>
      <c r="K336" s="21">
        <v>0.3</v>
      </c>
      <c r="L336" s="21" t="s">
        <v>103</v>
      </c>
      <c r="M336" s="23" t="s">
        <v>61</v>
      </c>
      <c r="N336" s="24" t="s">
        <v>97</v>
      </c>
      <c r="O336" s="25">
        <v>43129</v>
      </c>
      <c r="P336" s="21">
        <v>0</v>
      </c>
      <c r="Q336" s="21">
        <v>3</v>
      </c>
      <c r="R336" s="21">
        <f t="shared" si="78"/>
        <v>83</v>
      </c>
      <c r="S336" s="24">
        <f t="shared" si="79"/>
        <v>7.7394720000000014E-2</v>
      </c>
      <c r="T336" s="24">
        <f t="shared" si="80"/>
        <v>2.9023020000000002</v>
      </c>
      <c r="U336" s="24">
        <f>+VLOOKUP(B336,'[3]Annexe 1 (Prix MP)'!A:C,3,0)*T336</f>
        <v>14.197829199840001</v>
      </c>
      <c r="V336" s="26">
        <f t="shared" si="68"/>
        <v>33</v>
      </c>
      <c r="W336" s="27">
        <f t="shared" si="77"/>
        <v>3</v>
      </c>
      <c r="X336" s="28">
        <f>+VLOOKUP(W336,'[3]Annexe 1 (Prix MP)'!$A$32:$B$38,2,0)</f>
        <v>0.15</v>
      </c>
      <c r="Y336" s="29">
        <f t="shared" si="69"/>
        <v>0.43023724848000006</v>
      </c>
      <c r="Z336" s="28">
        <f t="shared" si="70"/>
        <v>0.15530798462400003</v>
      </c>
      <c r="AA336" s="24">
        <f t="shared" si="74"/>
        <v>8.7456033600000024E-2</v>
      </c>
      <c r="AB336" s="28">
        <f t="shared" si="81"/>
        <v>0</v>
      </c>
      <c r="AC336" s="28">
        <f t="shared" si="71"/>
        <v>0.67300126670400007</v>
      </c>
      <c r="AD336" s="30">
        <f t="shared" si="75"/>
        <v>0.2307692307692307</v>
      </c>
      <c r="AE336" s="28">
        <f t="shared" si="72"/>
        <v>0.69025770944000009</v>
      </c>
      <c r="AF336" s="31">
        <f t="shared" si="73"/>
        <v>0.69025770944000009</v>
      </c>
      <c r="AG336" s="31">
        <f>VLOOKUP(C336,'[4]Bague en acier (simple) '!$C$8:$AF$725,30,0)</f>
        <v>0.72866893930666687</v>
      </c>
      <c r="AH336" s="30">
        <f t="shared" si="76"/>
        <v>0.24999999999999997</v>
      </c>
    </row>
    <row r="337" spans="2:34" x14ac:dyDescent="0.25">
      <c r="B337" s="21" t="s">
        <v>125</v>
      </c>
      <c r="C337" s="32" t="s">
        <v>558</v>
      </c>
      <c r="D337" s="22" t="s">
        <v>140</v>
      </c>
      <c r="E337" s="22" t="s">
        <v>110</v>
      </c>
      <c r="F337" s="22" t="s">
        <v>505</v>
      </c>
      <c r="G337" s="21">
        <v>45</v>
      </c>
      <c r="H337" s="21">
        <v>0.3</v>
      </c>
      <c r="I337" s="21" t="s">
        <v>103</v>
      </c>
      <c r="J337" s="21">
        <v>45</v>
      </c>
      <c r="K337" s="21">
        <v>0.3</v>
      </c>
      <c r="L337" s="21" t="s">
        <v>103</v>
      </c>
      <c r="M337" s="23" t="s">
        <v>96</v>
      </c>
      <c r="N337" s="24" t="s">
        <v>97</v>
      </c>
      <c r="O337" s="25">
        <v>43129</v>
      </c>
      <c r="P337" s="21">
        <v>0</v>
      </c>
      <c r="Q337" s="21">
        <v>3</v>
      </c>
      <c r="R337" s="21">
        <f t="shared" si="78"/>
        <v>81</v>
      </c>
      <c r="S337" s="24">
        <f t="shared" si="79"/>
        <v>7.5459852000000008E-2</v>
      </c>
      <c r="T337" s="24">
        <f t="shared" si="80"/>
        <v>2.9023020000000002</v>
      </c>
      <c r="U337" s="24">
        <f>+VLOOKUP(B337,'[3]Annexe 1 (Prix MP)'!A:C,3,0)*T337</f>
        <v>14.197829199840001</v>
      </c>
      <c r="V337" s="26">
        <f t="shared" si="68"/>
        <v>34</v>
      </c>
      <c r="W337" s="27">
        <f t="shared" si="77"/>
        <v>3</v>
      </c>
      <c r="X337" s="28">
        <f>+VLOOKUP(W337,'[3]Annexe 1 (Prix MP)'!$A$32:$B$38,2,0)</f>
        <v>0.15</v>
      </c>
      <c r="Y337" s="29">
        <f t="shared" si="69"/>
        <v>0.41758321176000002</v>
      </c>
      <c r="Z337" s="28">
        <f t="shared" si="70"/>
        <v>0.15</v>
      </c>
      <c r="AA337" s="24">
        <f t="shared" si="74"/>
        <v>0</v>
      </c>
      <c r="AB337" s="28">
        <f t="shared" si="81"/>
        <v>0</v>
      </c>
      <c r="AC337" s="28">
        <f t="shared" si="71"/>
        <v>0.56758321176000004</v>
      </c>
      <c r="AD337" s="30">
        <f t="shared" si="75"/>
        <v>0.26427842982682659</v>
      </c>
      <c r="AE337" s="28">
        <f t="shared" si="72"/>
        <v>0.59654744537142868</v>
      </c>
      <c r="AF337" s="31">
        <f t="shared" si="73"/>
        <v>0.59654744537142868</v>
      </c>
      <c r="AG337" s="31">
        <f>VLOOKUP(C337,'[4]Bague en acier (simple) '!$C$8:$AF$725,30,0)</f>
        <v>0.59654744537142868</v>
      </c>
      <c r="AH337" s="30">
        <f t="shared" si="76"/>
        <v>0.3000000000000001</v>
      </c>
    </row>
    <row r="338" spans="2:34" x14ac:dyDescent="0.25">
      <c r="B338" s="21" t="s">
        <v>125</v>
      </c>
      <c r="C338" s="32" t="s">
        <v>559</v>
      </c>
      <c r="D338" s="22" t="s">
        <v>140</v>
      </c>
      <c r="E338" s="22" t="s">
        <v>110</v>
      </c>
      <c r="F338" s="22" t="s">
        <v>505</v>
      </c>
      <c r="G338" s="21">
        <v>45</v>
      </c>
      <c r="H338" s="21">
        <v>0.3</v>
      </c>
      <c r="I338" s="21" t="s">
        <v>103</v>
      </c>
      <c r="J338" s="21">
        <v>45</v>
      </c>
      <c r="K338" s="21">
        <v>0.3</v>
      </c>
      <c r="L338" s="21" t="s">
        <v>103</v>
      </c>
      <c r="M338" s="23" t="s">
        <v>61</v>
      </c>
      <c r="N338" s="24" t="s">
        <v>97</v>
      </c>
      <c r="O338" s="25">
        <v>43129</v>
      </c>
      <c r="P338" s="21">
        <v>0</v>
      </c>
      <c r="Q338" s="21">
        <v>3</v>
      </c>
      <c r="R338" s="21">
        <f t="shared" si="78"/>
        <v>81</v>
      </c>
      <c r="S338" s="24">
        <f t="shared" si="79"/>
        <v>7.5459852000000008E-2</v>
      </c>
      <c r="T338" s="24">
        <f t="shared" si="80"/>
        <v>2.9023020000000002</v>
      </c>
      <c r="U338" s="24">
        <f>+VLOOKUP(B338,'[3]Annexe 1 (Prix MP)'!A:C,3,0)*T338</f>
        <v>14.197829199840001</v>
      </c>
      <c r="V338" s="26">
        <f t="shared" si="68"/>
        <v>34</v>
      </c>
      <c r="W338" s="27">
        <f t="shared" si="77"/>
        <v>3</v>
      </c>
      <c r="X338" s="28">
        <f>+VLOOKUP(W338,'[3]Annexe 1 (Prix MP)'!$A$32:$B$38,2,0)</f>
        <v>0.15</v>
      </c>
      <c r="Y338" s="29">
        <f t="shared" si="69"/>
        <v>0.41758321176000002</v>
      </c>
      <c r="Z338" s="28">
        <f t="shared" si="70"/>
        <v>0.15085585335599999</v>
      </c>
      <c r="AA338" s="24">
        <f t="shared" si="74"/>
        <v>8.5269632760000019E-2</v>
      </c>
      <c r="AB338" s="28">
        <f t="shared" si="81"/>
        <v>0</v>
      </c>
      <c r="AC338" s="28">
        <f t="shared" si="71"/>
        <v>0.65370869787600006</v>
      </c>
      <c r="AD338" s="30">
        <f t="shared" si="75"/>
        <v>0.23076923076923078</v>
      </c>
      <c r="AE338" s="28">
        <f t="shared" si="72"/>
        <v>0.67047045936000005</v>
      </c>
      <c r="AF338" s="31">
        <f t="shared" si="73"/>
        <v>0.67047045936000005</v>
      </c>
      <c r="AG338" s="31">
        <f>VLOOKUP(C338,'[4]Bague en acier (simple) '!$C$8:$AF$725,30,0)</f>
        <v>0.70908807514666672</v>
      </c>
      <c r="AH338" s="30">
        <f t="shared" si="76"/>
        <v>0.25</v>
      </c>
    </row>
    <row r="339" spans="2:34" x14ac:dyDescent="0.25">
      <c r="B339" s="21" t="s">
        <v>125</v>
      </c>
      <c r="C339" s="1" t="s">
        <v>560</v>
      </c>
      <c r="D339" s="22" t="s">
        <v>140</v>
      </c>
      <c r="E339" s="22" t="s">
        <v>110</v>
      </c>
      <c r="F339" s="22" t="s">
        <v>227</v>
      </c>
      <c r="G339" s="21">
        <v>45</v>
      </c>
      <c r="H339" s="21">
        <v>0.3</v>
      </c>
      <c r="I339" s="21" t="s">
        <v>103</v>
      </c>
      <c r="J339" s="21">
        <v>45</v>
      </c>
      <c r="K339" s="21">
        <v>0.3</v>
      </c>
      <c r="L339" s="21" t="s">
        <v>103</v>
      </c>
      <c r="M339" s="23" t="s">
        <v>96</v>
      </c>
      <c r="N339" s="24" t="s">
        <v>97</v>
      </c>
      <c r="O339" s="25">
        <v>43129</v>
      </c>
      <c r="P339" s="21">
        <v>0</v>
      </c>
      <c r="Q339" s="21">
        <v>3</v>
      </c>
      <c r="R339" s="21">
        <f t="shared" si="78"/>
        <v>78</v>
      </c>
      <c r="S339" s="24">
        <f t="shared" si="79"/>
        <v>7.2557549999999998E-2</v>
      </c>
      <c r="T339" s="24">
        <f t="shared" si="80"/>
        <v>2.9023020000000002</v>
      </c>
      <c r="U339" s="24">
        <f>+VLOOKUP(B339,'[3]Annexe 1 (Prix MP)'!A:C,3,0)*T339</f>
        <v>14.197829199840001</v>
      </c>
      <c r="V339" s="26">
        <f t="shared" si="68"/>
        <v>36</v>
      </c>
      <c r="W339" s="27">
        <f t="shared" si="77"/>
        <v>3</v>
      </c>
      <c r="X339" s="28">
        <f>+VLOOKUP(W339,'[3]Annexe 1 (Prix MP)'!$A$32:$B$38,2,0)</f>
        <v>0.15</v>
      </c>
      <c r="Y339" s="29">
        <f t="shared" si="69"/>
        <v>0.39438414444000003</v>
      </c>
      <c r="Z339" s="28">
        <f t="shared" si="70"/>
        <v>0.15</v>
      </c>
      <c r="AA339" s="24">
        <f t="shared" si="74"/>
        <v>0</v>
      </c>
      <c r="AB339" s="28">
        <f t="shared" si="81"/>
        <v>0</v>
      </c>
      <c r="AC339" s="28">
        <f t="shared" si="71"/>
        <v>0.54438414444000005</v>
      </c>
      <c r="AD339" s="30">
        <f t="shared" si="75"/>
        <v>0.2755407216246219</v>
      </c>
      <c r="AE339" s="28">
        <f t="shared" si="72"/>
        <v>0.56340592062857153</v>
      </c>
      <c r="AF339" s="31">
        <f t="shared" si="73"/>
        <v>0.56340592062857153</v>
      </c>
      <c r="AG339" s="31">
        <f>VLOOKUP(C339,'[4]Bague en acier (simple) '!$C$8:$AF$725,30,0)</f>
        <v>0.56340592062857153</v>
      </c>
      <c r="AH339" s="30">
        <f t="shared" si="76"/>
        <v>0.3000000000000001</v>
      </c>
    </row>
    <row r="340" spans="2:34" x14ac:dyDescent="0.25">
      <c r="B340" s="21" t="s">
        <v>125</v>
      </c>
      <c r="C340" s="1" t="s">
        <v>561</v>
      </c>
      <c r="D340" s="22" t="s">
        <v>140</v>
      </c>
      <c r="E340" s="22" t="s">
        <v>110</v>
      </c>
      <c r="F340" s="22" t="s">
        <v>227</v>
      </c>
      <c r="G340" s="21">
        <v>45</v>
      </c>
      <c r="H340" s="21">
        <v>0.3</v>
      </c>
      <c r="I340" s="21" t="s">
        <v>103</v>
      </c>
      <c r="J340" s="21">
        <v>45</v>
      </c>
      <c r="K340" s="21">
        <v>0.3</v>
      </c>
      <c r="L340" s="21" t="s">
        <v>103</v>
      </c>
      <c r="M340" s="23" t="s">
        <v>61</v>
      </c>
      <c r="N340" s="24" t="s">
        <v>97</v>
      </c>
      <c r="O340" s="25">
        <v>43129</v>
      </c>
      <c r="P340" s="21">
        <v>0</v>
      </c>
      <c r="Q340" s="21">
        <v>3</v>
      </c>
      <c r="R340" s="21">
        <f t="shared" si="78"/>
        <v>78</v>
      </c>
      <c r="S340" s="24">
        <f t="shared" si="79"/>
        <v>7.2557549999999998E-2</v>
      </c>
      <c r="T340" s="24">
        <f t="shared" si="80"/>
        <v>2.9023020000000002</v>
      </c>
      <c r="U340" s="24">
        <f>+VLOOKUP(B340,'[3]Annexe 1 (Prix MP)'!A:C,3,0)*T340</f>
        <v>14.197829199840001</v>
      </c>
      <c r="V340" s="26">
        <f t="shared" si="68"/>
        <v>36</v>
      </c>
      <c r="W340" s="27">
        <f t="shared" si="77"/>
        <v>3</v>
      </c>
      <c r="X340" s="28">
        <f>+VLOOKUP(W340,'[3]Annexe 1 (Prix MP)'!$A$32:$B$38,2,0)</f>
        <v>0.15</v>
      </c>
      <c r="Y340" s="29">
        <f t="shared" si="69"/>
        <v>0.39438414444000003</v>
      </c>
      <c r="Z340" s="28">
        <f t="shared" si="70"/>
        <v>0.15</v>
      </c>
      <c r="AA340" s="24">
        <f t="shared" si="74"/>
        <v>8.1990031500000005E-2</v>
      </c>
      <c r="AB340" s="28">
        <f t="shared" si="81"/>
        <v>0</v>
      </c>
      <c r="AC340" s="28">
        <f t="shared" si="71"/>
        <v>0.62637417594000011</v>
      </c>
      <c r="AD340" s="30">
        <f t="shared" si="75"/>
        <v>0.23947347410179384</v>
      </c>
      <c r="AE340" s="28">
        <f t="shared" si="72"/>
        <v>0.63516556792000001</v>
      </c>
      <c r="AF340" s="31">
        <f t="shared" si="73"/>
        <v>0.63516556792000001</v>
      </c>
      <c r="AG340" s="31">
        <f>VLOOKUP(C340,'[4]Bague en acier (simple) '!$C$8:$AF$725,30,0)</f>
        <v>0.67409276258666673</v>
      </c>
      <c r="AH340" s="30">
        <f t="shared" si="76"/>
        <v>0.24999999999999994</v>
      </c>
    </row>
    <row r="341" spans="2:34" x14ac:dyDescent="0.25">
      <c r="B341" s="21" t="s">
        <v>125</v>
      </c>
      <c r="C341" s="1" t="s">
        <v>562</v>
      </c>
      <c r="D341" s="22" t="s">
        <v>140</v>
      </c>
      <c r="E341" s="22" t="s">
        <v>110</v>
      </c>
      <c r="F341" s="22" t="s">
        <v>241</v>
      </c>
      <c r="G341" s="21">
        <v>45</v>
      </c>
      <c r="H341" s="21">
        <v>0.3</v>
      </c>
      <c r="I341" s="21" t="s">
        <v>103</v>
      </c>
      <c r="J341" s="21">
        <v>45</v>
      </c>
      <c r="K341" s="21">
        <v>0.3</v>
      </c>
      <c r="L341" s="21" t="s">
        <v>103</v>
      </c>
      <c r="M341" s="23" t="s">
        <v>96</v>
      </c>
      <c r="N341" s="24" t="s">
        <v>97</v>
      </c>
      <c r="O341" s="25">
        <v>43129</v>
      </c>
      <c r="P341" s="21">
        <v>0</v>
      </c>
      <c r="Q341" s="21">
        <v>3</v>
      </c>
      <c r="R341" s="21">
        <f t="shared" si="78"/>
        <v>73</v>
      </c>
      <c r="S341" s="24">
        <f t="shared" si="79"/>
        <v>6.7720380000000011E-2</v>
      </c>
      <c r="T341" s="24">
        <f t="shared" si="80"/>
        <v>2.9023020000000002</v>
      </c>
      <c r="U341" s="24">
        <f>+VLOOKUP(B341,'[3]Annexe 1 (Prix MP)'!A:C,3,0)*T341</f>
        <v>14.197829199840001</v>
      </c>
      <c r="V341" s="26">
        <f t="shared" si="68"/>
        <v>38</v>
      </c>
      <c r="W341" s="27">
        <f t="shared" si="77"/>
        <v>3</v>
      </c>
      <c r="X341" s="28">
        <f>+VLOOKUP(W341,'[3]Annexe 1 (Prix MP)'!$A$32:$B$38,2,0)</f>
        <v>0.15</v>
      </c>
      <c r="Y341" s="29">
        <f t="shared" si="69"/>
        <v>0.3736270842063158</v>
      </c>
      <c r="Z341" s="28">
        <f t="shared" si="70"/>
        <v>0.15</v>
      </c>
      <c r="AA341" s="24">
        <f t="shared" si="74"/>
        <v>0</v>
      </c>
      <c r="AB341" s="28">
        <f t="shared" si="81"/>
        <v>0</v>
      </c>
      <c r="AC341" s="28">
        <f t="shared" si="71"/>
        <v>0.52362708420631576</v>
      </c>
      <c r="AD341" s="30">
        <f t="shared" si="75"/>
        <v>0.28646340978973894</v>
      </c>
      <c r="AE341" s="28">
        <f t="shared" si="72"/>
        <v>0.53375297743759398</v>
      </c>
      <c r="AF341" s="31">
        <f t="shared" si="73"/>
        <v>0.53375297743759398</v>
      </c>
      <c r="AG341" s="31">
        <f>VLOOKUP(C341,'[4]Bague en acier (simple) '!$C$8:$AF$725,30,0)</f>
        <v>0.53375297743759398</v>
      </c>
      <c r="AH341" s="30">
        <f t="shared" si="76"/>
        <v>0.3</v>
      </c>
    </row>
    <row r="342" spans="2:34" x14ac:dyDescent="0.25">
      <c r="B342" s="21" t="s">
        <v>125</v>
      </c>
      <c r="C342" s="1" t="s">
        <v>563</v>
      </c>
      <c r="D342" s="22" t="s">
        <v>140</v>
      </c>
      <c r="E342" s="22" t="s">
        <v>110</v>
      </c>
      <c r="F342" s="22" t="s">
        <v>241</v>
      </c>
      <c r="G342" s="21">
        <v>45</v>
      </c>
      <c r="H342" s="21">
        <v>0.3</v>
      </c>
      <c r="I342" s="21" t="s">
        <v>103</v>
      </c>
      <c r="J342" s="21">
        <v>45</v>
      </c>
      <c r="K342" s="21">
        <v>0.3</v>
      </c>
      <c r="L342" s="21" t="s">
        <v>103</v>
      </c>
      <c r="M342" s="23" t="s">
        <v>61</v>
      </c>
      <c r="N342" s="24" t="s">
        <v>97</v>
      </c>
      <c r="O342" s="25">
        <v>43129</v>
      </c>
      <c r="P342" s="21">
        <v>0</v>
      </c>
      <c r="Q342" s="21">
        <v>3</v>
      </c>
      <c r="R342" s="21">
        <f t="shared" si="78"/>
        <v>73</v>
      </c>
      <c r="S342" s="24">
        <f t="shared" si="79"/>
        <v>6.7720380000000011E-2</v>
      </c>
      <c r="T342" s="24">
        <f t="shared" si="80"/>
        <v>2.9023020000000002</v>
      </c>
      <c r="U342" s="24">
        <f>+VLOOKUP(B342,'[3]Annexe 1 (Prix MP)'!A:C,3,0)*T342</f>
        <v>14.197829199840001</v>
      </c>
      <c r="V342" s="26">
        <f t="shared" si="68"/>
        <v>38</v>
      </c>
      <c r="W342" s="27">
        <f t="shared" si="77"/>
        <v>3</v>
      </c>
      <c r="X342" s="28">
        <f>+VLOOKUP(W342,'[3]Annexe 1 (Prix MP)'!$A$32:$B$38,2,0)</f>
        <v>0.15</v>
      </c>
      <c r="Y342" s="29">
        <f t="shared" si="69"/>
        <v>0.3736270842063158</v>
      </c>
      <c r="Z342" s="28">
        <f t="shared" si="70"/>
        <v>0.15</v>
      </c>
      <c r="AA342" s="24">
        <f t="shared" si="74"/>
        <v>7.6524029400000027E-2</v>
      </c>
      <c r="AB342" s="28">
        <f t="shared" si="81"/>
        <v>0</v>
      </c>
      <c r="AC342" s="28">
        <f t="shared" si="71"/>
        <v>0.60015111360631579</v>
      </c>
      <c r="AD342" s="30">
        <f t="shared" si="75"/>
        <v>0.24993705185123799</v>
      </c>
      <c r="AE342" s="28">
        <f t="shared" si="72"/>
        <v>0.60015111360631579</v>
      </c>
      <c r="AF342" s="31">
        <f t="shared" si="73"/>
        <v>0.60015111360631579</v>
      </c>
      <c r="AG342" s="31">
        <f>VLOOKUP(C342,'[4]Bague en acier (simple) '!$C$8:$AF$725,30,0)</f>
        <v>0.63964464427508771</v>
      </c>
      <c r="AH342" s="30">
        <f t="shared" si="76"/>
        <v>0.24993705185123799</v>
      </c>
    </row>
    <row r="343" spans="2:34" x14ac:dyDescent="0.25">
      <c r="B343" s="21" t="s">
        <v>125</v>
      </c>
      <c r="C343" s="32" t="s">
        <v>564</v>
      </c>
      <c r="D343" s="22" t="s">
        <v>140</v>
      </c>
      <c r="E343" s="22" t="s">
        <v>110</v>
      </c>
      <c r="F343" s="22" t="s">
        <v>565</v>
      </c>
      <c r="G343" s="33">
        <v>45</v>
      </c>
      <c r="H343" s="33">
        <v>0.3</v>
      </c>
      <c r="I343" s="33" t="s">
        <v>103</v>
      </c>
      <c r="J343" s="33">
        <v>45</v>
      </c>
      <c r="K343" s="33">
        <v>0.3</v>
      </c>
      <c r="L343" s="33" t="s">
        <v>103</v>
      </c>
      <c r="M343" s="23" t="s">
        <v>61</v>
      </c>
      <c r="N343" s="24" t="s">
        <v>97</v>
      </c>
      <c r="O343" s="25">
        <v>43129</v>
      </c>
      <c r="P343" s="21">
        <v>0</v>
      </c>
      <c r="Q343" s="33">
        <v>3</v>
      </c>
      <c r="R343" s="33">
        <f t="shared" si="78"/>
        <v>70.5</v>
      </c>
      <c r="S343" s="34">
        <f t="shared" si="79"/>
        <v>6.530179500000001E-2</v>
      </c>
      <c r="T343" s="34">
        <f t="shared" si="80"/>
        <v>2.9023020000000002</v>
      </c>
      <c r="U343" s="34">
        <f>+VLOOKUP(B343,'[3]Annexe 1 (Prix MP)'!A:C,3,0)*T343</f>
        <v>14.197829199840001</v>
      </c>
      <c r="V343" s="35">
        <f t="shared" si="68"/>
        <v>40</v>
      </c>
      <c r="W343" s="27">
        <f t="shared" si="77"/>
        <v>3</v>
      </c>
      <c r="X343" s="36">
        <f>+VLOOKUP(W343,'[3]Annexe 1 (Prix MP)'!$A$32:$B$38,2,0)</f>
        <v>0.15</v>
      </c>
      <c r="Y343" s="37">
        <f t="shared" si="69"/>
        <v>0.35494572999600005</v>
      </c>
      <c r="Z343" s="36">
        <f t="shared" si="70"/>
        <v>0.15</v>
      </c>
      <c r="AA343" s="34">
        <f t="shared" si="74"/>
        <v>7.3791028350000024E-2</v>
      </c>
      <c r="AB343" s="36">
        <f t="shared" si="81"/>
        <v>0</v>
      </c>
      <c r="AC343" s="36">
        <f t="shared" si="71"/>
        <v>0.57873675834600014</v>
      </c>
      <c r="AD343" s="38">
        <f t="shared" si="75"/>
        <v>0.25918519575064208</v>
      </c>
      <c r="AE343" s="36">
        <f t="shared" si="72"/>
        <v>0.6124810833514287</v>
      </c>
      <c r="AF343" s="31">
        <f t="shared" si="73"/>
        <v>0.6124810833514287</v>
      </c>
      <c r="AG343" s="31">
        <f>VLOOKUP(C343,'[4]Bague en acier (simple) '!$C$8:$AF$725,30,0)</f>
        <v>0.60851261474600016</v>
      </c>
      <c r="AH343" s="38">
        <f t="shared" si="76"/>
        <v>0.30000000000000004</v>
      </c>
    </row>
    <row r="344" spans="2:34" x14ac:dyDescent="0.25">
      <c r="B344" s="21" t="s">
        <v>125</v>
      </c>
      <c r="C344" s="1" t="s">
        <v>566</v>
      </c>
      <c r="D344" s="22" t="s">
        <v>140</v>
      </c>
      <c r="E344" s="22" t="s">
        <v>110</v>
      </c>
      <c r="F344" s="22" t="s">
        <v>210</v>
      </c>
      <c r="G344" s="33">
        <v>45</v>
      </c>
      <c r="H344" s="33">
        <v>0.3</v>
      </c>
      <c r="I344" s="33" t="s">
        <v>103</v>
      </c>
      <c r="J344" s="33">
        <v>45</v>
      </c>
      <c r="K344" s="33">
        <v>0.3</v>
      </c>
      <c r="L344" s="33" t="s">
        <v>103</v>
      </c>
      <c r="M344" s="23" t="s">
        <v>61</v>
      </c>
      <c r="N344" s="24" t="s">
        <v>97</v>
      </c>
      <c r="O344" s="25">
        <v>43129</v>
      </c>
      <c r="P344" s="21">
        <v>0</v>
      </c>
      <c r="Q344" s="33">
        <v>3</v>
      </c>
      <c r="R344" s="33">
        <f t="shared" si="78"/>
        <v>61</v>
      </c>
      <c r="S344" s="34">
        <f t="shared" si="79"/>
        <v>5.6111172000000008E-2</v>
      </c>
      <c r="T344" s="34">
        <f t="shared" si="80"/>
        <v>2.9023020000000002</v>
      </c>
      <c r="U344" s="34">
        <f>+VLOOKUP(B344,'[3]Annexe 1 (Prix MP)'!A:C,3,0)*T344</f>
        <v>14.197829199840001</v>
      </c>
      <c r="V344" s="35">
        <f t="shared" si="68"/>
        <v>46</v>
      </c>
      <c r="W344" s="27">
        <f t="shared" si="77"/>
        <v>3</v>
      </c>
      <c r="X344" s="36">
        <f>+VLOOKUP(W344,'[3]Annexe 1 (Prix MP)'!$A$32:$B$38,2,0)</f>
        <v>0.15</v>
      </c>
      <c r="Y344" s="37">
        <f t="shared" si="69"/>
        <v>0.30864846086608699</v>
      </c>
      <c r="Z344" s="36">
        <f t="shared" si="70"/>
        <v>0.15</v>
      </c>
      <c r="AA344" s="34">
        <f t="shared" si="74"/>
        <v>6.340562436000001E-2</v>
      </c>
      <c r="AB344" s="36">
        <f t="shared" si="81"/>
        <v>0</v>
      </c>
      <c r="AC344" s="36">
        <f t="shared" si="71"/>
        <v>0.52205408522608698</v>
      </c>
      <c r="AD344" s="38">
        <f t="shared" si="75"/>
        <v>0.2873265514913827</v>
      </c>
      <c r="AE344" s="36">
        <f t="shared" si="72"/>
        <v>0.5315058360372672</v>
      </c>
      <c r="AF344" s="31">
        <f t="shared" si="73"/>
        <v>0.5315058360372672</v>
      </c>
      <c r="AG344" s="31">
        <f>VLOOKUP(C344,'[4]Bague en acier (simple) '!$C$8:$AF$725,30,0)</f>
        <v>0.57509313066583867</v>
      </c>
      <c r="AH344" s="38">
        <f t="shared" si="76"/>
        <v>0.30000000000000004</v>
      </c>
    </row>
    <row r="345" spans="2:34" x14ac:dyDescent="0.25">
      <c r="B345" s="21" t="s">
        <v>125</v>
      </c>
      <c r="C345" s="1" t="s">
        <v>567</v>
      </c>
      <c r="D345" s="22" t="s">
        <v>140</v>
      </c>
      <c r="E345" s="22" t="s">
        <v>110</v>
      </c>
      <c r="F345" s="22" t="s">
        <v>197</v>
      </c>
      <c r="G345" s="33">
        <v>45</v>
      </c>
      <c r="H345" s="33">
        <v>0.3</v>
      </c>
      <c r="I345" s="33" t="s">
        <v>103</v>
      </c>
      <c r="J345" s="33">
        <v>45</v>
      </c>
      <c r="K345" s="33">
        <v>0.3</v>
      </c>
      <c r="L345" s="33" t="s">
        <v>103</v>
      </c>
      <c r="M345" s="23" t="s">
        <v>61</v>
      </c>
      <c r="N345" s="24" t="s">
        <v>97</v>
      </c>
      <c r="O345" s="25">
        <v>43129</v>
      </c>
      <c r="P345" s="21">
        <v>0</v>
      </c>
      <c r="Q345" s="33">
        <v>3</v>
      </c>
      <c r="R345" s="33">
        <f t="shared" si="78"/>
        <v>58</v>
      </c>
      <c r="S345" s="34">
        <f t="shared" si="79"/>
        <v>5.3208870000000005E-2</v>
      </c>
      <c r="T345" s="34">
        <f t="shared" si="80"/>
        <v>2.9023020000000002</v>
      </c>
      <c r="U345" s="34">
        <f>+VLOOKUP(B345,'[3]Annexe 1 (Prix MP)'!A:C,3,0)*T345</f>
        <v>14.197829199840001</v>
      </c>
      <c r="V345" s="35">
        <f t="shared" ref="V345:V408" si="82">INT(2820/R345)</f>
        <v>48</v>
      </c>
      <c r="W345" s="27">
        <f t="shared" si="77"/>
        <v>3</v>
      </c>
      <c r="X345" s="36">
        <f>+VLOOKUP(W345,'[3]Annexe 1 (Prix MP)'!$A$32:$B$38,2,0)</f>
        <v>0.15</v>
      </c>
      <c r="Y345" s="37">
        <f t="shared" si="69"/>
        <v>0.29578810833000002</v>
      </c>
      <c r="Z345" s="36">
        <f t="shared" si="70"/>
        <v>0.15</v>
      </c>
      <c r="AA345" s="34">
        <f t="shared" si="74"/>
        <v>6.0126023100000009E-2</v>
      </c>
      <c r="AB345" s="36">
        <f t="shared" si="81"/>
        <v>0</v>
      </c>
      <c r="AC345" s="36">
        <f t="shared" si="71"/>
        <v>0.50591413143000008</v>
      </c>
      <c r="AD345" s="38">
        <f t="shared" si="75"/>
        <v>0.29649300282641844</v>
      </c>
      <c r="AE345" s="36">
        <f t="shared" si="72"/>
        <v>0.50591413143000008</v>
      </c>
      <c r="AF345" s="31">
        <f t="shared" si="73"/>
        <v>0.50591413143000008</v>
      </c>
      <c r="AG345" s="31">
        <f>VLOOKUP(C345,'[4]Bague en acier (simple) '!$C$8:$AF$725,30,0)</f>
        <v>0.55236774547142875</v>
      </c>
      <c r="AH345" s="38">
        <f t="shared" si="76"/>
        <v>0.29649300282641844</v>
      </c>
    </row>
    <row r="346" spans="2:34" x14ac:dyDescent="0.25">
      <c r="B346" s="21" t="s">
        <v>125</v>
      </c>
      <c r="C346" s="32" t="s">
        <v>568</v>
      </c>
      <c r="D346" s="22" t="s">
        <v>140</v>
      </c>
      <c r="E346" s="22" t="s">
        <v>110</v>
      </c>
      <c r="F346" s="22" t="s">
        <v>517</v>
      </c>
      <c r="G346" s="33">
        <v>45</v>
      </c>
      <c r="H346" s="33">
        <v>0.3</v>
      </c>
      <c r="I346" s="33" t="s">
        <v>103</v>
      </c>
      <c r="J346" s="33">
        <v>45</v>
      </c>
      <c r="K346" s="33">
        <v>0.3</v>
      </c>
      <c r="L346" s="33" t="s">
        <v>103</v>
      </c>
      <c r="M346" s="23" t="s">
        <v>61</v>
      </c>
      <c r="N346" s="24" t="s">
        <v>97</v>
      </c>
      <c r="O346" s="25">
        <v>43129</v>
      </c>
      <c r="P346" s="21">
        <v>0</v>
      </c>
      <c r="Q346" s="33">
        <v>3</v>
      </c>
      <c r="R346" s="33">
        <f t="shared" si="78"/>
        <v>56</v>
      </c>
      <c r="S346" s="34">
        <f t="shared" si="79"/>
        <v>5.1274001999999999E-2</v>
      </c>
      <c r="T346" s="34">
        <f t="shared" si="80"/>
        <v>2.9023020000000002</v>
      </c>
      <c r="U346" s="34">
        <f>+VLOOKUP(B346,'[3]Annexe 1 (Prix MP)'!A:C,3,0)*T346</f>
        <v>14.197829199840001</v>
      </c>
      <c r="V346" s="35">
        <f t="shared" si="82"/>
        <v>50</v>
      </c>
      <c r="W346" s="27">
        <f t="shared" si="77"/>
        <v>3</v>
      </c>
      <c r="X346" s="36">
        <f>+VLOOKUP(W346,'[3]Annexe 1 (Prix MP)'!$A$32:$B$38,2,0)</f>
        <v>0.15</v>
      </c>
      <c r="Y346" s="37">
        <f t="shared" ref="Y346:Y410" si="83">U346/V346</f>
        <v>0.28395658399680002</v>
      </c>
      <c r="Z346" s="36">
        <f t="shared" ref="Z346:Z410" si="84">+IF(((Y346+AA346)*0.3)&gt;X346,IF(((Y346+AA346)*0.3)/X346&gt;$Z$6,X346*$Z$6,((Y346+AA346)*0.3)),X346)</f>
        <v>0.15</v>
      </c>
      <c r="AA346" s="34">
        <f t="shared" si="74"/>
        <v>5.7939622260000004E-2</v>
      </c>
      <c r="AB346" s="36">
        <f t="shared" si="81"/>
        <v>0</v>
      </c>
      <c r="AC346" s="36">
        <f t="shared" ref="AC346:AC410" si="85">+Y346+Z346+AA346+AB346</f>
        <v>0.49189620625680003</v>
      </c>
      <c r="AD346" s="38">
        <f t="shared" si="75"/>
        <v>0.30494238030713905</v>
      </c>
      <c r="AE346" s="36">
        <f t="shared" ref="AE346:AE410" si="86">+IF(AD346&lt;=15%,(Y346+AA346+AB346)/0.85,IF(AND(AD346&gt;=15.5%,AD346&lt;19.5%),(Y346+AA346+AB346)/0.8,IF(AND(AD346&gt;=20.5%,AD346&lt;24.5%),(Y346+AA346+AB346)/0.75,IF(AND(AD346&gt;=25.5%,AD346&lt;29.5%),(Y346+AA346+AB346)/0.7,AC346))))</f>
        <v>0.49189620625680003</v>
      </c>
      <c r="AF346" s="31">
        <f t="shared" ref="AF346:AF410" si="87">+IF(AE346="",AC346,AE346)</f>
        <v>0.49189620625680003</v>
      </c>
      <c r="AG346" s="31">
        <f>VLOOKUP(C346,'[4]Bague en acier (simple) '!$C$8:$AF$725,30,0)</f>
        <v>0.53256326585257141</v>
      </c>
      <c r="AH346" s="38">
        <f t="shared" si="76"/>
        <v>0.30494238030713905</v>
      </c>
    </row>
    <row r="347" spans="2:34" x14ac:dyDescent="0.25">
      <c r="B347" s="21" t="s">
        <v>125</v>
      </c>
      <c r="C347" s="1" t="s">
        <v>569</v>
      </c>
      <c r="D347" s="22" t="s">
        <v>140</v>
      </c>
      <c r="E347" s="22" t="s">
        <v>110</v>
      </c>
      <c r="F347" s="22" t="s">
        <v>142</v>
      </c>
      <c r="G347" s="33">
        <v>45</v>
      </c>
      <c r="H347" s="33">
        <v>0.3</v>
      </c>
      <c r="I347" s="33" t="s">
        <v>103</v>
      </c>
      <c r="J347" s="33">
        <v>45</v>
      </c>
      <c r="K347" s="33">
        <v>0.3</v>
      </c>
      <c r="L347" s="33" t="s">
        <v>103</v>
      </c>
      <c r="M347" s="23" t="s">
        <v>61</v>
      </c>
      <c r="N347" s="24" t="s">
        <v>97</v>
      </c>
      <c r="O347" s="25">
        <v>43129</v>
      </c>
      <c r="P347" s="21">
        <v>0</v>
      </c>
      <c r="Q347" s="33">
        <v>3</v>
      </c>
      <c r="R347" s="33">
        <f t="shared" si="78"/>
        <v>55</v>
      </c>
      <c r="S347" s="34">
        <f t="shared" si="79"/>
        <v>5.0306567999999996E-2</v>
      </c>
      <c r="T347" s="34">
        <f t="shared" si="80"/>
        <v>2.9023020000000002</v>
      </c>
      <c r="U347" s="34">
        <f>+VLOOKUP(B347,'[3]Annexe 1 (Prix MP)'!A:C,3,0)*T347</f>
        <v>14.197829199840001</v>
      </c>
      <c r="V347" s="35">
        <f t="shared" si="82"/>
        <v>51</v>
      </c>
      <c r="W347" s="27">
        <f t="shared" si="77"/>
        <v>3</v>
      </c>
      <c r="X347" s="36">
        <f>+VLOOKUP(W347,'[3]Annexe 1 (Prix MP)'!$A$32:$B$38,2,0)</f>
        <v>0.15</v>
      </c>
      <c r="Y347" s="37">
        <f t="shared" si="83"/>
        <v>0.27838880784000003</v>
      </c>
      <c r="Z347" s="36">
        <f t="shared" si="84"/>
        <v>0.15</v>
      </c>
      <c r="AA347" s="34">
        <f t="shared" ref="AA347:AA397" si="88">IF(M347=$M$9,0,S347*$AA$6)</f>
        <v>5.6846421840000001E-2</v>
      </c>
      <c r="AB347" s="36">
        <f t="shared" si="81"/>
        <v>0</v>
      </c>
      <c r="AC347" s="36">
        <f t="shared" si="85"/>
        <v>0.48523522967999999</v>
      </c>
      <c r="AD347" s="38">
        <f t="shared" si="75"/>
        <v>0.30912842024871334</v>
      </c>
      <c r="AE347" s="36">
        <f t="shared" si="86"/>
        <v>0.48523522967999999</v>
      </c>
      <c r="AF347" s="31">
        <f t="shared" si="87"/>
        <v>0.48523522967999999</v>
      </c>
      <c r="AG347" s="31">
        <f>VLOOKUP(C347,'[4]Bague en acier (simple) '!$C$8:$AF$725,30,0)</f>
        <v>0.5231581489142858</v>
      </c>
      <c r="AH347" s="38">
        <f t="shared" si="76"/>
        <v>0.30912842024871334</v>
      </c>
    </row>
    <row r="348" spans="2:34" x14ac:dyDescent="0.25">
      <c r="B348" s="21" t="s">
        <v>125</v>
      </c>
      <c r="C348" s="32" t="s">
        <v>570</v>
      </c>
      <c r="D348" s="22" t="s">
        <v>140</v>
      </c>
      <c r="E348" s="22" t="s">
        <v>110</v>
      </c>
      <c r="F348" s="22" t="s">
        <v>257</v>
      </c>
      <c r="G348" s="33">
        <v>45</v>
      </c>
      <c r="H348" s="33">
        <v>0.3</v>
      </c>
      <c r="I348" s="33" t="s">
        <v>103</v>
      </c>
      <c r="J348" s="33">
        <v>45</v>
      </c>
      <c r="K348" s="33">
        <v>0.3</v>
      </c>
      <c r="L348" s="33" t="s">
        <v>103</v>
      </c>
      <c r="M348" s="23" t="s">
        <v>61</v>
      </c>
      <c r="N348" s="24" t="s">
        <v>97</v>
      </c>
      <c r="O348" s="25">
        <v>43129</v>
      </c>
      <c r="P348" s="21">
        <v>0</v>
      </c>
      <c r="Q348" s="33">
        <v>3</v>
      </c>
      <c r="R348" s="33">
        <f t="shared" si="78"/>
        <v>54</v>
      </c>
      <c r="S348" s="34">
        <f t="shared" si="79"/>
        <v>4.9339134000000007E-2</v>
      </c>
      <c r="T348" s="34">
        <f t="shared" si="80"/>
        <v>2.9023020000000002</v>
      </c>
      <c r="U348" s="34">
        <f>+VLOOKUP(B348,'[3]Annexe 1 (Prix MP)'!A:C,3,0)*T348</f>
        <v>14.197829199840001</v>
      </c>
      <c r="V348" s="35">
        <f t="shared" si="82"/>
        <v>52</v>
      </c>
      <c r="W348" s="27">
        <f t="shared" si="77"/>
        <v>3</v>
      </c>
      <c r="X348" s="36">
        <f>+VLOOKUP(W348,'[3]Annexe 1 (Prix MP)'!$A$32:$B$38,2,0)</f>
        <v>0.15</v>
      </c>
      <c r="Y348" s="37">
        <f t="shared" si="83"/>
        <v>0.27303517692000001</v>
      </c>
      <c r="Z348" s="36">
        <f t="shared" si="84"/>
        <v>0.15</v>
      </c>
      <c r="AA348" s="34">
        <f t="shared" si="88"/>
        <v>5.5753221420000013E-2</v>
      </c>
      <c r="AB348" s="36">
        <f t="shared" si="81"/>
        <v>0</v>
      </c>
      <c r="AC348" s="36">
        <f t="shared" si="85"/>
        <v>0.47878839834000003</v>
      </c>
      <c r="AD348" s="38">
        <f t="shared" si="75"/>
        <v>0.31329079927596981</v>
      </c>
      <c r="AE348" s="36">
        <f t="shared" si="86"/>
        <v>0.47878839834000003</v>
      </c>
      <c r="AF348" s="31">
        <f t="shared" si="87"/>
        <v>0.47878839834000003</v>
      </c>
      <c r="AG348" s="31">
        <f>VLOOKUP(C348,'[4]Bague en acier (simple) '!$C$8:$AF$725,30,0)</f>
        <v>0.51405895374285715</v>
      </c>
      <c r="AH348" s="38">
        <f t="shared" si="76"/>
        <v>0.31329079927596981</v>
      </c>
    </row>
    <row r="349" spans="2:34" x14ac:dyDescent="0.25">
      <c r="B349" s="21" t="s">
        <v>125</v>
      </c>
      <c r="C349" s="1" t="s">
        <v>571</v>
      </c>
      <c r="D349" s="22" t="s">
        <v>140</v>
      </c>
      <c r="E349" s="22" t="s">
        <v>110</v>
      </c>
      <c r="F349" s="22" t="s">
        <v>136</v>
      </c>
      <c r="G349" s="33">
        <v>45</v>
      </c>
      <c r="H349" s="33">
        <v>0.3</v>
      </c>
      <c r="I349" s="33" t="s">
        <v>103</v>
      </c>
      <c r="J349" s="33">
        <v>45</v>
      </c>
      <c r="K349" s="33">
        <v>0.3</v>
      </c>
      <c r="L349" s="33" t="s">
        <v>103</v>
      </c>
      <c r="M349" s="23" t="s">
        <v>61</v>
      </c>
      <c r="N349" s="24" t="s">
        <v>97</v>
      </c>
      <c r="O349" s="25">
        <v>43129</v>
      </c>
      <c r="P349" s="21">
        <v>0</v>
      </c>
      <c r="Q349" s="33">
        <v>3</v>
      </c>
      <c r="R349" s="33">
        <f t="shared" si="78"/>
        <v>53</v>
      </c>
      <c r="S349" s="34">
        <f t="shared" si="79"/>
        <v>4.8371700000000004E-2</v>
      </c>
      <c r="T349" s="34">
        <f t="shared" si="80"/>
        <v>2.9023020000000002</v>
      </c>
      <c r="U349" s="34">
        <f>+VLOOKUP(B349,'[3]Annexe 1 (Prix MP)'!A:C,3,0)*T349</f>
        <v>14.197829199840001</v>
      </c>
      <c r="V349" s="35">
        <f t="shared" si="82"/>
        <v>53</v>
      </c>
      <c r="W349" s="27">
        <f t="shared" si="77"/>
        <v>3</v>
      </c>
      <c r="X349" s="36">
        <f>+VLOOKUP(W349,'[3]Annexe 1 (Prix MP)'!$A$32:$B$38,2,0)</f>
        <v>0.15</v>
      </c>
      <c r="Y349" s="37">
        <f t="shared" si="83"/>
        <v>0.26788356980830191</v>
      </c>
      <c r="Z349" s="36">
        <f t="shared" si="84"/>
        <v>0.15</v>
      </c>
      <c r="AA349" s="34">
        <f t="shared" si="88"/>
        <v>5.466002100000001E-2</v>
      </c>
      <c r="AB349" s="36">
        <f t="shared" si="81"/>
        <v>0</v>
      </c>
      <c r="AC349" s="36">
        <f t="shared" si="85"/>
        <v>0.47254359080830188</v>
      </c>
      <c r="AD349" s="38">
        <f t="shared" si="75"/>
        <v>0.31743103264488226</v>
      </c>
      <c r="AE349" s="36">
        <f t="shared" si="86"/>
        <v>0.47254359080830188</v>
      </c>
      <c r="AF349" s="31">
        <f t="shared" si="87"/>
        <v>0.47254359080830188</v>
      </c>
      <c r="AG349" s="31">
        <f>VLOOKUP(C349,'[4]Bague en acier (simple) '!$C$8:$AF$725,30,0)</f>
        <v>0.50367385480830185</v>
      </c>
      <c r="AH349" s="38">
        <f t="shared" si="76"/>
        <v>0.31743103264488226</v>
      </c>
    </row>
    <row r="350" spans="2:34" x14ac:dyDescent="0.25">
      <c r="B350" s="21" t="s">
        <v>125</v>
      </c>
      <c r="C350" s="32" t="s">
        <v>572</v>
      </c>
      <c r="D350" s="22" t="s">
        <v>140</v>
      </c>
      <c r="E350" s="22" t="s">
        <v>110</v>
      </c>
      <c r="F350" s="22" t="s">
        <v>573</v>
      </c>
      <c r="G350" s="33">
        <v>45</v>
      </c>
      <c r="H350" s="33">
        <v>0.3</v>
      </c>
      <c r="I350" s="33" t="s">
        <v>103</v>
      </c>
      <c r="J350" s="33">
        <v>45</v>
      </c>
      <c r="K350" s="33">
        <v>0.3</v>
      </c>
      <c r="L350" s="33" t="s">
        <v>103</v>
      </c>
      <c r="M350" s="23" t="s">
        <v>61</v>
      </c>
      <c r="N350" s="24" t="s">
        <v>97</v>
      </c>
      <c r="O350" s="25">
        <v>43129</v>
      </c>
      <c r="P350" s="21">
        <v>0</v>
      </c>
      <c r="Q350" s="33">
        <v>3</v>
      </c>
      <c r="R350" s="33">
        <f t="shared" si="78"/>
        <v>52</v>
      </c>
      <c r="S350" s="34">
        <f t="shared" si="79"/>
        <v>4.7404266E-2</v>
      </c>
      <c r="T350" s="34">
        <f t="shared" si="80"/>
        <v>2.9023020000000002</v>
      </c>
      <c r="U350" s="34">
        <f>+VLOOKUP(B350,'[3]Annexe 1 (Prix MP)'!A:C,3,0)*T350</f>
        <v>14.197829199840001</v>
      </c>
      <c r="V350" s="35">
        <f t="shared" si="82"/>
        <v>54</v>
      </c>
      <c r="W350" s="27">
        <f t="shared" si="77"/>
        <v>3</v>
      </c>
      <c r="X350" s="36">
        <f>+VLOOKUP(W350,'[3]Annexe 1 (Prix MP)'!$A$32:$B$38,2,0)</f>
        <v>0.15</v>
      </c>
      <c r="Y350" s="37">
        <f t="shared" si="83"/>
        <v>0.26292276296</v>
      </c>
      <c r="Z350" s="36">
        <f t="shared" si="84"/>
        <v>0.15</v>
      </c>
      <c r="AA350" s="34">
        <f t="shared" si="88"/>
        <v>5.3566820580000007E-2</v>
      </c>
      <c r="AB350" s="36">
        <f t="shared" si="81"/>
        <v>0</v>
      </c>
      <c r="AC350" s="36">
        <f t="shared" si="85"/>
        <v>0.46648958353999997</v>
      </c>
      <c r="AD350" s="38">
        <f t="shared" si="75"/>
        <v>0.32155058825046184</v>
      </c>
      <c r="AE350" s="36">
        <f t="shared" si="86"/>
        <v>0.46648958353999997</v>
      </c>
      <c r="AF350" s="31">
        <f t="shared" si="87"/>
        <v>0.46648958353999997</v>
      </c>
      <c r="AG350" s="31">
        <f>VLOOKUP(C350,'[4]Bague en acier (simple) '!$C$8:$AF$725,30,0)</f>
        <v>0.49769724226000001</v>
      </c>
      <c r="AH350" s="38">
        <f t="shared" si="76"/>
        <v>0.32155058825046184</v>
      </c>
    </row>
    <row r="351" spans="2:34" x14ac:dyDescent="0.25">
      <c r="B351" s="21" t="s">
        <v>125</v>
      </c>
      <c r="C351" s="32" t="s">
        <v>574</v>
      </c>
      <c r="D351" s="22" t="s">
        <v>140</v>
      </c>
      <c r="E351" s="22" t="s">
        <v>110</v>
      </c>
      <c r="F351" s="22" t="s">
        <v>162</v>
      </c>
      <c r="G351" s="33">
        <v>45</v>
      </c>
      <c r="H351" s="33">
        <v>0.3</v>
      </c>
      <c r="I351" s="33" t="s">
        <v>103</v>
      </c>
      <c r="J351" s="33">
        <v>45</v>
      </c>
      <c r="K351" s="33">
        <v>0.3</v>
      </c>
      <c r="L351" s="33" t="s">
        <v>103</v>
      </c>
      <c r="M351" s="23" t="s">
        <v>61</v>
      </c>
      <c r="N351" s="24" t="s">
        <v>97</v>
      </c>
      <c r="O351" s="25">
        <v>43129</v>
      </c>
      <c r="P351" s="21">
        <v>0</v>
      </c>
      <c r="Q351" s="33">
        <v>3</v>
      </c>
      <c r="R351" s="33">
        <f t="shared" si="78"/>
        <v>47</v>
      </c>
      <c r="S351" s="34">
        <f t="shared" si="79"/>
        <v>4.2567095999999999E-2</v>
      </c>
      <c r="T351" s="34">
        <f t="shared" si="80"/>
        <v>2.9023020000000002</v>
      </c>
      <c r="U351" s="34">
        <f>+VLOOKUP(B351,'[3]Annexe 1 (Prix MP)'!A:C,3,0)*T351</f>
        <v>14.197829199840001</v>
      </c>
      <c r="V351" s="35">
        <f t="shared" si="82"/>
        <v>60</v>
      </c>
      <c r="W351" s="27">
        <f t="shared" si="77"/>
        <v>3</v>
      </c>
      <c r="X351" s="36">
        <f>+VLOOKUP(W351,'[3]Annexe 1 (Prix MP)'!$A$32:$B$38,2,0)</f>
        <v>0.15</v>
      </c>
      <c r="Y351" s="37">
        <f t="shared" si="83"/>
        <v>0.23663048666400002</v>
      </c>
      <c r="Z351" s="36">
        <f t="shared" si="84"/>
        <v>0.15</v>
      </c>
      <c r="AA351" s="34">
        <f t="shared" si="88"/>
        <v>4.8100818480000002E-2</v>
      </c>
      <c r="AB351" s="36">
        <f t="shared" si="81"/>
        <v>0</v>
      </c>
      <c r="AC351" s="36">
        <f t="shared" si="85"/>
        <v>0.43473130514400005</v>
      </c>
      <c r="AD351" s="38">
        <f t="shared" si="75"/>
        <v>0.34504071417243382</v>
      </c>
      <c r="AE351" s="36">
        <f t="shared" si="86"/>
        <v>0.43473130514400005</v>
      </c>
      <c r="AF351" s="31">
        <f t="shared" si="87"/>
        <v>0.43473130514400005</v>
      </c>
      <c r="AG351" s="31">
        <f>VLOOKUP(C351,'[4]Bague en acier (simple) '!$C$8:$AF$725,30,0)</f>
        <v>0.46632593746399997</v>
      </c>
      <c r="AH351" s="38">
        <f t="shared" si="76"/>
        <v>0.34504071417243382</v>
      </c>
    </row>
    <row r="352" spans="2:34" x14ac:dyDescent="0.25">
      <c r="B352" s="21" t="s">
        <v>125</v>
      </c>
      <c r="C352" s="1" t="s">
        <v>575</v>
      </c>
      <c r="D352" s="22" t="s">
        <v>140</v>
      </c>
      <c r="E352" s="22" t="s">
        <v>110</v>
      </c>
      <c r="F352" s="22" t="s">
        <v>381</v>
      </c>
      <c r="G352" s="33">
        <v>45</v>
      </c>
      <c r="H352" s="33">
        <v>0.3</v>
      </c>
      <c r="I352" s="33" t="s">
        <v>103</v>
      </c>
      <c r="J352" s="33">
        <v>45</v>
      </c>
      <c r="K352" s="33">
        <v>0.3</v>
      </c>
      <c r="L352" s="33" t="s">
        <v>103</v>
      </c>
      <c r="M352" s="23" t="s">
        <v>61</v>
      </c>
      <c r="N352" s="24" t="s">
        <v>97</v>
      </c>
      <c r="O352" s="25">
        <v>43129</v>
      </c>
      <c r="P352" s="21">
        <v>0</v>
      </c>
      <c r="Q352" s="33">
        <v>3</v>
      </c>
      <c r="R352" s="33">
        <f t="shared" si="78"/>
        <v>45</v>
      </c>
      <c r="S352" s="34">
        <f t="shared" si="79"/>
        <v>4.0632228000000013E-2</v>
      </c>
      <c r="T352" s="34">
        <f t="shared" si="80"/>
        <v>2.9023020000000002</v>
      </c>
      <c r="U352" s="34">
        <f>+VLOOKUP(B352,'[3]Annexe 1 (Prix MP)'!A:C,3,0)*T352</f>
        <v>14.197829199840001</v>
      </c>
      <c r="V352" s="35">
        <f t="shared" si="82"/>
        <v>62</v>
      </c>
      <c r="W352" s="27">
        <f t="shared" si="77"/>
        <v>3</v>
      </c>
      <c r="X352" s="36">
        <f>+VLOOKUP(W352,'[3]Annexe 1 (Prix MP)'!$A$32:$B$38,2,0)</f>
        <v>0.15</v>
      </c>
      <c r="Y352" s="37">
        <f t="shared" si="83"/>
        <v>0.2289972451587097</v>
      </c>
      <c r="Z352" s="36">
        <f t="shared" si="84"/>
        <v>0.15</v>
      </c>
      <c r="AA352" s="34">
        <f t="shared" si="88"/>
        <v>4.5914417640000017E-2</v>
      </c>
      <c r="AB352" s="36">
        <f t="shared" si="81"/>
        <v>0</v>
      </c>
      <c r="AC352" s="36">
        <f t="shared" si="85"/>
        <v>0.42491166279870973</v>
      </c>
      <c r="AD352" s="38">
        <f t="shared" si="75"/>
        <v>0.3530145513352464</v>
      </c>
      <c r="AE352" s="36">
        <f t="shared" si="86"/>
        <v>0.42491166279870973</v>
      </c>
      <c r="AF352" s="31">
        <f t="shared" si="87"/>
        <v>0.42491166279870973</v>
      </c>
      <c r="AG352" s="31">
        <f>VLOOKUP(C352,'[4]Bague en acier (simple) '!$C$8:$AF$725,30,0)</f>
        <v>0.45666108455870968</v>
      </c>
      <c r="AH352" s="38">
        <f t="shared" si="76"/>
        <v>0.3530145513352464</v>
      </c>
    </row>
    <row r="353" spans="2:34" x14ac:dyDescent="0.25">
      <c r="B353" s="21" t="s">
        <v>125</v>
      </c>
      <c r="C353" s="1" t="s">
        <v>576</v>
      </c>
      <c r="D353" s="22" t="s">
        <v>140</v>
      </c>
      <c r="E353" s="22" t="s">
        <v>110</v>
      </c>
      <c r="F353" s="22" t="s">
        <v>102</v>
      </c>
      <c r="G353" s="33">
        <v>45</v>
      </c>
      <c r="H353" s="33">
        <v>0.3</v>
      </c>
      <c r="I353" s="33" t="s">
        <v>103</v>
      </c>
      <c r="J353" s="33">
        <v>45</v>
      </c>
      <c r="K353" s="33">
        <v>0.3</v>
      </c>
      <c r="L353" s="33" t="s">
        <v>103</v>
      </c>
      <c r="M353" s="23" t="s">
        <v>61</v>
      </c>
      <c r="N353" s="24" t="s">
        <v>97</v>
      </c>
      <c r="O353" s="25">
        <v>43129</v>
      </c>
      <c r="P353" s="21">
        <v>0</v>
      </c>
      <c r="Q353" s="33">
        <v>3</v>
      </c>
      <c r="R353" s="33">
        <f t="shared" si="78"/>
        <v>36</v>
      </c>
      <c r="S353" s="34">
        <f t="shared" si="79"/>
        <v>3.1925322000000006E-2</v>
      </c>
      <c r="T353" s="34">
        <f t="shared" si="80"/>
        <v>2.9023020000000002</v>
      </c>
      <c r="U353" s="34">
        <f>+VLOOKUP(B353,'[3]Annexe 1 (Prix MP)'!A:C,3,0)*T353</f>
        <v>14.197829199840001</v>
      </c>
      <c r="V353" s="35">
        <f t="shared" si="82"/>
        <v>78</v>
      </c>
      <c r="W353" s="27">
        <f t="shared" si="77"/>
        <v>3</v>
      </c>
      <c r="X353" s="36">
        <f>+VLOOKUP(W353,'[3]Annexe 1 (Prix MP)'!$A$32:$B$38,2,0)</f>
        <v>0.15</v>
      </c>
      <c r="Y353" s="37">
        <f t="shared" si="83"/>
        <v>0.18202345128000003</v>
      </c>
      <c r="Z353" s="36">
        <f t="shared" si="84"/>
        <v>0.15</v>
      </c>
      <c r="AA353" s="34">
        <f t="shared" si="88"/>
        <v>3.6075613860000008E-2</v>
      </c>
      <c r="AB353" s="36">
        <f t="shared" si="81"/>
        <v>0</v>
      </c>
      <c r="AC353" s="36">
        <f t="shared" si="85"/>
        <v>0.36809906514000001</v>
      </c>
      <c r="AD353" s="38">
        <f t="shared" si="75"/>
        <v>0.40749899743143903</v>
      </c>
      <c r="AE353" s="36">
        <f t="shared" si="86"/>
        <v>0.36809906514000001</v>
      </c>
      <c r="AF353" s="31">
        <f t="shared" si="87"/>
        <v>0.36809906514000001</v>
      </c>
      <c r="AG353" s="31">
        <f>VLOOKUP(C353,'[4]Bague en acier (simple) '!$C$8:$AF$725,30,0)</f>
        <v>0.40054503937999997</v>
      </c>
      <c r="AH353" s="38">
        <f t="shared" si="76"/>
        <v>0.40749899743143903</v>
      </c>
    </row>
    <row r="354" spans="2:34" x14ac:dyDescent="0.25">
      <c r="B354" s="21" t="s">
        <v>125</v>
      </c>
      <c r="C354" s="32" t="s">
        <v>577</v>
      </c>
      <c r="D354" s="22" t="s">
        <v>140</v>
      </c>
      <c r="E354" s="22" t="s">
        <v>110</v>
      </c>
      <c r="F354" s="22" t="s">
        <v>578</v>
      </c>
      <c r="G354" s="33">
        <v>45</v>
      </c>
      <c r="H354" s="33">
        <v>0.3</v>
      </c>
      <c r="I354" s="33" t="s">
        <v>103</v>
      </c>
      <c r="J354" s="33">
        <v>45</v>
      </c>
      <c r="K354" s="33">
        <v>0.3</v>
      </c>
      <c r="L354" s="33" t="s">
        <v>103</v>
      </c>
      <c r="M354" s="23" t="s">
        <v>61</v>
      </c>
      <c r="N354" s="24" t="s">
        <v>97</v>
      </c>
      <c r="O354" s="25">
        <v>43129</v>
      </c>
      <c r="P354" s="21">
        <v>0</v>
      </c>
      <c r="Q354" s="33">
        <v>3</v>
      </c>
      <c r="R354" s="33">
        <f t="shared" si="78"/>
        <v>34.5</v>
      </c>
      <c r="S354" s="34">
        <f t="shared" si="79"/>
        <v>3.0474171000000001E-2</v>
      </c>
      <c r="T354" s="34">
        <f t="shared" si="80"/>
        <v>2.9023020000000002</v>
      </c>
      <c r="U354" s="34">
        <f>+VLOOKUP(B354,'[3]Annexe 1 (Prix MP)'!A:C,3,0)*T354</f>
        <v>14.197829199840001</v>
      </c>
      <c r="V354" s="35">
        <f t="shared" si="82"/>
        <v>81</v>
      </c>
      <c r="W354" s="27">
        <f t="shared" si="77"/>
        <v>3</v>
      </c>
      <c r="X354" s="36">
        <f>+VLOOKUP(W354,'[3]Annexe 1 (Prix MP)'!$A$32:$B$38,2,0)</f>
        <v>0.15</v>
      </c>
      <c r="Y354" s="37">
        <f t="shared" si="83"/>
        <v>0.17528184197333335</v>
      </c>
      <c r="Z354" s="36">
        <f t="shared" si="84"/>
        <v>0.15</v>
      </c>
      <c r="AA354" s="34">
        <f t="shared" si="88"/>
        <v>3.4435813230000008E-2</v>
      </c>
      <c r="AB354" s="36">
        <f t="shared" si="81"/>
        <v>0</v>
      </c>
      <c r="AC354" s="36">
        <f t="shared" si="85"/>
        <v>0.35971765520333332</v>
      </c>
      <c r="AD354" s="38">
        <f t="shared" si="75"/>
        <v>0.41699371112382921</v>
      </c>
      <c r="AE354" s="36">
        <f t="shared" si="86"/>
        <v>0.35971765520333332</v>
      </c>
      <c r="AF354" s="31">
        <f t="shared" si="87"/>
        <v>0.35971765520333332</v>
      </c>
      <c r="AG354" s="31">
        <f>VLOOKUP(C354,'[4]Bague en acier (simple) '!$C$8:$AF$725,30,0)</f>
        <v>0.39227972152333335</v>
      </c>
      <c r="AH354" s="38">
        <f t="shared" si="76"/>
        <v>0.41699371112382921</v>
      </c>
    </row>
    <row r="355" spans="2:34" x14ac:dyDescent="0.25">
      <c r="B355" s="21" t="s">
        <v>125</v>
      </c>
      <c r="C355" s="1" t="s">
        <v>579</v>
      </c>
      <c r="D355" s="22" t="s">
        <v>140</v>
      </c>
      <c r="E355" s="22" t="s">
        <v>110</v>
      </c>
      <c r="F355" s="22" t="s">
        <v>580</v>
      </c>
      <c r="G355" s="33">
        <v>45</v>
      </c>
      <c r="H355" s="33">
        <v>0.3</v>
      </c>
      <c r="I355" s="33" t="s">
        <v>103</v>
      </c>
      <c r="J355" s="33">
        <v>45</v>
      </c>
      <c r="K355" s="33">
        <v>0.3</v>
      </c>
      <c r="L355" s="33" t="s">
        <v>103</v>
      </c>
      <c r="M355" s="23" t="s">
        <v>61</v>
      </c>
      <c r="N355" s="24" t="s">
        <v>97</v>
      </c>
      <c r="O355" s="25">
        <v>43129</v>
      </c>
      <c r="P355" s="21">
        <v>0</v>
      </c>
      <c r="Q355" s="33">
        <v>3</v>
      </c>
      <c r="R355" s="33">
        <f t="shared" si="78"/>
        <v>32.799999999999997</v>
      </c>
      <c r="S355" s="34">
        <f t="shared" si="79"/>
        <v>2.8829533200000004E-2</v>
      </c>
      <c r="T355" s="34">
        <f t="shared" si="80"/>
        <v>2.9023020000000002</v>
      </c>
      <c r="U355" s="34">
        <f>+VLOOKUP(B355,'[3]Annexe 1 (Prix MP)'!A:C,3,0)*T355</f>
        <v>14.197829199840001</v>
      </c>
      <c r="V355" s="35">
        <f t="shared" si="82"/>
        <v>85</v>
      </c>
      <c r="W355" s="27">
        <f t="shared" si="77"/>
        <v>3</v>
      </c>
      <c r="X355" s="36">
        <f>+VLOOKUP(W355,'[3]Annexe 1 (Prix MP)'!$A$32:$B$38,2,0)</f>
        <v>0.15</v>
      </c>
      <c r="Y355" s="37">
        <f t="shared" si="83"/>
        <v>0.167033284704</v>
      </c>
      <c r="Z355" s="36">
        <f t="shared" si="84"/>
        <v>0.15</v>
      </c>
      <c r="AA355" s="34">
        <f t="shared" si="88"/>
        <v>3.2577372516000007E-2</v>
      </c>
      <c r="AB355" s="36">
        <f t="shared" si="81"/>
        <v>0</v>
      </c>
      <c r="AC355" s="36">
        <f t="shared" si="85"/>
        <v>0.34961065722000001</v>
      </c>
      <c r="AD355" s="38">
        <f t="shared" si="75"/>
        <v>0.42904870575958809</v>
      </c>
      <c r="AE355" s="36">
        <f t="shared" si="86"/>
        <v>0.34961065722000001</v>
      </c>
      <c r="AF355" s="31">
        <f t="shared" si="87"/>
        <v>0.34961065722000001</v>
      </c>
      <c r="AG355" s="31">
        <f>VLOOKUP(C355,'[4]Bague en acier (simple) '!$C$8:$AF$725,30,0)</f>
        <v>0.38230429456400006</v>
      </c>
      <c r="AH355" s="38">
        <f t="shared" si="76"/>
        <v>0.42904870575958809</v>
      </c>
    </row>
    <row r="356" spans="2:34" x14ac:dyDescent="0.25">
      <c r="B356" s="21" t="s">
        <v>125</v>
      </c>
      <c r="C356" s="32" t="s">
        <v>581</v>
      </c>
      <c r="D356" s="22" t="s">
        <v>140</v>
      </c>
      <c r="E356" s="22" t="s">
        <v>110</v>
      </c>
      <c r="F356" s="22" t="s">
        <v>533</v>
      </c>
      <c r="G356" s="33">
        <v>45</v>
      </c>
      <c r="H356" s="33">
        <v>0.3</v>
      </c>
      <c r="I356" s="33" t="s">
        <v>103</v>
      </c>
      <c r="J356" s="33">
        <v>45</v>
      </c>
      <c r="K356" s="33">
        <v>0.3</v>
      </c>
      <c r="L356" s="33" t="s">
        <v>103</v>
      </c>
      <c r="M356" s="23" t="s">
        <v>61</v>
      </c>
      <c r="N356" s="24" t="s">
        <v>97</v>
      </c>
      <c r="O356" s="25">
        <v>43129</v>
      </c>
      <c r="P356" s="21">
        <v>0</v>
      </c>
      <c r="Q356" s="33">
        <v>3</v>
      </c>
      <c r="R356" s="33">
        <f t="shared" si="78"/>
        <v>29.5</v>
      </c>
      <c r="S356" s="34">
        <f t="shared" si="79"/>
        <v>2.5637001E-2</v>
      </c>
      <c r="T356" s="34">
        <f t="shared" si="80"/>
        <v>2.9023020000000002</v>
      </c>
      <c r="U356" s="34">
        <f>+VLOOKUP(B356,'[3]Annexe 1 (Prix MP)'!A:C,3,0)*T356</f>
        <v>14.197829199840001</v>
      </c>
      <c r="V356" s="35">
        <f t="shared" si="82"/>
        <v>95</v>
      </c>
      <c r="W356" s="27">
        <f t="shared" si="77"/>
        <v>3</v>
      </c>
      <c r="X356" s="36">
        <f>+VLOOKUP(W356,'[3]Annexe 1 (Prix MP)'!$A$32:$B$38,2,0)</f>
        <v>0.15</v>
      </c>
      <c r="Y356" s="37">
        <f t="shared" si="83"/>
        <v>0.14945083368252632</v>
      </c>
      <c r="Z356" s="36">
        <f t="shared" si="84"/>
        <v>0.15</v>
      </c>
      <c r="AA356" s="34">
        <f t="shared" si="88"/>
        <v>2.8969811130000002E-2</v>
      </c>
      <c r="AB356" s="36">
        <f t="shared" si="81"/>
        <v>0</v>
      </c>
      <c r="AC356" s="36">
        <f t="shared" si="85"/>
        <v>0.32842064481252636</v>
      </c>
      <c r="AD356" s="38">
        <f t="shared" si="75"/>
        <v>0.45673133637998042</v>
      </c>
      <c r="AE356" s="36">
        <f t="shared" si="86"/>
        <v>0.32842064481252636</v>
      </c>
      <c r="AF356" s="31">
        <f t="shared" si="87"/>
        <v>0.32842064481252636</v>
      </c>
      <c r="AG356" s="31">
        <f>VLOOKUP(C356,'[4]Bague en acier (simple) '!$C$8:$AF$725,30,0)</f>
        <v>0.3613696847325264</v>
      </c>
      <c r="AH356" s="38">
        <f t="shared" si="76"/>
        <v>0.45673133637998042</v>
      </c>
    </row>
    <row r="357" spans="2:34" x14ac:dyDescent="0.25">
      <c r="B357" s="21" t="s">
        <v>125</v>
      </c>
      <c r="C357" s="1" t="s">
        <v>582</v>
      </c>
      <c r="D357" s="22" t="s">
        <v>140</v>
      </c>
      <c r="E357" s="22" t="s">
        <v>110</v>
      </c>
      <c r="F357" s="22" t="s">
        <v>583</v>
      </c>
      <c r="G357" s="33">
        <v>45</v>
      </c>
      <c r="H357" s="33">
        <v>0.3</v>
      </c>
      <c r="I357" s="33" t="s">
        <v>103</v>
      </c>
      <c r="J357" s="33">
        <v>45</v>
      </c>
      <c r="K357" s="33">
        <v>0.3</v>
      </c>
      <c r="L357" s="33" t="s">
        <v>103</v>
      </c>
      <c r="M357" s="23" t="s">
        <v>61</v>
      </c>
      <c r="N357" s="24" t="s">
        <v>97</v>
      </c>
      <c r="O357" s="25">
        <v>43129</v>
      </c>
      <c r="P357" s="21">
        <v>0</v>
      </c>
      <c r="Q357" s="33">
        <v>3</v>
      </c>
      <c r="R357" s="33">
        <f t="shared" si="78"/>
        <v>27.5</v>
      </c>
      <c r="S357" s="34">
        <f t="shared" si="79"/>
        <v>2.3702133E-2</v>
      </c>
      <c r="T357" s="34">
        <f t="shared" si="80"/>
        <v>2.9023020000000002</v>
      </c>
      <c r="U357" s="34">
        <f>+VLOOKUP(B357,'[3]Annexe 1 (Prix MP)'!A:C,3,0)*T357</f>
        <v>14.197829199840001</v>
      </c>
      <c r="V357" s="35">
        <f t="shared" si="82"/>
        <v>102</v>
      </c>
      <c r="W357" s="27">
        <f t="shared" si="77"/>
        <v>3</v>
      </c>
      <c r="X357" s="36">
        <f>+VLOOKUP(W357,'[3]Annexe 1 (Prix MP)'!$A$32:$B$38,2,0)</f>
        <v>0.15</v>
      </c>
      <c r="Y357" s="37">
        <f t="shared" si="83"/>
        <v>0.13919440392000001</v>
      </c>
      <c r="Z357" s="36">
        <f t="shared" si="84"/>
        <v>0.15</v>
      </c>
      <c r="AA357" s="34">
        <f t="shared" si="88"/>
        <v>2.6783410290000004E-2</v>
      </c>
      <c r="AB357" s="36">
        <f t="shared" si="81"/>
        <v>0</v>
      </c>
      <c r="AC357" s="36">
        <f t="shared" si="85"/>
        <v>0.31597781421000004</v>
      </c>
      <c r="AD357" s="38">
        <f t="shared" si="75"/>
        <v>0.47471687331918011</v>
      </c>
      <c r="AE357" s="36">
        <f t="shared" si="86"/>
        <v>0.31597781421000004</v>
      </c>
      <c r="AF357" s="31">
        <f t="shared" si="87"/>
        <v>0.31597781421000004</v>
      </c>
      <c r="AG357" s="31">
        <f>VLOOKUP(C357,'[4]Bague en acier (simple) '!$C$8:$AF$725,30,0)</f>
        <v>0.34908164357000004</v>
      </c>
      <c r="AH357" s="38">
        <f t="shared" si="76"/>
        <v>0.47471687331918011</v>
      </c>
    </row>
    <row r="358" spans="2:34" x14ac:dyDescent="0.25">
      <c r="B358" s="21" t="s">
        <v>125</v>
      </c>
      <c r="C358" s="32" t="s">
        <v>584</v>
      </c>
      <c r="D358" s="22" t="s">
        <v>140</v>
      </c>
      <c r="E358" s="22" t="s">
        <v>110</v>
      </c>
      <c r="F358" s="22" t="s">
        <v>111</v>
      </c>
      <c r="G358" s="33">
        <v>45</v>
      </c>
      <c r="H358" s="33">
        <v>0.3</v>
      </c>
      <c r="I358" s="33" t="s">
        <v>103</v>
      </c>
      <c r="J358" s="33">
        <v>45</v>
      </c>
      <c r="K358" s="33">
        <v>0.3</v>
      </c>
      <c r="L358" s="33" t="s">
        <v>103</v>
      </c>
      <c r="M358" s="23" t="s">
        <v>61</v>
      </c>
      <c r="N358" s="24" t="s">
        <v>97</v>
      </c>
      <c r="O358" s="25">
        <v>43129</v>
      </c>
      <c r="P358" s="21">
        <v>0</v>
      </c>
      <c r="Q358" s="33">
        <v>3</v>
      </c>
      <c r="R358" s="33">
        <f t="shared" si="78"/>
        <v>23</v>
      </c>
      <c r="S358" s="34">
        <f t="shared" si="79"/>
        <v>1.9348680000000004E-2</v>
      </c>
      <c r="T358" s="34">
        <f t="shared" si="80"/>
        <v>2.9023020000000002</v>
      </c>
      <c r="U358" s="34">
        <f>+VLOOKUP(B358,'[3]Annexe 1 (Prix MP)'!A:C,3,0)*T358</f>
        <v>14.197829199840001</v>
      </c>
      <c r="V358" s="35">
        <f t="shared" si="82"/>
        <v>122</v>
      </c>
      <c r="W358" s="27">
        <f t="shared" si="77"/>
        <v>3</v>
      </c>
      <c r="X358" s="36">
        <f>+VLOOKUP(W358,'[3]Annexe 1 (Prix MP)'!$A$32:$B$38,2,0)</f>
        <v>0.15</v>
      </c>
      <c r="Y358" s="37">
        <f t="shared" si="83"/>
        <v>0.1163756491790164</v>
      </c>
      <c r="Z358" s="36">
        <f t="shared" si="84"/>
        <v>0.15</v>
      </c>
      <c r="AA358" s="34">
        <f t="shared" si="88"/>
        <v>2.1864008400000006E-2</v>
      </c>
      <c r="AB358" s="36">
        <f t="shared" si="81"/>
        <v>0</v>
      </c>
      <c r="AC358" s="36">
        <f t="shared" si="85"/>
        <v>0.28823965757901643</v>
      </c>
      <c r="AD358" s="38">
        <f t="shared" si="75"/>
        <v>0.52040028516506232</v>
      </c>
      <c r="AE358" s="36">
        <f t="shared" si="86"/>
        <v>0.28823965757901643</v>
      </c>
      <c r="AF358" s="31">
        <f t="shared" si="87"/>
        <v>0.28823965757901643</v>
      </c>
      <c r="AG358" s="31">
        <f>VLOOKUP(C358,'[4]Bague en acier (simple) '!$C$8:$AF$725,30,0)</f>
        <v>0.32169176317901638</v>
      </c>
      <c r="AH358" s="38">
        <f t="shared" si="76"/>
        <v>0.52040028516506232</v>
      </c>
    </row>
    <row r="359" spans="2:34" x14ac:dyDescent="0.25">
      <c r="B359" s="21" t="s">
        <v>125</v>
      </c>
      <c r="C359" s="1" t="s">
        <v>585</v>
      </c>
      <c r="D359" s="22" t="s">
        <v>140</v>
      </c>
      <c r="E359" s="22" t="s">
        <v>110</v>
      </c>
      <c r="F359" s="22" t="s">
        <v>586</v>
      </c>
      <c r="G359" s="21">
        <v>45</v>
      </c>
      <c r="H359" s="21">
        <v>0.3</v>
      </c>
      <c r="I359" s="21" t="s">
        <v>103</v>
      </c>
      <c r="J359" s="21">
        <v>45</v>
      </c>
      <c r="K359" s="21">
        <v>0.3</v>
      </c>
      <c r="L359" s="21" t="s">
        <v>103</v>
      </c>
      <c r="M359" s="23" t="s">
        <v>96</v>
      </c>
      <c r="N359" s="24" t="s">
        <v>97</v>
      </c>
      <c r="O359" s="25">
        <v>43129</v>
      </c>
      <c r="P359" s="21">
        <v>0</v>
      </c>
      <c r="Q359" s="21">
        <v>3</v>
      </c>
      <c r="R359" s="21">
        <f t="shared" si="78"/>
        <v>113</v>
      </c>
      <c r="S359" s="24">
        <f t="shared" si="79"/>
        <v>0.10641774000000001</v>
      </c>
      <c r="T359" s="24">
        <f t="shared" si="80"/>
        <v>2.9023020000000002</v>
      </c>
      <c r="U359" s="24">
        <f>+VLOOKUP(B359,'[3]Annexe 1 (Prix MP)'!A:C,3,0)*T359</f>
        <v>14.197829199840001</v>
      </c>
      <c r="V359" s="26">
        <f t="shared" si="82"/>
        <v>24</v>
      </c>
      <c r="W359" s="27">
        <f t="shared" si="77"/>
        <v>3</v>
      </c>
      <c r="X359" s="28">
        <f>+VLOOKUP(W359,'[3]Annexe 1 (Prix MP)'!$A$32:$B$38,2,0)</f>
        <v>0.15</v>
      </c>
      <c r="Y359" s="29">
        <f t="shared" si="83"/>
        <v>0.59157621666000004</v>
      </c>
      <c r="Z359" s="28">
        <f t="shared" si="84"/>
        <v>0.177472864998</v>
      </c>
      <c r="AA359" s="24">
        <f t="shared" si="88"/>
        <v>0</v>
      </c>
      <c r="AB359" s="28">
        <f t="shared" si="81"/>
        <v>0</v>
      </c>
      <c r="AC359" s="28">
        <f t="shared" si="85"/>
        <v>0.76904908165800001</v>
      </c>
      <c r="AD359" s="30">
        <f t="shared" si="75"/>
        <v>0.23076923076923073</v>
      </c>
      <c r="AE359" s="28">
        <f t="shared" si="86"/>
        <v>0.78876828888000006</v>
      </c>
      <c r="AF359" s="31">
        <f t="shared" si="87"/>
        <v>0.78876828888000006</v>
      </c>
      <c r="AG359" s="31">
        <f>VLOOKUP(C359,'[4]Bague en acier (simple) '!$C$8:$AF$725,30,0)</f>
        <v>0.78876828888000006</v>
      </c>
      <c r="AH359" s="30">
        <f t="shared" si="76"/>
        <v>0.25</v>
      </c>
    </row>
    <row r="360" spans="2:34" x14ac:dyDescent="0.25">
      <c r="B360" s="21" t="s">
        <v>125</v>
      </c>
      <c r="C360" s="1" t="s">
        <v>587</v>
      </c>
      <c r="D360" s="22" t="s">
        <v>140</v>
      </c>
      <c r="E360" s="22" t="s">
        <v>110</v>
      </c>
      <c r="F360" s="22" t="s">
        <v>586</v>
      </c>
      <c r="G360" s="21">
        <v>45</v>
      </c>
      <c r="H360" s="21">
        <v>0.3</v>
      </c>
      <c r="I360" s="21" t="s">
        <v>103</v>
      </c>
      <c r="J360" s="21">
        <v>45</v>
      </c>
      <c r="K360" s="21">
        <v>0.3</v>
      </c>
      <c r="L360" s="21" t="s">
        <v>103</v>
      </c>
      <c r="M360" s="23" t="s">
        <v>61</v>
      </c>
      <c r="N360" s="24" t="s">
        <v>97</v>
      </c>
      <c r="O360" s="25">
        <v>43129</v>
      </c>
      <c r="P360" s="21">
        <v>0</v>
      </c>
      <c r="Q360" s="21">
        <v>3</v>
      </c>
      <c r="R360" s="21">
        <f t="shared" si="78"/>
        <v>113</v>
      </c>
      <c r="S360" s="24">
        <f t="shared" si="79"/>
        <v>0.10641774000000001</v>
      </c>
      <c r="T360" s="24">
        <f t="shared" si="80"/>
        <v>2.9023020000000002</v>
      </c>
      <c r="U360" s="24">
        <f>+VLOOKUP(B360,'[3]Annexe 1 (Prix MP)'!A:C,3,0)*T360</f>
        <v>14.197829199840001</v>
      </c>
      <c r="V360" s="26">
        <f t="shared" si="82"/>
        <v>24</v>
      </c>
      <c r="W360" s="27">
        <f t="shared" si="77"/>
        <v>3</v>
      </c>
      <c r="X360" s="28">
        <f>+VLOOKUP(W360,'[3]Annexe 1 (Prix MP)'!$A$32:$B$38,2,0)</f>
        <v>0.15</v>
      </c>
      <c r="Y360" s="29">
        <f t="shared" si="83"/>
        <v>0.59157621666000004</v>
      </c>
      <c r="Z360" s="28">
        <f t="shared" si="84"/>
        <v>0.21354847885800002</v>
      </c>
      <c r="AA360" s="24">
        <f t="shared" si="88"/>
        <v>0.12025204620000002</v>
      </c>
      <c r="AB360" s="28">
        <f t="shared" si="81"/>
        <v>0</v>
      </c>
      <c r="AC360" s="28">
        <f t="shared" si="85"/>
        <v>0.92537674171800011</v>
      </c>
      <c r="AD360" s="30">
        <f t="shared" si="75"/>
        <v>0.23076923076923078</v>
      </c>
      <c r="AE360" s="28">
        <f t="shared" si="86"/>
        <v>0.94910435048000019</v>
      </c>
      <c r="AF360" s="31">
        <f t="shared" si="87"/>
        <v>0.94910435048000019</v>
      </c>
      <c r="AG360" s="31">
        <f>VLOOKUP(C360,'[4]Bague en acier (simple) '!$C$8:$AF$725,30,0)</f>
        <v>0.98441979154666681</v>
      </c>
      <c r="AH360" s="30">
        <f t="shared" si="76"/>
        <v>0.25000000000000011</v>
      </c>
    </row>
    <row r="361" spans="2:34" x14ac:dyDescent="0.25">
      <c r="B361" s="21" t="s">
        <v>125</v>
      </c>
      <c r="C361" s="32" t="s">
        <v>588</v>
      </c>
      <c r="D361" s="22" t="s">
        <v>140</v>
      </c>
      <c r="E361" s="22" t="s">
        <v>110</v>
      </c>
      <c r="F361" s="22" t="s">
        <v>589</v>
      </c>
      <c r="G361" s="21">
        <v>45</v>
      </c>
      <c r="H361" s="21">
        <v>0.3</v>
      </c>
      <c r="I361" s="21" t="s">
        <v>103</v>
      </c>
      <c r="J361" s="21">
        <v>45</v>
      </c>
      <c r="K361" s="21">
        <v>0.3</v>
      </c>
      <c r="L361" s="21" t="s">
        <v>103</v>
      </c>
      <c r="M361" s="23" t="s">
        <v>96</v>
      </c>
      <c r="N361" s="24" t="s">
        <v>97</v>
      </c>
      <c r="O361" s="25">
        <v>43129</v>
      </c>
      <c r="P361" s="21">
        <v>0</v>
      </c>
      <c r="Q361" s="21">
        <v>3</v>
      </c>
      <c r="R361" s="21">
        <f t="shared" si="78"/>
        <v>105</v>
      </c>
      <c r="S361" s="24">
        <f t="shared" si="79"/>
        <v>9.8678268000000013E-2</v>
      </c>
      <c r="T361" s="24">
        <f t="shared" si="80"/>
        <v>2.9023020000000002</v>
      </c>
      <c r="U361" s="24">
        <f>+VLOOKUP(B361,'[3]Annexe 1 (Prix MP)'!A:C,3,0)*T361</f>
        <v>14.197829199840001</v>
      </c>
      <c r="V361" s="26">
        <f t="shared" si="82"/>
        <v>26</v>
      </c>
      <c r="W361" s="27">
        <f t="shared" si="77"/>
        <v>3</v>
      </c>
      <c r="X361" s="28">
        <f>+VLOOKUP(W361,'[3]Annexe 1 (Prix MP)'!$A$32:$B$38,2,0)</f>
        <v>0.15</v>
      </c>
      <c r="Y361" s="29">
        <f t="shared" si="83"/>
        <v>0.54607035384000002</v>
      </c>
      <c r="Z361" s="28">
        <f t="shared" si="84"/>
        <v>0.16382110615199999</v>
      </c>
      <c r="AA361" s="24">
        <f t="shared" si="88"/>
        <v>0</v>
      </c>
      <c r="AB361" s="28">
        <f t="shared" si="81"/>
        <v>0</v>
      </c>
      <c r="AC361" s="28">
        <f t="shared" si="85"/>
        <v>0.70989145999199998</v>
      </c>
      <c r="AD361" s="30">
        <f t="shared" si="75"/>
        <v>0.23076923076923073</v>
      </c>
      <c r="AE361" s="28">
        <f t="shared" si="86"/>
        <v>0.72809380511999999</v>
      </c>
      <c r="AF361" s="31">
        <f t="shared" si="87"/>
        <v>0.72809380511999999</v>
      </c>
      <c r="AG361" s="31">
        <f>VLOOKUP(C361,'[4]Bague en acier (simple) '!$C$8:$AF$725,30,0)</f>
        <v>0.72809380511999999</v>
      </c>
      <c r="AH361" s="30">
        <f t="shared" si="76"/>
        <v>0.24999999999999997</v>
      </c>
    </row>
    <row r="362" spans="2:34" x14ac:dyDescent="0.25">
      <c r="B362" s="21" t="s">
        <v>125</v>
      </c>
      <c r="C362" s="32" t="s">
        <v>590</v>
      </c>
      <c r="D362" s="22" t="s">
        <v>140</v>
      </c>
      <c r="E362" s="22" t="s">
        <v>110</v>
      </c>
      <c r="F362" s="22" t="s">
        <v>589</v>
      </c>
      <c r="G362" s="21">
        <v>45</v>
      </c>
      <c r="H362" s="21">
        <v>0.3</v>
      </c>
      <c r="I362" s="21" t="s">
        <v>103</v>
      </c>
      <c r="J362" s="21">
        <v>45</v>
      </c>
      <c r="K362" s="21">
        <v>0.3</v>
      </c>
      <c r="L362" s="21" t="s">
        <v>103</v>
      </c>
      <c r="M362" s="23" t="s">
        <v>61</v>
      </c>
      <c r="N362" s="24" t="s">
        <v>97</v>
      </c>
      <c r="O362" s="25">
        <v>43129</v>
      </c>
      <c r="P362" s="21">
        <v>0</v>
      </c>
      <c r="Q362" s="21">
        <v>3</v>
      </c>
      <c r="R362" s="21">
        <f t="shared" si="78"/>
        <v>105</v>
      </c>
      <c r="S362" s="24">
        <f t="shared" si="79"/>
        <v>9.8678268000000013E-2</v>
      </c>
      <c r="T362" s="24">
        <f t="shared" si="80"/>
        <v>2.9023020000000002</v>
      </c>
      <c r="U362" s="24">
        <f>+VLOOKUP(B362,'[3]Annexe 1 (Prix MP)'!A:C,3,0)*T362</f>
        <v>14.197829199840001</v>
      </c>
      <c r="V362" s="26">
        <f t="shared" si="82"/>
        <v>26</v>
      </c>
      <c r="W362" s="27">
        <f t="shared" si="77"/>
        <v>3</v>
      </c>
      <c r="X362" s="28">
        <f>+VLOOKUP(W362,'[3]Annexe 1 (Prix MP)'!$A$32:$B$38,2,0)</f>
        <v>0.15</v>
      </c>
      <c r="Y362" s="29">
        <f t="shared" si="83"/>
        <v>0.54607035384000002</v>
      </c>
      <c r="Z362" s="28">
        <f t="shared" si="84"/>
        <v>0.19727303900400001</v>
      </c>
      <c r="AA362" s="24">
        <f t="shared" si="88"/>
        <v>0.11150644284000003</v>
      </c>
      <c r="AB362" s="28">
        <f t="shared" si="81"/>
        <v>0</v>
      </c>
      <c r="AC362" s="28">
        <f t="shared" si="85"/>
        <v>0.85484983568400008</v>
      </c>
      <c r="AD362" s="30">
        <f t="shared" si="75"/>
        <v>0.23076923076923078</v>
      </c>
      <c r="AE362" s="28">
        <f t="shared" si="86"/>
        <v>0.87676906224000006</v>
      </c>
      <c r="AF362" s="31">
        <f t="shared" si="87"/>
        <v>0.87676906224000006</v>
      </c>
      <c r="AG362" s="31">
        <f>VLOOKUP(C362,'[4]Bague en acier (simple) '!$C$8:$AF$725,30,0)</f>
        <v>0.91291004698666678</v>
      </c>
      <c r="AH362" s="30">
        <f t="shared" si="76"/>
        <v>0.25</v>
      </c>
    </row>
    <row r="363" spans="2:34" x14ac:dyDescent="0.25">
      <c r="B363" s="21" t="s">
        <v>202</v>
      </c>
      <c r="C363" s="1" t="s">
        <v>591</v>
      </c>
      <c r="D363" s="22" t="s">
        <v>140</v>
      </c>
      <c r="E363" s="22" t="s">
        <v>119</v>
      </c>
      <c r="F363" s="22" t="s">
        <v>592</v>
      </c>
      <c r="G363" s="33">
        <v>45</v>
      </c>
      <c r="H363" s="33">
        <v>0.3</v>
      </c>
      <c r="I363" s="33" t="s">
        <v>103</v>
      </c>
      <c r="J363" s="33">
        <v>45</v>
      </c>
      <c r="K363" s="33">
        <v>0.3</v>
      </c>
      <c r="L363" s="33" t="s">
        <v>103</v>
      </c>
      <c r="M363" s="23" t="s">
        <v>61</v>
      </c>
      <c r="N363" s="24" t="s">
        <v>97</v>
      </c>
      <c r="O363" s="25">
        <v>43129</v>
      </c>
      <c r="P363" s="21">
        <v>0</v>
      </c>
      <c r="Q363" s="33">
        <v>3</v>
      </c>
      <c r="R363" s="33">
        <f t="shared" si="78"/>
        <v>57</v>
      </c>
      <c r="S363" s="34">
        <f t="shared" si="79"/>
        <v>3.2148575999999998E-2</v>
      </c>
      <c r="T363" s="34">
        <f t="shared" si="80"/>
        <v>1.7860320000000001</v>
      </c>
      <c r="U363" s="34">
        <f>+VLOOKUP(B363,'[3]Annexe 1 (Prix MP)'!A:C,3,0)*T363</f>
        <v>8.116104474720002</v>
      </c>
      <c r="V363" s="35">
        <f t="shared" si="82"/>
        <v>49</v>
      </c>
      <c r="W363" s="27">
        <f t="shared" si="77"/>
        <v>2</v>
      </c>
      <c r="X363" s="36">
        <f>+VLOOKUP(W363,'[3]Annexe 1 (Prix MP)'!$A$32:$B$38,2,0)</f>
        <v>0.15</v>
      </c>
      <c r="Y363" s="37">
        <f t="shared" si="83"/>
        <v>0.16563478519836738</v>
      </c>
      <c r="Z363" s="36">
        <f t="shared" si="84"/>
        <v>0.15</v>
      </c>
      <c r="AA363" s="34">
        <f t="shared" si="88"/>
        <v>3.6327890880000005E-2</v>
      </c>
      <c r="AB363" s="36">
        <f t="shared" si="81"/>
        <v>0</v>
      </c>
      <c r="AC363" s="36">
        <f t="shared" si="85"/>
        <v>0.3519626760783674</v>
      </c>
      <c r="AD363" s="38">
        <f t="shared" si="75"/>
        <v>0.42618155331504892</v>
      </c>
      <c r="AE363" s="36">
        <f t="shared" si="86"/>
        <v>0.3519626760783674</v>
      </c>
      <c r="AF363" s="31">
        <f t="shared" si="87"/>
        <v>0.3519626760783674</v>
      </c>
      <c r="AG363" s="31">
        <f>VLOOKUP(C363,'[4]Bague en acier (simple) '!$C$8:$AF$725,30,0)</f>
        <v>0.3843907899983674</v>
      </c>
      <c r="AH363" s="38">
        <f t="shared" si="76"/>
        <v>0.42618155331504892</v>
      </c>
    </row>
    <row r="364" spans="2:34" x14ac:dyDescent="0.25">
      <c r="B364" s="21" t="s">
        <v>202</v>
      </c>
      <c r="C364" s="32" t="s">
        <v>593</v>
      </c>
      <c r="D364" s="22" t="s">
        <v>140</v>
      </c>
      <c r="E364" s="22" t="s">
        <v>119</v>
      </c>
      <c r="F364" s="22" t="s">
        <v>136</v>
      </c>
      <c r="G364" s="33">
        <v>45</v>
      </c>
      <c r="H364" s="33">
        <v>0.3</v>
      </c>
      <c r="I364" s="33" t="s">
        <v>103</v>
      </c>
      <c r="J364" s="33">
        <v>45</v>
      </c>
      <c r="K364" s="33">
        <v>0.3</v>
      </c>
      <c r="L364" s="33" t="s">
        <v>103</v>
      </c>
      <c r="M364" s="23" t="s">
        <v>61</v>
      </c>
      <c r="N364" s="24" t="s">
        <v>97</v>
      </c>
      <c r="O364" s="25">
        <v>43129</v>
      </c>
      <c r="P364" s="21">
        <v>0</v>
      </c>
      <c r="Q364" s="33">
        <v>3</v>
      </c>
      <c r="R364" s="33">
        <f t="shared" si="78"/>
        <v>53</v>
      </c>
      <c r="S364" s="34">
        <f t="shared" si="79"/>
        <v>2.9767200000000001E-2</v>
      </c>
      <c r="T364" s="34">
        <f t="shared" si="80"/>
        <v>1.7860320000000001</v>
      </c>
      <c r="U364" s="34">
        <f>+VLOOKUP(B364,'[3]Annexe 1 (Prix MP)'!A:C,3,0)*T364</f>
        <v>8.116104474720002</v>
      </c>
      <c r="V364" s="35">
        <f t="shared" si="82"/>
        <v>53</v>
      </c>
      <c r="W364" s="27">
        <f t="shared" si="77"/>
        <v>2</v>
      </c>
      <c r="X364" s="36">
        <f>+VLOOKUP(W364,'[3]Annexe 1 (Prix MP)'!$A$32:$B$38,2,0)</f>
        <v>0.15</v>
      </c>
      <c r="Y364" s="37">
        <f t="shared" si="83"/>
        <v>0.15313404669283023</v>
      </c>
      <c r="Z364" s="36">
        <f t="shared" si="84"/>
        <v>0.15</v>
      </c>
      <c r="AA364" s="34">
        <f t="shared" si="88"/>
        <v>3.3636936000000006E-2</v>
      </c>
      <c r="AB364" s="36">
        <f t="shared" si="81"/>
        <v>0</v>
      </c>
      <c r="AC364" s="36">
        <f t="shared" si="85"/>
        <v>0.33677098269283023</v>
      </c>
      <c r="AD364" s="38">
        <f t="shared" si="75"/>
        <v>0.44540654542323027</v>
      </c>
      <c r="AE364" s="36">
        <f t="shared" si="86"/>
        <v>0.33677098269283023</v>
      </c>
      <c r="AF364" s="31">
        <f t="shared" si="87"/>
        <v>0.33677098269283023</v>
      </c>
      <c r="AG364" s="31">
        <f>VLOOKUP(C364,'[4]Bague en acier (simple) '!$C$8:$AF$725,30,0)</f>
        <v>0.36938960669283027</v>
      </c>
      <c r="AH364" s="38">
        <f t="shared" si="76"/>
        <v>0.44540654542323027</v>
      </c>
    </row>
    <row r="365" spans="2:34" x14ac:dyDescent="0.25">
      <c r="B365" s="21" t="s">
        <v>202</v>
      </c>
      <c r="C365" s="32" t="s">
        <v>594</v>
      </c>
      <c r="D365" s="22" t="s">
        <v>140</v>
      </c>
      <c r="E365" s="22" t="s">
        <v>119</v>
      </c>
      <c r="F365" s="22" t="s">
        <v>112</v>
      </c>
      <c r="G365" s="33">
        <v>45</v>
      </c>
      <c r="H365" s="33">
        <v>0.3</v>
      </c>
      <c r="I365" s="33" t="s">
        <v>103</v>
      </c>
      <c r="J365" s="33">
        <v>45</v>
      </c>
      <c r="K365" s="33">
        <v>0.3</v>
      </c>
      <c r="L365" s="33" t="s">
        <v>103</v>
      </c>
      <c r="M365" s="23" t="s">
        <v>61</v>
      </c>
      <c r="N365" s="24" t="s">
        <v>97</v>
      </c>
      <c r="O365" s="25">
        <v>43129</v>
      </c>
      <c r="P365" s="21">
        <v>0</v>
      </c>
      <c r="Q365" s="33">
        <v>3</v>
      </c>
      <c r="R365" s="33">
        <f t="shared" si="78"/>
        <v>48</v>
      </c>
      <c r="S365" s="34">
        <f t="shared" si="79"/>
        <v>2.6790480000000002E-2</v>
      </c>
      <c r="T365" s="34">
        <f t="shared" si="80"/>
        <v>1.7860320000000001</v>
      </c>
      <c r="U365" s="34">
        <f>+VLOOKUP(B365,'[3]Annexe 1 (Prix MP)'!A:C,3,0)*T365</f>
        <v>8.116104474720002</v>
      </c>
      <c r="V365" s="35">
        <f t="shared" si="82"/>
        <v>58</v>
      </c>
      <c r="W365" s="27">
        <f t="shared" si="77"/>
        <v>2</v>
      </c>
      <c r="X365" s="36">
        <f>+VLOOKUP(W365,'[3]Annexe 1 (Prix MP)'!$A$32:$B$38,2,0)</f>
        <v>0.15</v>
      </c>
      <c r="Y365" s="37">
        <f t="shared" si="83"/>
        <v>0.13993283577103452</v>
      </c>
      <c r="Z365" s="36">
        <f t="shared" si="84"/>
        <v>0.15</v>
      </c>
      <c r="AA365" s="34">
        <f t="shared" si="88"/>
        <v>3.0273242400000004E-2</v>
      </c>
      <c r="AB365" s="36">
        <f t="shared" si="81"/>
        <v>0</v>
      </c>
      <c r="AC365" s="36">
        <f t="shared" si="85"/>
        <v>0.32020607817103452</v>
      </c>
      <c r="AD365" s="38">
        <f t="shared" si="75"/>
        <v>0.46844832195808339</v>
      </c>
      <c r="AE365" s="36">
        <f t="shared" si="86"/>
        <v>0.32020607817103452</v>
      </c>
      <c r="AF365" s="31">
        <f t="shared" si="87"/>
        <v>0.32020607817103452</v>
      </c>
      <c r="AG365" s="31">
        <f>VLOOKUP(C365,'[4]Bague en acier (simple) '!$C$8:$AF$725,30,0)</f>
        <v>0.35306283977103448</v>
      </c>
      <c r="AH365" s="38">
        <f t="shared" si="76"/>
        <v>0.46844832195808339</v>
      </c>
    </row>
    <row r="366" spans="2:34" x14ac:dyDescent="0.25">
      <c r="B366" s="21" t="s">
        <v>202</v>
      </c>
      <c r="C366" s="1" t="s">
        <v>595</v>
      </c>
      <c r="D366" s="22" t="s">
        <v>140</v>
      </c>
      <c r="E366" s="22" t="s">
        <v>119</v>
      </c>
      <c r="F366" s="22" t="s">
        <v>381</v>
      </c>
      <c r="G366" s="33">
        <v>45</v>
      </c>
      <c r="H366" s="33">
        <v>0.3</v>
      </c>
      <c r="I366" s="33" t="s">
        <v>103</v>
      </c>
      <c r="J366" s="33">
        <v>45</v>
      </c>
      <c r="K366" s="33">
        <v>0.3</v>
      </c>
      <c r="L366" s="33" t="s">
        <v>103</v>
      </c>
      <c r="M366" s="23" t="s">
        <v>61</v>
      </c>
      <c r="N366" s="24" t="s">
        <v>97</v>
      </c>
      <c r="O366" s="25">
        <v>43129</v>
      </c>
      <c r="P366" s="21">
        <v>0</v>
      </c>
      <c r="Q366" s="33">
        <v>3</v>
      </c>
      <c r="R366" s="33">
        <f t="shared" si="78"/>
        <v>45</v>
      </c>
      <c r="S366" s="34">
        <f t="shared" si="79"/>
        <v>2.5004448000000006E-2</v>
      </c>
      <c r="T366" s="34">
        <f t="shared" si="80"/>
        <v>1.7860320000000001</v>
      </c>
      <c r="U366" s="34">
        <f>+VLOOKUP(B366,'[3]Annexe 1 (Prix MP)'!A:C,3,0)*T366</f>
        <v>8.116104474720002</v>
      </c>
      <c r="V366" s="35">
        <f t="shared" si="82"/>
        <v>62</v>
      </c>
      <c r="W366" s="27">
        <f t="shared" si="77"/>
        <v>2</v>
      </c>
      <c r="X366" s="36">
        <f>+VLOOKUP(W366,'[3]Annexe 1 (Prix MP)'!$A$32:$B$38,2,0)</f>
        <v>0.15</v>
      </c>
      <c r="Y366" s="37">
        <f t="shared" si="83"/>
        <v>0.13090491088258069</v>
      </c>
      <c r="Z366" s="36">
        <f t="shared" si="84"/>
        <v>0.15</v>
      </c>
      <c r="AA366" s="34">
        <f t="shared" si="88"/>
        <v>2.8255026240000009E-2</v>
      </c>
      <c r="AB366" s="36">
        <f t="shared" si="81"/>
        <v>0</v>
      </c>
      <c r="AC366" s="36">
        <f t="shared" si="85"/>
        <v>0.30915993712258072</v>
      </c>
      <c r="AD366" s="38">
        <f t="shared" si="75"/>
        <v>0.4851857630587032</v>
      </c>
      <c r="AE366" s="36">
        <f t="shared" si="86"/>
        <v>0.30915993712258072</v>
      </c>
      <c r="AF366" s="31">
        <f t="shared" si="87"/>
        <v>0.30915993712258072</v>
      </c>
      <c r="AG366" s="31">
        <f>VLOOKUP(C366,'[4]Bague en acier (simple) '!$C$8:$AF$725,30,0)</f>
        <v>0.34215958128258073</v>
      </c>
      <c r="AH366" s="38">
        <f t="shared" si="76"/>
        <v>0.4851857630587032</v>
      </c>
    </row>
    <row r="367" spans="2:34" x14ac:dyDescent="0.25">
      <c r="B367" s="21" t="s">
        <v>202</v>
      </c>
      <c r="C367" s="32" t="s">
        <v>596</v>
      </c>
      <c r="D367" s="22" t="s">
        <v>140</v>
      </c>
      <c r="E367" s="22" t="s">
        <v>119</v>
      </c>
      <c r="F367" s="22" t="s">
        <v>366</v>
      </c>
      <c r="G367" s="33">
        <v>45</v>
      </c>
      <c r="H367" s="33">
        <v>0.3</v>
      </c>
      <c r="I367" s="33" t="s">
        <v>103</v>
      </c>
      <c r="J367" s="33">
        <v>45</v>
      </c>
      <c r="K367" s="33">
        <v>0.3</v>
      </c>
      <c r="L367" s="33" t="s">
        <v>103</v>
      </c>
      <c r="M367" s="23" t="s">
        <v>61</v>
      </c>
      <c r="N367" s="24" t="s">
        <v>97</v>
      </c>
      <c r="O367" s="25">
        <v>43129</v>
      </c>
      <c r="P367" s="21">
        <v>0</v>
      </c>
      <c r="Q367" s="33">
        <v>3</v>
      </c>
      <c r="R367" s="33">
        <f t="shared" si="78"/>
        <v>31</v>
      </c>
      <c r="S367" s="34">
        <f t="shared" si="79"/>
        <v>1.6669632E-2</v>
      </c>
      <c r="T367" s="34">
        <f t="shared" si="80"/>
        <v>1.7860320000000001</v>
      </c>
      <c r="U367" s="34">
        <f>+VLOOKUP(B367,'[3]Annexe 1 (Prix MP)'!A:C,3,0)*T367</f>
        <v>8.116104474720002</v>
      </c>
      <c r="V367" s="35">
        <f t="shared" si="82"/>
        <v>90</v>
      </c>
      <c r="W367" s="27">
        <f t="shared" si="77"/>
        <v>2</v>
      </c>
      <c r="X367" s="36">
        <f>+VLOOKUP(W367,'[3]Annexe 1 (Prix MP)'!$A$32:$B$38,2,0)</f>
        <v>0.15</v>
      </c>
      <c r="Y367" s="37">
        <f t="shared" si="83"/>
        <v>9.0178938608000025E-2</v>
      </c>
      <c r="Z367" s="36">
        <f t="shared" si="84"/>
        <v>0.15</v>
      </c>
      <c r="AA367" s="34">
        <f t="shared" si="88"/>
        <v>1.8836684160000002E-2</v>
      </c>
      <c r="AB367" s="36">
        <f t="shared" si="81"/>
        <v>0</v>
      </c>
      <c r="AC367" s="36">
        <f t="shared" si="85"/>
        <v>0.259015622768</v>
      </c>
      <c r="AD367" s="38">
        <f t="shared" si="75"/>
        <v>0.57911564714517161</v>
      </c>
      <c r="AE367" s="36">
        <f t="shared" si="86"/>
        <v>0.259015622768</v>
      </c>
      <c r="AF367" s="31">
        <f t="shared" si="87"/>
        <v>0.259015622768</v>
      </c>
      <c r="AG367" s="31">
        <f>VLOOKUP(C367,'[4]Bague en acier (simple) '!$C$8:$AF$725,30,0)</f>
        <v>0.29268205220800003</v>
      </c>
      <c r="AH367" s="38">
        <f t="shared" si="76"/>
        <v>0.57911564714517161</v>
      </c>
    </row>
    <row r="368" spans="2:34" x14ac:dyDescent="0.25">
      <c r="B368" s="21" t="s">
        <v>202</v>
      </c>
      <c r="C368" s="1" t="s">
        <v>597</v>
      </c>
      <c r="D368" s="22" t="s">
        <v>140</v>
      </c>
      <c r="E368" s="22" t="s">
        <v>119</v>
      </c>
      <c r="F368" s="22" t="s">
        <v>173</v>
      </c>
      <c r="G368" s="33">
        <v>45</v>
      </c>
      <c r="H368" s="33">
        <v>0.3</v>
      </c>
      <c r="I368" s="33" t="s">
        <v>103</v>
      </c>
      <c r="J368" s="33">
        <v>45</v>
      </c>
      <c r="K368" s="33">
        <v>0.3</v>
      </c>
      <c r="L368" s="33" t="s">
        <v>103</v>
      </c>
      <c r="M368" s="23" t="s">
        <v>61</v>
      </c>
      <c r="N368" s="24" t="s">
        <v>97</v>
      </c>
      <c r="O368" s="25">
        <v>43129</v>
      </c>
      <c r="P368" s="21">
        <v>0</v>
      </c>
      <c r="Q368" s="33">
        <v>3</v>
      </c>
      <c r="R368" s="33">
        <f t="shared" si="78"/>
        <v>29</v>
      </c>
      <c r="S368" s="34">
        <f t="shared" si="79"/>
        <v>1.5478944000000001E-2</v>
      </c>
      <c r="T368" s="34">
        <f t="shared" si="80"/>
        <v>1.7860320000000001</v>
      </c>
      <c r="U368" s="34">
        <f>+VLOOKUP(B368,'[3]Annexe 1 (Prix MP)'!A:C,3,0)*T368</f>
        <v>8.116104474720002</v>
      </c>
      <c r="V368" s="35">
        <f t="shared" si="82"/>
        <v>97</v>
      </c>
      <c r="W368" s="27">
        <f t="shared" si="77"/>
        <v>2</v>
      </c>
      <c r="X368" s="36">
        <f>+VLOOKUP(W368,'[3]Annexe 1 (Prix MP)'!$A$32:$B$38,2,0)</f>
        <v>0.15</v>
      </c>
      <c r="Y368" s="37">
        <f t="shared" si="83"/>
        <v>8.3671180151752594E-2</v>
      </c>
      <c r="Z368" s="36">
        <f t="shared" si="84"/>
        <v>0.15</v>
      </c>
      <c r="AA368" s="34">
        <f t="shared" si="88"/>
        <v>1.7491206720000003E-2</v>
      </c>
      <c r="AB368" s="36">
        <f t="shared" si="81"/>
        <v>0</v>
      </c>
      <c r="AC368" s="36">
        <f t="shared" si="85"/>
        <v>0.25116238687175257</v>
      </c>
      <c r="AD368" s="38">
        <f t="shared" si="75"/>
        <v>0.59722318245284201</v>
      </c>
      <c r="AE368" s="36">
        <f t="shared" si="86"/>
        <v>0.25116238687175257</v>
      </c>
      <c r="AF368" s="31">
        <f t="shared" si="87"/>
        <v>0.25116238687175257</v>
      </c>
      <c r="AG368" s="31">
        <f>VLOOKUP(C368,'[4]Bague en acier (simple) '!$C$8:$AF$725,30,0)</f>
        <v>0.28492407135175257</v>
      </c>
      <c r="AH368" s="38">
        <f t="shared" si="76"/>
        <v>0.59722318245284201</v>
      </c>
    </row>
    <row r="369" spans="2:34" x14ac:dyDescent="0.25">
      <c r="B369" s="21" t="s">
        <v>202</v>
      </c>
      <c r="C369" s="1" t="s">
        <v>598</v>
      </c>
      <c r="D369" s="22" t="s">
        <v>140</v>
      </c>
      <c r="E369" s="22" t="s">
        <v>119</v>
      </c>
      <c r="F369" s="22" t="s">
        <v>222</v>
      </c>
      <c r="G369" s="33">
        <v>45</v>
      </c>
      <c r="H369" s="33">
        <v>0.3</v>
      </c>
      <c r="I369" s="33" t="s">
        <v>103</v>
      </c>
      <c r="J369" s="33">
        <v>45</v>
      </c>
      <c r="K369" s="33">
        <v>0.3</v>
      </c>
      <c r="L369" s="33" t="s">
        <v>103</v>
      </c>
      <c r="M369" s="23" t="s">
        <v>61</v>
      </c>
      <c r="N369" s="24" t="s">
        <v>97</v>
      </c>
      <c r="O369" s="25">
        <v>43129</v>
      </c>
      <c r="P369" s="21">
        <v>0</v>
      </c>
      <c r="Q369" s="33">
        <v>3</v>
      </c>
      <c r="R369" s="33">
        <f t="shared" si="78"/>
        <v>25</v>
      </c>
      <c r="S369" s="34">
        <f t="shared" si="79"/>
        <v>1.3097568E-2</v>
      </c>
      <c r="T369" s="34">
        <f t="shared" si="80"/>
        <v>1.7860320000000001</v>
      </c>
      <c r="U369" s="34">
        <f>+VLOOKUP(B369,'[3]Annexe 1 (Prix MP)'!A:C,3,0)*T369</f>
        <v>8.116104474720002</v>
      </c>
      <c r="V369" s="35">
        <f t="shared" si="82"/>
        <v>112</v>
      </c>
      <c r="W369" s="27">
        <f t="shared" si="77"/>
        <v>2</v>
      </c>
      <c r="X369" s="36">
        <f>+VLOOKUP(W369,'[3]Annexe 1 (Prix MP)'!$A$32:$B$38,2,0)</f>
        <v>0.15</v>
      </c>
      <c r="Y369" s="37">
        <f t="shared" si="83"/>
        <v>7.2465218524285738E-2</v>
      </c>
      <c r="Z369" s="36">
        <f t="shared" si="84"/>
        <v>0.15</v>
      </c>
      <c r="AA369" s="34">
        <f t="shared" si="88"/>
        <v>1.4800251840000002E-2</v>
      </c>
      <c r="AB369" s="36">
        <f t="shared" si="81"/>
        <v>0</v>
      </c>
      <c r="AC369" s="36">
        <f t="shared" si="85"/>
        <v>0.23726547036428575</v>
      </c>
      <c r="AD369" s="38">
        <f t="shared" si="75"/>
        <v>0.63220324377456771</v>
      </c>
      <c r="AE369" s="36">
        <f t="shared" si="86"/>
        <v>0.23726547036428575</v>
      </c>
      <c r="AF369" s="31">
        <f t="shared" si="87"/>
        <v>0.23726547036428575</v>
      </c>
      <c r="AG369" s="31">
        <f>VLOOKUP(C369,'[4]Bague en acier (simple) '!$C$8:$AF$725,30,0)</f>
        <v>0.27121766492428578</v>
      </c>
      <c r="AH369" s="38">
        <f t="shared" si="76"/>
        <v>0.63220324377456771</v>
      </c>
    </row>
    <row r="370" spans="2:34" x14ac:dyDescent="0.25">
      <c r="B370" s="21" t="s">
        <v>202</v>
      </c>
      <c r="C370" s="32" t="s">
        <v>599</v>
      </c>
      <c r="D370" s="22" t="s">
        <v>140</v>
      </c>
      <c r="E370" s="22" t="s">
        <v>119</v>
      </c>
      <c r="F370" s="22" t="s">
        <v>219</v>
      </c>
      <c r="G370" s="33">
        <v>45</v>
      </c>
      <c r="H370" s="33">
        <v>0.3</v>
      </c>
      <c r="I370" s="33" t="s">
        <v>103</v>
      </c>
      <c r="J370" s="33">
        <v>45</v>
      </c>
      <c r="K370" s="33">
        <v>0.3</v>
      </c>
      <c r="L370" s="33" t="s">
        <v>103</v>
      </c>
      <c r="M370" s="23" t="s">
        <v>61</v>
      </c>
      <c r="N370" s="24" t="s">
        <v>97</v>
      </c>
      <c r="O370" s="25">
        <v>43129</v>
      </c>
      <c r="P370" s="21">
        <v>0</v>
      </c>
      <c r="Q370" s="33">
        <v>3</v>
      </c>
      <c r="R370" s="33">
        <f t="shared" si="78"/>
        <v>24</v>
      </c>
      <c r="S370" s="34">
        <f t="shared" si="79"/>
        <v>1.2502224000000003E-2</v>
      </c>
      <c r="T370" s="34">
        <f t="shared" si="80"/>
        <v>1.7860320000000001</v>
      </c>
      <c r="U370" s="34">
        <f>+VLOOKUP(B370,'[3]Annexe 1 (Prix MP)'!A:C,3,0)*T370</f>
        <v>8.116104474720002</v>
      </c>
      <c r="V370" s="35">
        <f t="shared" si="82"/>
        <v>117</v>
      </c>
      <c r="W370" s="27">
        <f t="shared" si="77"/>
        <v>2</v>
      </c>
      <c r="X370" s="36">
        <f>+VLOOKUP(W370,'[3]Annexe 1 (Prix MP)'!$A$32:$B$38,2,0)</f>
        <v>0.15</v>
      </c>
      <c r="Y370" s="37">
        <f t="shared" si="83"/>
        <v>6.9368414313846175E-2</v>
      </c>
      <c r="Z370" s="36">
        <f t="shared" si="84"/>
        <v>0.15</v>
      </c>
      <c r="AA370" s="34">
        <f t="shared" si="88"/>
        <v>1.4127513120000004E-2</v>
      </c>
      <c r="AB370" s="36">
        <f t="shared" si="81"/>
        <v>0</v>
      </c>
      <c r="AC370" s="36">
        <f t="shared" si="85"/>
        <v>0.23349592743384617</v>
      </c>
      <c r="AD370" s="38">
        <f t="shared" si="75"/>
        <v>0.64240949145675297</v>
      </c>
      <c r="AE370" s="36">
        <f t="shared" si="86"/>
        <v>0.23349592743384617</v>
      </c>
      <c r="AF370" s="31">
        <f t="shared" si="87"/>
        <v>0.23349592743384617</v>
      </c>
      <c r="AG370" s="31">
        <f>VLOOKUP(C370,'[4]Bague en acier (simple) '!$C$8:$AF$725,30,0)</f>
        <v>0.26749574951384619</v>
      </c>
      <c r="AH370" s="38">
        <f t="shared" si="76"/>
        <v>0.64240949145675297</v>
      </c>
    </row>
    <row r="371" spans="2:34" x14ac:dyDescent="0.25">
      <c r="B371" s="21" t="s">
        <v>177</v>
      </c>
      <c r="C371" s="1" t="s">
        <v>600</v>
      </c>
      <c r="D371" s="22" t="s">
        <v>140</v>
      </c>
      <c r="E371" s="22" t="s">
        <v>101</v>
      </c>
      <c r="F371" s="22" t="s">
        <v>122</v>
      </c>
      <c r="G371" s="33">
        <v>45</v>
      </c>
      <c r="H371" s="33">
        <v>0.3</v>
      </c>
      <c r="I371" s="33" t="s">
        <v>103</v>
      </c>
      <c r="J371" s="33">
        <v>45</v>
      </c>
      <c r="K371" s="33">
        <v>0.3</v>
      </c>
      <c r="L371" s="33" t="s">
        <v>103</v>
      </c>
      <c r="M371" s="23" t="s">
        <v>61</v>
      </c>
      <c r="N371" s="24" t="s">
        <v>97</v>
      </c>
      <c r="O371" s="25">
        <v>43129</v>
      </c>
      <c r="P371" s="21">
        <v>0</v>
      </c>
      <c r="Q371" s="33">
        <v>3</v>
      </c>
      <c r="R371" s="33">
        <f t="shared" si="78"/>
        <v>35</v>
      </c>
      <c r="S371" s="34">
        <f t="shared" si="79"/>
        <v>8.7317119999999991E-3</v>
      </c>
      <c r="T371" s="34">
        <f t="shared" si="80"/>
        <v>0.81859800000000005</v>
      </c>
      <c r="U371" s="34">
        <f>+VLOOKUP(B371,'[3]Annexe 1 (Prix MP)'!A:C,3,0)*T371</f>
        <v>4.2989656287600013</v>
      </c>
      <c r="V371" s="35">
        <f t="shared" si="82"/>
        <v>80</v>
      </c>
      <c r="W371" s="27">
        <f t="shared" si="77"/>
        <v>1</v>
      </c>
      <c r="X371" s="36">
        <f>+VLOOKUP(W371,'[3]Annexe 1 (Prix MP)'!$A$32:$B$38,2,0)</f>
        <v>0.15</v>
      </c>
      <c r="Y371" s="37">
        <f t="shared" si="83"/>
        <v>5.3737070359500018E-2</v>
      </c>
      <c r="Z371" s="36">
        <f t="shared" si="84"/>
        <v>0.15</v>
      </c>
      <c r="AA371" s="34">
        <f t="shared" si="88"/>
        <v>9.8668345599999992E-3</v>
      </c>
      <c r="AB371" s="36">
        <f t="shared" si="81"/>
        <v>0</v>
      </c>
      <c r="AC371" s="36">
        <f t="shared" si="85"/>
        <v>0.21360390491950002</v>
      </c>
      <c r="AD371" s="38">
        <f t="shared" si="75"/>
        <v>0.70223435314316862</v>
      </c>
      <c r="AE371" s="36">
        <f t="shared" si="86"/>
        <v>0.21360390491950002</v>
      </c>
      <c r="AF371" s="31">
        <f t="shared" si="87"/>
        <v>0.21360390491950002</v>
      </c>
      <c r="AG371" s="31">
        <f>VLOOKUP(C371,'[4]Bague en acier (simple) '!$C$8:$AF$725,30,0)</f>
        <v>0.24790536795949999</v>
      </c>
      <c r="AH371" s="38">
        <f t="shared" si="76"/>
        <v>0.70223435314316862</v>
      </c>
    </row>
    <row r="372" spans="2:34" x14ac:dyDescent="0.25">
      <c r="B372" s="21" t="s">
        <v>177</v>
      </c>
      <c r="C372" s="32" t="s">
        <v>601</v>
      </c>
      <c r="D372" s="22" t="s">
        <v>140</v>
      </c>
      <c r="E372" s="22" t="s">
        <v>101</v>
      </c>
      <c r="F372" s="22" t="s">
        <v>366</v>
      </c>
      <c r="G372" s="33">
        <v>45</v>
      </c>
      <c r="H372" s="33">
        <v>0.3</v>
      </c>
      <c r="I372" s="33" t="s">
        <v>103</v>
      </c>
      <c r="J372" s="33">
        <v>45</v>
      </c>
      <c r="K372" s="33">
        <v>0.3</v>
      </c>
      <c r="L372" s="33" t="s">
        <v>103</v>
      </c>
      <c r="M372" s="23" t="s">
        <v>61</v>
      </c>
      <c r="N372" s="24" t="s">
        <v>97</v>
      </c>
      <c r="O372" s="25">
        <v>43129</v>
      </c>
      <c r="P372" s="21">
        <v>0</v>
      </c>
      <c r="Q372" s="33">
        <v>3</v>
      </c>
      <c r="R372" s="33">
        <f t="shared" si="78"/>
        <v>31</v>
      </c>
      <c r="S372" s="34">
        <f t="shared" si="79"/>
        <v>7.6402480000000005E-3</v>
      </c>
      <c r="T372" s="34">
        <f t="shared" si="80"/>
        <v>0.81859800000000005</v>
      </c>
      <c r="U372" s="34">
        <f>+VLOOKUP(B372,'[3]Annexe 1 (Prix MP)'!A:C,3,0)*T372</f>
        <v>4.2989656287600013</v>
      </c>
      <c r="V372" s="35">
        <f t="shared" si="82"/>
        <v>90</v>
      </c>
      <c r="W372" s="27">
        <f t="shared" si="77"/>
        <v>1</v>
      </c>
      <c r="X372" s="36">
        <f>+VLOOKUP(W372,'[3]Annexe 1 (Prix MP)'!$A$32:$B$38,2,0)</f>
        <v>0.15</v>
      </c>
      <c r="Y372" s="37">
        <f t="shared" si="83"/>
        <v>4.7766284764000015E-2</v>
      </c>
      <c r="Z372" s="36">
        <f t="shared" si="84"/>
        <v>0.15</v>
      </c>
      <c r="AA372" s="34">
        <f t="shared" si="88"/>
        <v>8.6334802400000014E-3</v>
      </c>
      <c r="AB372" s="36">
        <f t="shared" si="81"/>
        <v>0</v>
      </c>
      <c r="AC372" s="36">
        <f t="shared" si="85"/>
        <v>0.20639976500400001</v>
      </c>
      <c r="AD372" s="38">
        <f t="shared" si="75"/>
        <v>0.72674501347951148</v>
      </c>
      <c r="AE372" s="36">
        <f t="shared" si="86"/>
        <v>0.20639976500400001</v>
      </c>
      <c r="AF372" s="31">
        <f t="shared" si="87"/>
        <v>0.20639976500400001</v>
      </c>
      <c r="AG372" s="31">
        <f>VLOOKUP(C372,'[4]Bague en acier (simple) '!$C$8:$AF$725,30,0)</f>
        <v>0.24078854516400003</v>
      </c>
      <c r="AH372" s="38">
        <f t="shared" si="76"/>
        <v>0.72674501347951148</v>
      </c>
    </row>
    <row r="373" spans="2:34" x14ac:dyDescent="0.25">
      <c r="B373" s="21" t="s">
        <v>177</v>
      </c>
      <c r="C373" s="1" t="s">
        <v>602</v>
      </c>
      <c r="D373" s="22" t="s">
        <v>140</v>
      </c>
      <c r="E373" s="22" t="s">
        <v>101</v>
      </c>
      <c r="F373" s="22" t="s">
        <v>111</v>
      </c>
      <c r="G373" s="33">
        <v>45</v>
      </c>
      <c r="H373" s="33">
        <v>0.3</v>
      </c>
      <c r="I373" s="33" t="s">
        <v>103</v>
      </c>
      <c r="J373" s="33">
        <v>45</v>
      </c>
      <c r="K373" s="33">
        <v>0.3</v>
      </c>
      <c r="L373" s="33" t="s">
        <v>103</v>
      </c>
      <c r="M373" s="23" t="s">
        <v>61</v>
      </c>
      <c r="N373" s="24" t="s">
        <v>97</v>
      </c>
      <c r="O373" s="25">
        <v>43129</v>
      </c>
      <c r="P373" s="21">
        <v>0</v>
      </c>
      <c r="Q373" s="33">
        <v>3</v>
      </c>
      <c r="R373" s="33">
        <f t="shared" si="78"/>
        <v>23</v>
      </c>
      <c r="S373" s="34">
        <f t="shared" si="79"/>
        <v>5.4573200000000007E-3</v>
      </c>
      <c r="T373" s="34">
        <f t="shared" si="80"/>
        <v>0.81859800000000005</v>
      </c>
      <c r="U373" s="34">
        <f>+VLOOKUP(B373,'[3]Annexe 1 (Prix MP)'!A:C,3,0)*T373</f>
        <v>4.2989656287600013</v>
      </c>
      <c r="V373" s="35">
        <f t="shared" si="82"/>
        <v>122</v>
      </c>
      <c r="W373" s="27">
        <f t="shared" si="77"/>
        <v>1</v>
      </c>
      <c r="X373" s="36">
        <f>+VLOOKUP(W373,'[3]Annexe 1 (Prix MP)'!$A$32:$B$38,2,0)</f>
        <v>0.15</v>
      </c>
      <c r="Y373" s="37">
        <f t="shared" si="83"/>
        <v>3.5237423186557384E-2</v>
      </c>
      <c r="Z373" s="36">
        <f t="shared" si="84"/>
        <v>0.15</v>
      </c>
      <c r="AA373" s="34">
        <f t="shared" si="88"/>
        <v>6.1667716000000017E-3</v>
      </c>
      <c r="AB373" s="36">
        <f t="shared" si="81"/>
        <v>0</v>
      </c>
      <c r="AC373" s="36">
        <f t="shared" si="85"/>
        <v>0.1914041947865574</v>
      </c>
      <c r="AD373" s="38">
        <f t="shared" si="75"/>
        <v>0.78368188412626549</v>
      </c>
      <c r="AE373" s="36">
        <f t="shared" si="86"/>
        <v>0.1914041947865574</v>
      </c>
      <c r="AF373" s="31">
        <f t="shared" si="87"/>
        <v>0.1914041947865574</v>
      </c>
      <c r="AG373" s="31">
        <f>VLOOKUP(C373,'[4]Bague en acier (simple) '!$C$8:$AF$725,30,0)</f>
        <v>0.22596760918655739</v>
      </c>
      <c r="AH373" s="38">
        <f t="shared" si="76"/>
        <v>0.78368188412626549</v>
      </c>
    </row>
    <row r="374" spans="2:34" x14ac:dyDescent="0.25">
      <c r="B374" s="21" t="s">
        <v>120</v>
      </c>
      <c r="C374" s="32" t="s">
        <v>603</v>
      </c>
      <c r="D374" s="22" t="s">
        <v>140</v>
      </c>
      <c r="E374" s="22" t="s">
        <v>115</v>
      </c>
      <c r="F374" s="22" t="s">
        <v>227</v>
      </c>
      <c r="G374" s="33">
        <v>45</v>
      </c>
      <c r="H374" s="33">
        <v>0.3</v>
      </c>
      <c r="I374" s="33" t="s">
        <v>103</v>
      </c>
      <c r="J374" s="33">
        <v>45</v>
      </c>
      <c r="K374" s="33">
        <v>0.3</v>
      </c>
      <c r="L374" s="33" t="s">
        <v>103</v>
      </c>
      <c r="M374" s="23" t="s">
        <v>61</v>
      </c>
      <c r="N374" s="24" t="s">
        <v>97</v>
      </c>
      <c r="O374" s="25">
        <v>43129</v>
      </c>
      <c r="P374" s="21">
        <v>0</v>
      </c>
      <c r="Q374" s="33">
        <v>3</v>
      </c>
      <c r="R374" s="33">
        <f t="shared" si="78"/>
        <v>78</v>
      </c>
      <c r="S374" s="34">
        <f t="shared" si="79"/>
        <v>0.10418520000000001</v>
      </c>
      <c r="T374" s="34">
        <f t="shared" si="80"/>
        <v>4.167408</v>
      </c>
      <c r="U374" s="34">
        <f>+VLOOKUP(B374,'[3]Annexe 1 (Prix MP)'!A:C,3,0)*T374</f>
        <v>38.026476967248001</v>
      </c>
      <c r="V374" s="35">
        <f t="shared" si="82"/>
        <v>36</v>
      </c>
      <c r="W374" s="27">
        <f t="shared" si="77"/>
        <v>4</v>
      </c>
      <c r="X374" s="36">
        <f>+VLOOKUP(W374,'[3]Annexe 1 (Prix MP)'!$A$32:$B$38,2,0)</f>
        <v>0.2</v>
      </c>
      <c r="Y374" s="37">
        <f t="shared" si="83"/>
        <v>1.0562910268680001</v>
      </c>
      <c r="Z374" s="36">
        <f t="shared" si="84"/>
        <v>0.30000000000000004</v>
      </c>
      <c r="AA374" s="34">
        <f t="shared" si="88"/>
        <v>0.11772927600000002</v>
      </c>
      <c r="AB374" s="36">
        <f t="shared" si="81"/>
        <v>0</v>
      </c>
      <c r="AC374" s="36">
        <f t="shared" si="85"/>
        <v>1.4740203028680001</v>
      </c>
      <c r="AD374" s="38">
        <f t="shared" si="75"/>
        <v>0.20352501211570165</v>
      </c>
      <c r="AE374" s="36">
        <f t="shared" si="86"/>
        <v>1.4740203028680001</v>
      </c>
      <c r="AF374" s="31">
        <f t="shared" si="87"/>
        <v>1.4740203028680001</v>
      </c>
      <c r="AG374" s="31">
        <f>VLOOKUP(C374,'[4]Bague en acier (simple) '!$C$8:$AF$725,30,0)</f>
        <v>1.235171915064889</v>
      </c>
      <c r="AH374" s="38">
        <f t="shared" si="76"/>
        <v>0.20352501211570165</v>
      </c>
    </row>
    <row r="375" spans="2:34" x14ac:dyDescent="0.25">
      <c r="B375" s="21" t="s">
        <v>120</v>
      </c>
      <c r="C375" s="1" t="s">
        <v>604</v>
      </c>
      <c r="D375" s="22" t="s">
        <v>140</v>
      </c>
      <c r="E375" s="22" t="s">
        <v>115</v>
      </c>
      <c r="F375" s="22" t="s">
        <v>524</v>
      </c>
      <c r="G375" s="33">
        <v>45</v>
      </c>
      <c r="H375" s="33">
        <v>0.3</v>
      </c>
      <c r="I375" s="33" t="s">
        <v>103</v>
      </c>
      <c r="J375" s="33">
        <v>45</v>
      </c>
      <c r="K375" s="33">
        <v>0.3</v>
      </c>
      <c r="L375" s="33" t="s">
        <v>103</v>
      </c>
      <c r="M375" s="23" t="s">
        <v>61</v>
      </c>
      <c r="N375" s="24" t="s">
        <v>97</v>
      </c>
      <c r="O375" s="25">
        <v>43129</v>
      </c>
      <c r="P375" s="21">
        <v>0</v>
      </c>
      <c r="Q375" s="33">
        <v>3</v>
      </c>
      <c r="R375" s="33">
        <f t="shared" si="78"/>
        <v>50</v>
      </c>
      <c r="S375" s="34">
        <f t="shared" si="79"/>
        <v>6.5289392000000002E-2</v>
      </c>
      <c r="T375" s="34">
        <f t="shared" si="80"/>
        <v>4.167408</v>
      </c>
      <c r="U375" s="34">
        <f>+VLOOKUP(B375,'[3]Annexe 1 (Prix MP)'!A:C,3,0)*T375</f>
        <v>38.026476967248001</v>
      </c>
      <c r="V375" s="35">
        <f t="shared" si="82"/>
        <v>56</v>
      </c>
      <c r="W375" s="27">
        <f t="shared" si="77"/>
        <v>4</v>
      </c>
      <c r="X375" s="36">
        <f>+VLOOKUP(W375,'[3]Annexe 1 (Prix MP)'!$A$32:$B$38,2,0)</f>
        <v>0.2</v>
      </c>
      <c r="Y375" s="37">
        <f t="shared" si="83"/>
        <v>0.67904423155799998</v>
      </c>
      <c r="Z375" s="36">
        <f t="shared" si="84"/>
        <v>0.2258463733554</v>
      </c>
      <c r="AA375" s="34">
        <f t="shared" si="88"/>
        <v>7.3777012960000013E-2</v>
      </c>
      <c r="AB375" s="36">
        <f t="shared" si="81"/>
        <v>0</v>
      </c>
      <c r="AC375" s="36">
        <f t="shared" si="85"/>
        <v>0.97866761787340006</v>
      </c>
      <c r="AD375" s="38">
        <f t="shared" si="75"/>
        <v>0.23076923076923084</v>
      </c>
      <c r="AE375" s="36">
        <f t="shared" si="86"/>
        <v>1.0037616593573333</v>
      </c>
      <c r="AF375" s="31">
        <f t="shared" si="87"/>
        <v>1.0037616593573333</v>
      </c>
      <c r="AG375" s="31">
        <f>VLOOKUP(C375,'[4]Bague en acier (simple) '!$C$8:$AF$725,30,0)</f>
        <v>0.80625816779199999</v>
      </c>
      <c r="AH375" s="38">
        <f t="shared" si="76"/>
        <v>0.25</v>
      </c>
    </row>
    <row r="376" spans="2:34" x14ac:dyDescent="0.25">
      <c r="B376" s="21" t="s">
        <v>120</v>
      </c>
      <c r="C376" s="32" t="s">
        <v>605</v>
      </c>
      <c r="D376" s="22" t="s">
        <v>140</v>
      </c>
      <c r="E376" s="22" t="s">
        <v>115</v>
      </c>
      <c r="F376" s="22" t="s">
        <v>197</v>
      </c>
      <c r="G376" s="33">
        <v>45</v>
      </c>
      <c r="H376" s="33">
        <v>0.3</v>
      </c>
      <c r="I376" s="33" t="s">
        <v>103</v>
      </c>
      <c r="J376" s="33">
        <v>45</v>
      </c>
      <c r="K376" s="33">
        <v>0.3</v>
      </c>
      <c r="L376" s="33" t="s">
        <v>103</v>
      </c>
      <c r="M376" s="23" t="s">
        <v>61</v>
      </c>
      <c r="N376" s="24" t="s">
        <v>97</v>
      </c>
      <c r="O376" s="25">
        <v>43129</v>
      </c>
      <c r="P376" s="21">
        <v>0</v>
      </c>
      <c r="Q376" s="33">
        <v>3</v>
      </c>
      <c r="R376" s="33">
        <f t="shared" si="78"/>
        <v>58</v>
      </c>
      <c r="S376" s="34">
        <f t="shared" si="79"/>
        <v>7.6402480000000009E-2</v>
      </c>
      <c r="T376" s="34">
        <f t="shared" si="80"/>
        <v>4.167408</v>
      </c>
      <c r="U376" s="34">
        <f>+VLOOKUP(B376,'[3]Annexe 1 (Prix MP)'!A:C,3,0)*T376</f>
        <v>38.026476967248001</v>
      </c>
      <c r="V376" s="35">
        <f t="shared" si="82"/>
        <v>48</v>
      </c>
      <c r="W376" s="27">
        <f t="shared" si="77"/>
        <v>4</v>
      </c>
      <c r="X376" s="36">
        <f>+VLOOKUP(W376,'[3]Annexe 1 (Prix MP)'!$A$32:$B$38,2,0)</f>
        <v>0.2</v>
      </c>
      <c r="Y376" s="37">
        <f t="shared" si="83"/>
        <v>0.79221827015099999</v>
      </c>
      <c r="Z376" s="36">
        <f t="shared" si="84"/>
        <v>0.26356592176529997</v>
      </c>
      <c r="AA376" s="34">
        <f t="shared" si="88"/>
        <v>8.6334802400000021E-2</v>
      </c>
      <c r="AB376" s="36">
        <f t="shared" si="81"/>
        <v>0</v>
      </c>
      <c r="AC376" s="36">
        <f t="shared" si="85"/>
        <v>1.1421189943162999</v>
      </c>
      <c r="AD376" s="38">
        <f t="shared" si="75"/>
        <v>0.2307692307692307</v>
      </c>
      <c r="AE376" s="36">
        <f t="shared" si="86"/>
        <v>1.1714040967346666</v>
      </c>
      <c r="AF376" s="31">
        <f t="shared" si="87"/>
        <v>1.1714040967346666</v>
      </c>
      <c r="AG376" s="31">
        <f>VLOOKUP(C376,'[4]Bague en acier (simple) '!$C$8:$AF$725,30,0)</f>
        <v>0.93561461496533349</v>
      </c>
      <c r="AH376" s="38">
        <f t="shared" si="76"/>
        <v>0.24999999999999994</v>
      </c>
    </row>
    <row r="377" spans="2:34" x14ac:dyDescent="0.25">
      <c r="B377" s="21" t="s">
        <v>120</v>
      </c>
      <c r="C377" s="1" t="s">
        <v>606</v>
      </c>
      <c r="D377" s="22" t="s">
        <v>140</v>
      </c>
      <c r="E377" s="22" t="s">
        <v>115</v>
      </c>
      <c r="F377" s="22" t="s">
        <v>175</v>
      </c>
      <c r="G377" s="33">
        <v>45</v>
      </c>
      <c r="H377" s="33">
        <v>0.3</v>
      </c>
      <c r="I377" s="33" t="s">
        <v>103</v>
      </c>
      <c r="J377" s="33">
        <v>45</v>
      </c>
      <c r="K377" s="33">
        <v>0.3</v>
      </c>
      <c r="L377" s="33" t="s">
        <v>103</v>
      </c>
      <c r="M377" s="23" t="s">
        <v>61</v>
      </c>
      <c r="N377" s="24" t="s">
        <v>97</v>
      </c>
      <c r="O377" s="25">
        <v>43129</v>
      </c>
      <c r="P377" s="21">
        <v>0</v>
      </c>
      <c r="Q377" s="33">
        <v>3</v>
      </c>
      <c r="R377" s="33">
        <f t="shared" si="78"/>
        <v>39</v>
      </c>
      <c r="S377" s="34">
        <f t="shared" si="79"/>
        <v>5.0008896000000011E-2</v>
      </c>
      <c r="T377" s="34">
        <f t="shared" si="80"/>
        <v>4.167408</v>
      </c>
      <c r="U377" s="34">
        <f>+VLOOKUP(B377,'[3]Annexe 1 (Prix MP)'!A:C,3,0)*T377</f>
        <v>38.026476967248001</v>
      </c>
      <c r="V377" s="35">
        <f t="shared" si="82"/>
        <v>72</v>
      </c>
      <c r="W377" s="27">
        <f t="shared" si="77"/>
        <v>4</v>
      </c>
      <c r="X377" s="36">
        <f>+VLOOKUP(W377,'[3]Annexe 1 (Prix MP)'!$A$32:$B$38,2,0)</f>
        <v>0.2</v>
      </c>
      <c r="Y377" s="37">
        <f t="shared" si="83"/>
        <v>0.52814551343400007</v>
      </c>
      <c r="Z377" s="36">
        <f t="shared" si="84"/>
        <v>0.2</v>
      </c>
      <c r="AA377" s="34">
        <f t="shared" si="88"/>
        <v>5.6510052480000017E-2</v>
      </c>
      <c r="AB377" s="36">
        <f t="shared" si="81"/>
        <v>0</v>
      </c>
      <c r="AC377" s="36">
        <f t="shared" si="85"/>
        <v>0.78465556591399999</v>
      </c>
      <c r="AD377" s="38">
        <f t="shared" si="75"/>
        <v>0.25488890755146998</v>
      </c>
      <c r="AE377" s="36">
        <f t="shared" si="86"/>
        <v>0.78465556591399999</v>
      </c>
      <c r="AF377" s="31">
        <f t="shared" si="87"/>
        <v>0.78465556591399999</v>
      </c>
      <c r="AG377" s="31">
        <f>VLOOKUP(C377,'[4]Bague en acier (simple) '!$C$8:$AF$725,30,0)</f>
        <v>0.68357368421333353</v>
      </c>
      <c r="AH377" s="38">
        <f t="shared" si="76"/>
        <v>0.25488890755146998</v>
      </c>
    </row>
    <row r="378" spans="2:34" x14ac:dyDescent="0.25">
      <c r="B378" s="21" t="s">
        <v>120</v>
      </c>
      <c r="C378" s="1" t="s">
        <v>607</v>
      </c>
      <c r="D378" s="22" t="s">
        <v>140</v>
      </c>
      <c r="E378" s="22" t="s">
        <v>115</v>
      </c>
      <c r="F378" s="22" t="s">
        <v>505</v>
      </c>
      <c r="G378" s="33">
        <v>45</v>
      </c>
      <c r="H378" s="33">
        <v>0.3</v>
      </c>
      <c r="I378" s="33" t="s">
        <v>103</v>
      </c>
      <c r="J378" s="33">
        <v>45</v>
      </c>
      <c r="K378" s="33">
        <v>0.3</v>
      </c>
      <c r="L378" s="33" t="s">
        <v>103</v>
      </c>
      <c r="M378" s="23" t="s">
        <v>61</v>
      </c>
      <c r="N378" s="24" t="s">
        <v>97</v>
      </c>
      <c r="O378" s="25">
        <v>43129</v>
      </c>
      <c r="P378" s="21">
        <v>0</v>
      </c>
      <c r="Q378" s="33">
        <v>3</v>
      </c>
      <c r="R378" s="33">
        <f t="shared" si="78"/>
        <v>81</v>
      </c>
      <c r="S378" s="34">
        <f t="shared" si="79"/>
        <v>0.108352608</v>
      </c>
      <c r="T378" s="34">
        <f t="shared" si="80"/>
        <v>4.167408</v>
      </c>
      <c r="U378" s="34">
        <f>+VLOOKUP(B378,'[3]Annexe 1 (Prix MP)'!A:C,3,0)*T378</f>
        <v>38.026476967248001</v>
      </c>
      <c r="V378" s="35">
        <f t="shared" si="82"/>
        <v>34</v>
      </c>
      <c r="W378" s="27">
        <f t="shared" si="77"/>
        <v>4</v>
      </c>
      <c r="X378" s="36">
        <f>+VLOOKUP(W378,'[3]Annexe 1 (Prix MP)'!$A$32:$B$38,2,0)</f>
        <v>0.2</v>
      </c>
      <c r="Y378" s="37">
        <f t="shared" si="83"/>
        <v>1.1184257931543531</v>
      </c>
      <c r="Z378" s="36">
        <f t="shared" si="84"/>
        <v>0.30000000000000004</v>
      </c>
      <c r="AA378" s="34">
        <f t="shared" si="88"/>
        <v>0.12243844704000001</v>
      </c>
      <c r="AB378" s="36">
        <f t="shared" si="81"/>
        <v>0</v>
      </c>
      <c r="AC378" s="36">
        <f t="shared" si="85"/>
        <v>1.5408642401943531</v>
      </c>
      <c r="AD378" s="38">
        <f t="shared" si="75"/>
        <v>0.19469593243474859</v>
      </c>
      <c r="AE378" s="36">
        <f t="shared" si="86"/>
        <v>1.5510803002429412</v>
      </c>
      <c r="AF378" s="31">
        <f t="shared" si="87"/>
        <v>1.5510803002429412</v>
      </c>
      <c r="AG378" s="31">
        <f>VLOOKUP(C378,'[4]Bague en acier (simple) '!$C$8:$AF$725,30,0)</f>
        <v>1.3023384020530198</v>
      </c>
      <c r="AH378" s="38">
        <f t="shared" si="76"/>
        <v>0.1999999999999999</v>
      </c>
    </row>
    <row r="379" spans="2:34" x14ac:dyDescent="0.25">
      <c r="B379" s="21" t="s">
        <v>131</v>
      </c>
      <c r="C379" s="32" t="s">
        <v>608</v>
      </c>
      <c r="D379" s="22" t="s">
        <v>101</v>
      </c>
      <c r="E379" s="22" t="s">
        <v>111</v>
      </c>
      <c r="F379" s="22" t="s">
        <v>171</v>
      </c>
      <c r="G379" s="33">
        <v>45</v>
      </c>
      <c r="H379" s="33">
        <v>0.3</v>
      </c>
      <c r="I379" s="33" t="s">
        <v>103</v>
      </c>
      <c r="J379" s="33">
        <v>45</v>
      </c>
      <c r="K379" s="33">
        <v>0.3</v>
      </c>
      <c r="L379" s="33" t="s">
        <v>103</v>
      </c>
      <c r="M379" s="23" t="s">
        <v>61</v>
      </c>
      <c r="N379" s="24" t="s">
        <v>97</v>
      </c>
      <c r="O379" s="25">
        <v>43129</v>
      </c>
      <c r="P379" s="21">
        <v>0</v>
      </c>
      <c r="Q379" s="33">
        <v>3</v>
      </c>
      <c r="R379" s="33">
        <f t="shared" si="78"/>
        <v>51</v>
      </c>
      <c r="S379" s="34">
        <f t="shared" si="79"/>
        <v>7.6204032000000005E-2</v>
      </c>
      <c r="T379" s="34">
        <f t="shared" si="80"/>
        <v>4.7627520000000008</v>
      </c>
      <c r="U379" s="34">
        <f>+VLOOKUP(B379,'[3]Annexe 1 (Prix MP)'!A:C,3,0)*T379</f>
        <v>43.458830819712013</v>
      </c>
      <c r="V379" s="35">
        <f t="shared" si="82"/>
        <v>55</v>
      </c>
      <c r="W379" s="27">
        <f t="shared" si="77"/>
        <v>4</v>
      </c>
      <c r="X379" s="36">
        <f>+VLOOKUP(W379,'[3]Annexe 1 (Prix MP)'!$A$32:$B$38,2,0)</f>
        <v>0.2</v>
      </c>
      <c r="Y379" s="37">
        <f t="shared" si="83"/>
        <v>0.79016056035840021</v>
      </c>
      <c r="Z379" s="36">
        <f t="shared" si="84"/>
        <v>0.26288133495552007</v>
      </c>
      <c r="AA379" s="34">
        <f t="shared" si="88"/>
        <v>8.6110556160000018E-2</v>
      </c>
      <c r="AB379" s="36">
        <f t="shared" si="81"/>
        <v>0</v>
      </c>
      <c r="AC379" s="36">
        <f t="shared" si="85"/>
        <v>1.1391524514739202</v>
      </c>
      <c r="AD379" s="38">
        <f t="shared" si="75"/>
        <v>0.2307692307692307</v>
      </c>
      <c r="AE379" s="36">
        <f t="shared" si="86"/>
        <v>1.1683614886912004</v>
      </c>
      <c r="AF379" s="31">
        <f t="shared" si="87"/>
        <v>1.1683614886912004</v>
      </c>
      <c r="AG379" s="31">
        <f>VLOOKUP(C379,'[4]Bague en acier (simple) '!$C$8:$AF$725,30,0)</f>
        <v>0.78727400960000038</v>
      </c>
      <c r="AH379" s="38">
        <f t="shared" si="76"/>
        <v>0.25000000000000006</v>
      </c>
    </row>
    <row r="380" spans="2:34" x14ac:dyDescent="0.25">
      <c r="B380" s="21" t="s">
        <v>131</v>
      </c>
      <c r="C380" s="1" t="s">
        <v>609</v>
      </c>
      <c r="D380" s="22" t="s">
        <v>101</v>
      </c>
      <c r="E380" s="22" t="s">
        <v>111</v>
      </c>
      <c r="F380" s="22" t="s">
        <v>414</v>
      </c>
      <c r="G380" s="33">
        <v>45</v>
      </c>
      <c r="H380" s="33">
        <v>0.3</v>
      </c>
      <c r="I380" s="33" t="s">
        <v>103</v>
      </c>
      <c r="J380" s="33">
        <v>45</v>
      </c>
      <c r="K380" s="33">
        <v>0.3</v>
      </c>
      <c r="L380" s="33" t="s">
        <v>103</v>
      </c>
      <c r="M380" s="23" t="s">
        <v>61</v>
      </c>
      <c r="N380" s="24" t="s">
        <v>97</v>
      </c>
      <c r="O380" s="25">
        <v>43129</v>
      </c>
      <c r="P380" s="21">
        <v>0</v>
      </c>
      <c r="Q380" s="33">
        <v>3</v>
      </c>
      <c r="R380" s="33">
        <f t="shared" si="78"/>
        <v>72</v>
      </c>
      <c r="S380" s="34">
        <f t="shared" si="79"/>
        <v>0.109543296</v>
      </c>
      <c r="T380" s="34">
        <f t="shared" si="80"/>
        <v>4.7627520000000008</v>
      </c>
      <c r="U380" s="34">
        <f>+VLOOKUP(B380,'[3]Annexe 1 (Prix MP)'!A:C,3,0)*T380</f>
        <v>43.458830819712013</v>
      </c>
      <c r="V380" s="35">
        <f t="shared" si="82"/>
        <v>39</v>
      </c>
      <c r="W380" s="27">
        <f t="shared" si="77"/>
        <v>4</v>
      </c>
      <c r="X380" s="36">
        <f>+VLOOKUP(W380,'[3]Annexe 1 (Prix MP)'!$A$32:$B$38,2,0)</f>
        <v>0.2</v>
      </c>
      <c r="Y380" s="37">
        <f t="shared" si="83"/>
        <v>1.1143289953772311</v>
      </c>
      <c r="Z380" s="36">
        <f t="shared" si="84"/>
        <v>0.30000000000000004</v>
      </c>
      <c r="AA380" s="34">
        <f t="shared" si="88"/>
        <v>0.12378392448000002</v>
      </c>
      <c r="AB380" s="36">
        <f t="shared" si="81"/>
        <v>0</v>
      </c>
      <c r="AC380" s="36">
        <f t="shared" si="85"/>
        <v>1.5381129198572312</v>
      </c>
      <c r="AD380" s="38">
        <f t="shared" si="75"/>
        <v>0.19504419742332463</v>
      </c>
      <c r="AE380" s="36">
        <f t="shared" si="86"/>
        <v>1.5381129198572312</v>
      </c>
      <c r="AF380" s="31">
        <f t="shared" si="87"/>
        <v>1.5381129198572312</v>
      </c>
      <c r="AG380" s="31">
        <f>VLOOKUP(C380,'[4]Bague en acier (simple) '!$C$8:$AF$725,30,0)</f>
        <v>1.0200022048820518</v>
      </c>
      <c r="AH380" s="38">
        <f t="shared" si="76"/>
        <v>0.19504419742332463</v>
      </c>
    </row>
    <row r="381" spans="2:34" x14ac:dyDescent="0.25">
      <c r="B381" s="21" t="s">
        <v>131</v>
      </c>
      <c r="C381" s="1" t="s">
        <v>610</v>
      </c>
      <c r="D381" s="22" t="s">
        <v>101</v>
      </c>
      <c r="E381" s="22" t="s">
        <v>111</v>
      </c>
      <c r="F381" s="22" t="s">
        <v>611</v>
      </c>
      <c r="G381" s="33">
        <v>45</v>
      </c>
      <c r="H381" s="33">
        <v>0.3</v>
      </c>
      <c r="I381" s="33" t="s">
        <v>103</v>
      </c>
      <c r="J381" s="33">
        <v>45</v>
      </c>
      <c r="K381" s="33">
        <v>0.3</v>
      </c>
      <c r="L381" s="33" t="s">
        <v>103</v>
      </c>
      <c r="M381" s="23" t="s">
        <v>61</v>
      </c>
      <c r="N381" s="24" t="s">
        <v>97</v>
      </c>
      <c r="O381" s="25">
        <v>43129</v>
      </c>
      <c r="P381" s="21">
        <v>0</v>
      </c>
      <c r="Q381" s="33">
        <v>3</v>
      </c>
      <c r="R381" s="33">
        <f t="shared" si="78"/>
        <v>75</v>
      </c>
      <c r="S381" s="34">
        <f t="shared" si="79"/>
        <v>0.11430604800000001</v>
      </c>
      <c r="T381" s="34">
        <f t="shared" si="80"/>
        <v>4.7627520000000008</v>
      </c>
      <c r="U381" s="34">
        <f>+VLOOKUP(B381,'[3]Annexe 1 (Prix MP)'!A:C,3,0)*T381</f>
        <v>43.458830819712013</v>
      </c>
      <c r="V381" s="35">
        <f t="shared" si="82"/>
        <v>37</v>
      </c>
      <c r="W381" s="27">
        <f t="shared" si="77"/>
        <v>4</v>
      </c>
      <c r="X381" s="36">
        <f>+VLOOKUP(W381,'[3]Annexe 1 (Prix MP)'!$A$32:$B$38,2,0)</f>
        <v>0.2</v>
      </c>
      <c r="Y381" s="37">
        <f t="shared" si="83"/>
        <v>1.1745629951273517</v>
      </c>
      <c r="Z381" s="36">
        <f t="shared" si="84"/>
        <v>0.30000000000000004</v>
      </c>
      <c r="AA381" s="34">
        <f t="shared" si="88"/>
        <v>0.12916583424000003</v>
      </c>
      <c r="AB381" s="36">
        <f t="shared" si="81"/>
        <v>0</v>
      </c>
      <c r="AC381" s="36">
        <f t="shared" si="85"/>
        <v>1.6037288293673517</v>
      </c>
      <c r="AD381" s="38">
        <f t="shared" si="75"/>
        <v>0.1870640438124104</v>
      </c>
      <c r="AE381" s="36">
        <f t="shared" si="86"/>
        <v>1.6296610367091895</v>
      </c>
      <c r="AF381" s="31">
        <f t="shared" si="87"/>
        <v>1.6296610367091895</v>
      </c>
      <c r="AG381" s="31">
        <f>VLOOKUP(C381,'[4]Bague en acier (simple) '!$C$8:$AF$725,30,0)</f>
        <v>1.0709930265369374</v>
      </c>
      <c r="AH381" s="38">
        <f t="shared" si="76"/>
        <v>0.19999999999999987</v>
      </c>
    </row>
    <row r="382" spans="2:34" x14ac:dyDescent="0.25">
      <c r="B382" s="21" t="s">
        <v>131</v>
      </c>
      <c r="C382" s="32" t="s">
        <v>612</v>
      </c>
      <c r="D382" s="22" t="s">
        <v>101</v>
      </c>
      <c r="E382" s="22" t="s">
        <v>111</v>
      </c>
      <c r="F382" s="22" t="s">
        <v>193</v>
      </c>
      <c r="G382" s="33">
        <v>45</v>
      </c>
      <c r="H382" s="33">
        <v>0.3</v>
      </c>
      <c r="I382" s="33" t="s">
        <v>103</v>
      </c>
      <c r="J382" s="33">
        <v>45</v>
      </c>
      <c r="K382" s="33">
        <v>0.3</v>
      </c>
      <c r="L382" s="33" t="s">
        <v>103</v>
      </c>
      <c r="M382" s="23" t="s">
        <v>61</v>
      </c>
      <c r="N382" s="24" t="s">
        <v>97</v>
      </c>
      <c r="O382" s="25">
        <v>43129</v>
      </c>
      <c r="P382" s="21">
        <v>0</v>
      </c>
      <c r="Q382" s="33">
        <v>3</v>
      </c>
      <c r="R382" s="33">
        <f t="shared" si="78"/>
        <v>50.5</v>
      </c>
      <c r="S382" s="34">
        <f t="shared" si="79"/>
        <v>7.5410240000000003E-2</v>
      </c>
      <c r="T382" s="34">
        <f t="shared" si="80"/>
        <v>4.7627520000000008</v>
      </c>
      <c r="U382" s="34">
        <f>+VLOOKUP(B382,'[3]Annexe 1 (Prix MP)'!A:C,3,0)*T382</f>
        <v>43.458830819712013</v>
      </c>
      <c r="V382" s="35">
        <f t="shared" si="82"/>
        <v>55</v>
      </c>
      <c r="W382" s="27">
        <f t="shared" si="77"/>
        <v>4</v>
      </c>
      <c r="X382" s="36">
        <f>+VLOOKUP(W382,'[3]Annexe 1 (Prix MP)'!$A$32:$B$38,2,0)</f>
        <v>0.2</v>
      </c>
      <c r="Y382" s="37">
        <f t="shared" si="83"/>
        <v>0.79016056035840021</v>
      </c>
      <c r="Z382" s="36">
        <f t="shared" si="84"/>
        <v>0.26261223946752005</v>
      </c>
      <c r="AA382" s="34">
        <f t="shared" si="88"/>
        <v>8.5213571200000018E-2</v>
      </c>
      <c r="AB382" s="36">
        <f t="shared" si="81"/>
        <v>0</v>
      </c>
      <c r="AC382" s="36">
        <f t="shared" si="85"/>
        <v>1.1379863710259202</v>
      </c>
      <c r="AD382" s="38">
        <f t="shared" si="75"/>
        <v>0.23076923076923067</v>
      </c>
      <c r="AE382" s="36">
        <f t="shared" si="86"/>
        <v>1.1671655087445336</v>
      </c>
      <c r="AF382" s="31">
        <f t="shared" si="87"/>
        <v>1.1671655087445336</v>
      </c>
      <c r="AG382" s="31">
        <f>VLOOKUP(C382,'[4]Bague en acier (simple) '!$C$8:$AF$725,30,0)</f>
        <v>0.78608332160000027</v>
      </c>
      <c r="AH382" s="38">
        <f t="shared" si="76"/>
        <v>0.25</v>
      </c>
    </row>
    <row r="383" spans="2:34" x14ac:dyDescent="0.25">
      <c r="B383" s="21" t="s">
        <v>131</v>
      </c>
      <c r="C383" s="1" t="s">
        <v>613</v>
      </c>
      <c r="D383" s="22" t="s">
        <v>101</v>
      </c>
      <c r="E383" s="22" t="s">
        <v>111</v>
      </c>
      <c r="F383" s="22" t="s">
        <v>524</v>
      </c>
      <c r="G383" s="33">
        <v>45</v>
      </c>
      <c r="H383" s="33">
        <v>0.3</v>
      </c>
      <c r="I383" s="33" t="s">
        <v>103</v>
      </c>
      <c r="J383" s="33">
        <v>45</v>
      </c>
      <c r="K383" s="33">
        <v>0.3</v>
      </c>
      <c r="L383" s="33" t="s">
        <v>103</v>
      </c>
      <c r="M383" s="23" t="s">
        <v>61</v>
      </c>
      <c r="N383" s="24" t="s">
        <v>97</v>
      </c>
      <c r="O383" s="25">
        <v>43129</v>
      </c>
      <c r="P383" s="21">
        <v>0</v>
      </c>
      <c r="Q383" s="33">
        <v>3</v>
      </c>
      <c r="R383" s="33">
        <f t="shared" si="78"/>
        <v>50</v>
      </c>
      <c r="S383" s="34">
        <f t="shared" si="79"/>
        <v>7.4616448000000002E-2</v>
      </c>
      <c r="T383" s="34">
        <f t="shared" si="80"/>
        <v>4.7627520000000008</v>
      </c>
      <c r="U383" s="34">
        <f>+VLOOKUP(B383,'[3]Annexe 1 (Prix MP)'!A:C,3,0)*T383</f>
        <v>43.458830819712013</v>
      </c>
      <c r="V383" s="35">
        <f t="shared" si="82"/>
        <v>56</v>
      </c>
      <c r="W383" s="27">
        <f t="shared" si="77"/>
        <v>4</v>
      </c>
      <c r="X383" s="36">
        <f>+VLOOKUP(W383,'[3]Annexe 1 (Prix MP)'!$A$32:$B$38,2,0)</f>
        <v>0.2</v>
      </c>
      <c r="Y383" s="37">
        <f t="shared" si="83"/>
        <v>0.77605055035200021</v>
      </c>
      <c r="Z383" s="36">
        <f t="shared" si="84"/>
        <v>0.25811014097760004</v>
      </c>
      <c r="AA383" s="34">
        <f t="shared" si="88"/>
        <v>8.4316586240000005E-2</v>
      </c>
      <c r="AB383" s="36">
        <f t="shared" si="81"/>
        <v>0</v>
      </c>
      <c r="AC383" s="36">
        <f t="shared" si="85"/>
        <v>1.1184772775696001</v>
      </c>
      <c r="AD383" s="38">
        <f t="shared" si="75"/>
        <v>0.23076923076923067</v>
      </c>
      <c r="AE383" s="36">
        <f t="shared" si="86"/>
        <v>1.147156182122667</v>
      </c>
      <c r="AF383" s="31">
        <f t="shared" si="87"/>
        <v>1.147156182122667</v>
      </c>
      <c r="AG383" s="31">
        <f>VLOOKUP(C383,'[4]Bague en acier (simple) '!$C$8:$AF$725,30,0)</f>
        <v>0.77376820571428606</v>
      </c>
      <c r="AH383" s="38">
        <f t="shared" si="76"/>
        <v>0.25000000000000006</v>
      </c>
    </row>
    <row r="384" spans="2:34" x14ac:dyDescent="0.25">
      <c r="B384" s="21" t="s">
        <v>131</v>
      </c>
      <c r="C384" s="32" t="s">
        <v>614</v>
      </c>
      <c r="D384" s="22" t="s">
        <v>101</v>
      </c>
      <c r="E384" s="22" t="s">
        <v>111</v>
      </c>
      <c r="F384" s="22" t="s">
        <v>615</v>
      </c>
      <c r="G384" s="33">
        <v>45</v>
      </c>
      <c r="H384" s="33">
        <v>0.3</v>
      </c>
      <c r="I384" s="33" t="s">
        <v>103</v>
      </c>
      <c r="J384" s="33">
        <v>45</v>
      </c>
      <c r="K384" s="33">
        <v>0.3</v>
      </c>
      <c r="L384" s="33" t="s">
        <v>103</v>
      </c>
      <c r="M384" s="23" t="s">
        <v>61</v>
      </c>
      <c r="N384" s="24" t="s">
        <v>97</v>
      </c>
      <c r="O384" s="25">
        <v>43129</v>
      </c>
      <c r="P384" s="21">
        <v>0</v>
      </c>
      <c r="Q384" s="33">
        <v>3</v>
      </c>
      <c r="R384" s="33">
        <f t="shared" si="78"/>
        <v>46.5</v>
      </c>
      <c r="S384" s="34">
        <f t="shared" si="79"/>
        <v>6.9059904000000005E-2</v>
      </c>
      <c r="T384" s="34">
        <f t="shared" si="80"/>
        <v>4.7627520000000008</v>
      </c>
      <c r="U384" s="34">
        <f>+VLOOKUP(B384,'[3]Annexe 1 (Prix MP)'!A:C,3,0)*T384</f>
        <v>43.458830819712013</v>
      </c>
      <c r="V384" s="35">
        <f t="shared" si="82"/>
        <v>60</v>
      </c>
      <c r="W384" s="27">
        <f t="shared" si="77"/>
        <v>4</v>
      </c>
      <c r="X384" s="36">
        <f>+VLOOKUP(W384,'[3]Annexe 1 (Prix MP)'!$A$32:$B$38,2,0)</f>
        <v>0.2</v>
      </c>
      <c r="Y384" s="37">
        <f t="shared" si="83"/>
        <v>0.72431384699520018</v>
      </c>
      <c r="Z384" s="36">
        <f t="shared" si="84"/>
        <v>0.24070546155456007</v>
      </c>
      <c r="AA384" s="34">
        <f t="shared" si="88"/>
        <v>7.8037691520000008E-2</v>
      </c>
      <c r="AB384" s="36">
        <f t="shared" si="81"/>
        <v>0</v>
      </c>
      <c r="AC384" s="36">
        <f t="shared" si="85"/>
        <v>1.0430570000697603</v>
      </c>
      <c r="AD384" s="38">
        <f t="shared" si="75"/>
        <v>0.23076923076923081</v>
      </c>
      <c r="AE384" s="36">
        <f t="shared" si="86"/>
        <v>1.0698020513536004</v>
      </c>
      <c r="AF384" s="31">
        <f t="shared" si="87"/>
        <v>1.0698020513536004</v>
      </c>
      <c r="AG384" s="31">
        <f>VLOOKUP(C384,'[4]Bague en acier (simple) '!$C$8:$AF$725,30,0)</f>
        <v>0.72464382080000034</v>
      </c>
      <c r="AH384" s="38">
        <f t="shared" si="76"/>
        <v>0.25000000000000011</v>
      </c>
    </row>
    <row r="385" spans="1:137" x14ac:dyDescent="0.25">
      <c r="B385" s="21" t="s">
        <v>131</v>
      </c>
      <c r="C385" s="1" t="s">
        <v>616</v>
      </c>
      <c r="D385" s="22" t="s">
        <v>101</v>
      </c>
      <c r="E385" s="22" t="s">
        <v>111</v>
      </c>
      <c r="F385" s="22" t="s">
        <v>617</v>
      </c>
      <c r="G385" s="33">
        <v>45</v>
      </c>
      <c r="H385" s="33">
        <v>0.3</v>
      </c>
      <c r="I385" s="33" t="s">
        <v>103</v>
      </c>
      <c r="J385" s="33">
        <v>45</v>
      </c>
      <c r="K385" s="33">
        <v>0.3</v>
      </c>
      <c r="L385" s="33" t="s">
        <v>103</v>
      </c>
      <c r="M385" s="23" t="s">
        <v>61</v>
      </c>
      <c r="N385" s="24" t="s">
        <v>97</v>
      </c>
      <c r="O385" s="25">
        <v>43129</v>
      </c>
      <c r="P385" s="21">
        <v>0</v>
      </c>
      <c r="Q385" s="33">
        <v>3</v>
      </c>
      <c r="R385" s="33">
        <f t="shared" si="78"/>
        <v>88</v>
      </c>
      <c r="S385" s="34">
        <f t="shared" si="79"/>
        <v>0.13494464</v>
      </c>
      <c r="T385" s="34">
        <f t="shared" si="80"/>
        <v>4.7627520000000008</v>
      </c>
      <c r="U385" s="34">
        <f>+VLOOKUP(B385,'[3]Annexe 1 (Prix MP)'!A:C,3,0)*T385</f>
        <v>43.458830819712013</v>
      </c>
      <c r="V385" s="35">
        <f t="shared" si="82"/>
        <v>32</v>
      </c>
      <c r="W385" s="27">
        <f t="shared" si="77"/>
        <v>4</v>
      </c>
      <c r="X385" s="36">
        <f>+VLOOKUP(W385,'[3]Annexe 1 (Prix MP)'!$A$32:$B$38,2,0)</f>
        <v>0.2</v>
      </c>
      <c r="Y385" s="37">
        <f t="shared" si="83"/>
        <v>1.3580884631160004</v>
      </c>
      <c r="Z385" s="36">
        <f t="shared" si="84"/>
        <v>0.30000000000000004</v>
      </c>
      <c r="AA385" s="34">
        <f t="shared" si="88"/>
        <v>0.15248744320000002</v>
      </c>
      <c r="AB385" s="36">
        <f t="shared" si="81"/>
        <v>0</v>
      </c>
      <c r="AC385" s="36">
        <f t="shared" si="85"/>
        <v>1.8105759063160005</v>
      </c>
      <c r="AD385" s="46">
        <f t="shared" si="75"/>
        <v>0.16569313606432196</v>
      </c>
      <c r="AE385" s="36">
        <f t="shared" si="86"/>
        <v>1.8882198828950005</v>
      </c>
      <c r="AF385" s="31">
        <f t="shared" si="87"/>
        <v>1.8882198828950005</v>
      </c>
      <c r="AG385" s="31">
        <f>VLOOKUP(C385,'[4]Bague en acier (simple) '!$C$8:$AF$725,30,0)</f>
        <v>1.2349336010666672</v>
      </c>
      <c r="AH385" s="30">
        <f t="shared" si="76"/>
        <v>0.2</v>
      </c>
    </row>
    <row r="386" spans="1:137" x14ac:dyDescent="0.25">
      <c r="B386" s="21" t="s">
        <v>131</v>
      </c>
      <c r="C386" s="32" t="s">
        <v>618</v>
      </c>
      <c r="D386" s="22" t="s">
        <v>101</v>
      </c>
      <c r="E386" s="22" t="s">
        <v>111</v>
      </c>
      <c r="F386" s="22" t="s">
        <v>241</v>
      </c>
      <c r="G386" s="33">
        <v>45</v>
      </c>
      <c r="H386" s="33">
        <v>0.3</v>
      </c>
      <c r="I386" s="33" t="s">
        <v>103</v>
      </c>
      <c r="J386" s="33">
        <v>45</v>
      </c>
      <c r="K386" s="33">
        <v>0.3</v>
      </c>
      <c r="L386" s="33" t="s">
        <v>103</v>
      </c>
      <c r="M386" s="23" t="s">
        <v>61</v>
      </c>
      <c r="N386" s="24" t="s">
        <v>97</v>
      </c>
      <c r="O386" s="25">
        <v>43129</v>
      </c>
      <c r="P386" s="21">
        <v>0</v>
      </c>
      <c r="Q386" s="33">
        <v>3</v>
      </c>
      <c r="R386" s="33">
        <f t="shared" si="78"/>
        <v>73</v>
      </c>
      <c r="S386" s="34">
        <f t="shared" si="79"/>
        <v>0.11113088</v>
      </c>
      <c r="T386" s="34">
        <f t="shared" si="80"/>
        <v>4.7627520000000008</v>
      </c>
      <c r="U386" s="34">
        <f>+VLOOKUP(B386,'[3]Annexe 1 (Prix MP)'!A:C,3,0)*T386</f>
        <v>43.458830819712013</v>
      </c>
      <c r="V386" s="35">
        <f t="shared" si="82"/>
        <v>38</v>
      </c>
      <c r="W386" s="27">
        <f t="shared" si="77"/>
        <v>4</v>
      </c>
      <c r="X386" s="36">
        <f>+VLOOKUP(W386,'[3]Annexe 1 (Prix MP)'!$A$32:$B$38,2,0)</f>
        <v>0.2</v>
      </c>
      <c r="Y386" s="37">
        <f t="shared" si="83"/>
        <v>1.1436534426240004</v>
      </c>
      <c r="Z386" s="36">
        <f t="shared" si="84"/>
        <v>0.30000000000000004</v>
      </c>
      <c r="AA386" s="34">
        <f t="shared" si="88"/>
        <v>0.1255778944</v>
      </c>
      <c r="AB386" s="36">
        <f t="shared" si="81"/>
        <v>0</v>
      </c>
      <c r="AC386" s="36">
        <f t="shared" si="85"/>
        <v>1.5692313370240005</v>
      </c>
      <c r="AD386" s="38">
        <f t="shared" si="75"/>
        <v>0.19117640141506542</v>
      </c>
      <c r="AE386" s="36">
        <f t="shared" si="86"/>
        <v>1.5865391712800003</v>
      </c>
      <c r="AF386" s="31">
        <f t="shared" si="87"/>
        <v>1.5865391712800003</v>
      </c>
      <c r="AG386" s="31">
        <f>VLOOKUP(C386,'[4]Bague en acier (simple) '!$C$8:$AF$725,30,0)</f>
        <v>1.0438031099508776</v>
      </c>
      <c r="AH386" s="38">
        <f t="shared" si="76"/>
        <v>0.19999999999999993</v>
      </c>
    </row>
    <row r="387" spans="1:137" x14ac:dyDescent="0.25">
      <c r="B387" s="21" t="s">
        <v>131</v>
      </c>
      <c r="C387" s="1" t="s">
        <v>619</v>
      </c>
      <c r="D387" s="22">
        <v>12.4</v>
      </c>
      <c r="E387" s="22" t="s">
        <v>111</v>
      </c>
      <c r="F387" s="22" t="s">
        <v>615</v>
      </c>
      <c r="G387" s="33">
        <v>45</v>
      </c>
      <c r="H387" s="33">
        <v>0.3</v>
      </c>
      <c r="I387" s="33" t="s">
        <v>103</v>
      </c>
      <c r="J387" s="33">
        <v>45</v>
      </c>
      <c r="K387" s="33">
        <v>0.3</v>
      </c>
      <c r="L387" s="33" t="s">
        <v>103</v>
      </c>
      <c r="M387" s="23" t="s">
        <v>61</v>
      </c>
      <c r="N387" s="24" t="s">
        <v>97</v>
      </c>
      <c r="O387" s="25">
        <v>43129</v>
      </c>
      <c r="P387" s="21">
        <v>0</v>
      </c>
      <c r="Q387" s="33">
        <v>3</v>
      </c>
      <c r="R387" s="33">
        <f t="shared" si="78"/>
        <v>46.5</v>
      </c>
      <c r="S387" s="34">
        <f t="shared" si="79"/>
        <v>6.6426995159999988E-2</v>
      </c>
      <c r="T387" s="34">
        <f t="shared" si="80"/>
        <v>4.58117208</v>
      </c>
      <c r="U387" s="34">
        <f>+VLOOKUP(B387,'[3]Annexe 1 (Prix MP)'!A:C,3,0)*T387</f>
        <v>41.801962894710485</v>
      </c>
      <c r="V387" s="35">
        <f t="shared" si="82"/>
        <v>60</v>
      </c>
      <c r="W387" s="27">
        <f t="shared" si="77"/>
        <v>4</v>
      </c>
      <c r="X387" s="36">
        <f>+VLOOKUP(W387,'[3]Annexe 1 (Prix MP)'!$A$32:$B$38,2,0)</f>
        <v>0.2</v>
      </c>
      <c r="Y387" s="37">
        <f t="shared" si="83"/>
        <v>0.69669938157850808</v>
      </c>
      <c r="Z387" s="36">
        <f t="shared" si="84"/>
        <v>0.23152856583279241</v>
      </c>
      <c r="AA387" s="34">
        <f t="shared" si="88"/>
        <v>7.5062504530799989E-2</v>
      </c>
      <c r="AB387" s="36">
        <f t="shared" si="81"/>
        <v>0</v>
      </c>
      <c r="AC387" s="36">
        <f t="shared" si="85"/>
        <v>1.0032904519421004</v>
      </c>
      <c r="AD387" s="38">
        <f t="shared" si="75"/>
        <v>0.23076923076923073</v>
      </c>
      <c r="AE387" s="36">
        <f t="shared" si="86"/>
        <v>1.0290158481457441</v>
      </c>
      <c r="AF387" s="31">
        <f t="shared" si="87"/>
        <v>1.0290158481457441</v>
      </c>
      <c r="AG387" s="31">
        <f>VLOOKUP(C387,'[4]Bague en acier (simple) '!$C$8:$AF$725,30,0)</f>
        <v>0.698923025132</v>
      </c>
      <c r="AH387" s="38">
        <f t="shared" si="76"/>
        <v>0.25</v>
      </c>
    </row>
    <row r="388" spans="1:137" x14ac:dyDescent="0.25">
      <c r="B388" s="21" t="s">
        <v>131</v>
      </c>
      <c r="C388" s="32" t="s">
        <v>620</v>
      </c>
      <c r="D388" s="22" t="s">
        <v>101</v>
      </c>
      <c r="E388" s="22" t="s">
        <v>111</v>
      </c>
      <c r="F388" s="22" t="s">
        <v>156</v>
      </c>
      <c r="G388" s="33">
        <v>45</v>
      </c>
      <c r="H388" s="33">
        <v>0.3</v>
      </c>
      <c r="I388" s="33" t="s">
        <v>103</v>
      </c>
      <c r="J388" s="33">
        <v>45</v>
      </c>
      <c r="K388" s="33">
        <v>0.3</v>
      </c>
      <c r="L388" s="33" t="s">
        <v>103</v>
      </c>
      <c r="M388" s="23" t="s">
        <v>61</v>
      </c>
      <c r="N388" s="24" t="s">
        <v>97</v>
      </c>
      <c r="O388" s="25">
        <v>43129</v>
      </c>
      <c r="P388" s="21">
        <v>0</v>
      </c>
      <c r="Q388" s="33">
        <v>3</v>
      </c>
      <c r="R388" s="33">
        <f t="shared" si="78"/>
        <v>37</v>
      </c>
      <c r="S388" s="34">
        <f t="shared" si="79"/>
        <v>5.3977856000000005E-2</v>
      </c>
      <c r="T388" s="34">
        <f t="shared" si="80"/>
        <v>4.7627520000000008</v>
      </c>
      <c r="U388" s="34">
        <f>+VLOOKUP(B388,'[3]Annexe 1 (Prix MP)'!A:C,3,0)*T388</f>
        <v>43.458830819712013</v>
      </c>
      <c r="V388" s="35">
        <f t="shared" si="82"/>
        <v>76</v>
      </c>
      <c r="W388" s="27">
        <f t="shared" si="77"/>
        <v>4</v>
      </c>
      <c r="X388" s="36">
        <f>+VLOOKUP(W388,'[3]Annexe 1 (Prix MP)'!$A$32:$B$38,2,0)</f>
        <v>0.2</v>
      </c>
      <c r="Y388" s="37">
        <f t="shared" si="83"/>
        <v>0.57182672131200019</v>
      </c>
      <c r="Z388" s="36">
        <f t="shared" si="84"/>
        <v>0.2</v>
      </c>
      <c r="AA388" s="34">
        <f t="shared" si="88"/>
        <v>6.0994977280000008E-2</v>
      </c>
      <c r="AB388" s="36">
        <f t="shared" si="81"/>
        <v>0</v>
      </c>
      <c r="AC388" s="36">
        <f t="shared" si="85"/>
        <v>0.83282169859200028</v>
      </c>
      <c r="AD388" s="38">
        <f t="shared" si="75"/>
        <v>0.2401474413288314</v>
      </c>
      <c r="AE388" s="36">
        <f t="shared" si="86"/>
        <v>0.84376226478933358</v>
      </c>
      <c r="AF388" s="31">
        <f t="shared" si="87"/>
        <v>0.84376226478933358</v>
      </c>
      <c r="AG388" s="31">
        <f>VLOOKUP(C388,'[4]Bague en acier (simple) '!$C$8:$AF$725,30,0)</f>
        <v>0.60725920303157899</v>
      </c>
      <c r="AH388" s="38">
        <f t="shared" si="76"/>
        <v>0.25</v>
      </c>
    </row>
    <row r="389" spans="1:137" x14ac:dyDescent="0.25">
      <c r="B389" s="21" t="s">
        <v>131</v>
      </c>
      <c r="C389" s="1" t="s">
        <v>621</v>
      </c>
      <c r="D389" s="22" t="s">
        <v>101</v>
      </c>
      <c r="E389" s="22" t="s">
        <v>111</v>
      </c>
      <c r="F389" s="22" t="s">
        <v>334</v>
      </c>
      <c r="G389" s="33">
        <v>45</v>
      </c>
      <c r="H389" s="33">
        <v>0.3</v>
      </c>
      <c r="I389" s="33" t="s">
        <v>103</v>
      </c>
      <c r="J389" s="33">
        <v>45</v>
      </c>
      <c r="K389" s="33">
        <v>0.3</v>
      </c>
      <c r="L389" s="33" t="s">
        <v>103</v>
      </c>
      <c r="M389" s="23" t="s">
        <v>61</v>
      </c>
      <c r="N389" s="24" t="s">
        <v>97</v>
      </c>
      <c r="O389" s="25">
        <v>43129</v>
      </c>
      <c r="P389" s="21">
        <v>0</v>
      </c>
      <c r="Q389" s="33">
        <v>3</v>
      </c>
      <c r="R389" s="33">
        <f t="shared" si="78"/>
        <v>49</v>
      </c>
      <c r="S389" s="34">
        <f t="shared" si="79"/>
        <v>7.3028863999999999E-2</v>
      </c>
      <c r="T389" s="34">
        <f t="shared" si="80"/>
        <v>4.7627520000000008</v>
      </c>
      <c r="U389" s="34">
        <f>+VLOOKUP(B389,'[3]Annexe 1 (Prix MP)'!A:C,3,0)*T389</f>
        <v>43.458830819712013</v>
      </c>
      <c r="V389" s="35">
        <f t="shared" si="82"/>
        <v>57</v>
      </c>
      <c r="W389" s="27">
        <f t="shared" ref="W389:W452" si="89">ROUND((E389-D389)/2,0)</f>
        <v>4</v>
      </c>
      <c r="X389" s="36">
        <f>+VLOOKUP(W389,'[3]Annexe 1 (Prix MP)'!$A$32:$B$38,2,0)</f>
        <v>0.2</v>
      </c>
      <c r="Y389" s="37">
        <f t="shared" si="83"/>
        <v>0.76243562841600021</v>
      </c>
      <c r="Z389" s="36">
        <f t="shared" si="84"/>
        <v>0.25348747342080008</v>
      </c>
      <c r="AA389" s="34">
        <f t="shared" si="88"/>
        <v>8.2522616320000006E-2</v>
      </c>
      <c r="AB389" s="36">
        <f t="shared" si="81"/>
        <v>0</v>
      </c>
      <c r="AC389" s="36">
        <f t="shared" si="85"/>
        <v>1.0984457181568001</v>
      </c>
      <c r="AD389" s="38">
        <f t="shared" si="75"/>
        <v>0.23076923076923067</v>
      </c>
      <c r="AE389" s="36">
        <f t="shared" si="86"/>
        <v>1.1266109929813337</v>
      </c>
      <c r="AF389" s="31">
        <f t="shared" si="87"/>
        <v>1.1266109929813337</v>
      </c>
      <c r="AG389" s="31">
        <f>VLOOKUP(C389,'[4]Bague en acier (simple) '!$C$8:$AF$725,30,0)</f>
        <v>0.76065273263157929</v>
      </c>
      <c r="AH389" s="38">
        <f t="shared" si="76"/>
        <v>0.25000000000000006</v>
      </c>
    </row>
    <row r="390" spans="1:137" x14ac:dyDescent="0.25">
      <c r="B390" s="21" t="s">
        <v>131</v>
      </c>
      <c r="C390" s="32" t="s">
        <v>622</v>
      </c>
      <c r="D390" s="22" t="s">
        <v>101</v>
      </c>
      <c r="E390" s="22" t="s">
        <v>111</v>
      </c>
      <c r="F390" s="22" t="s">
        <v>162</v>
      </c>
      <c r="G390" s="33">
        <v>45</v>
      </c>
      <c r="H390" s="33">
        <v>0.3</v>
      </c>
      <c r="I390" s="33" t="s">
        <v>103</v>
      </c>
      <c r="J390" s="33">
        <v>45</v>
      </c>
      <c r="K390" s="33">
        <v>0.3</v>
      </c>
      <c r="L390" s="33" t="s">
        <v>103</v>
      </c>
      <c r="M390" s="23" t="s">
        <v>61</v>
      </c>
      <c r="N390" s="24" t="s">
        <v>97</v>
      </c>
      <c r="O390" s="25">
        <v>43129</v>
      </c>
      <c r="P390" s="21">
        <v>0</v>
      </c>
      <c r="Q390" s="33">
        <v>3</v>
      </c>
      <c r="R390" s="33">
        <f t="shared" si="78"/>
        <v>47</v>
      </c>
      <c r="S390" s="34">
        <f t="shared" si="79"/>
        <v>6.9853695999999993E-2</v>
      </c>
      <c r="T390" s="34">
        <f t="shared" si="80"/>
        <v>4.7627520000000008</v>
      </c>
      <c r="U390" s="34">
        <f>+VLOOKUP(B390,'[3]Annexe 1 (Prix MP)'!A:C,3,0)*T390</f>
        <v>43.458830819712013</v>
      </c>
      <c r="V390" s="35">
        <f t="shared" si="82"/>
        <v>60</v>
      </c>
      <c r="W390" s="27">
        <f t="shared" si="89"/>
        <v>4</v>
      </c>
      <c r="X390" s="36">
        <f>+VLOOKUP(W390,'[3]Annexe 1 (Prix MP)'!$A$32:$B$38,2,0)</f>
        <v>0.2</v>
      </c>
      <c r="Y390" s="37">
        <f t="shared" si="83"/>
        <v>0.72431384699520018</v>
      </c>
      <c r="Z390" s="36">
        <f t="shared" si="84"/>
        <v>0.24097455704256004</v>
      </c>
      <c r="AA390" s="34">
        <f t="shared" si="88"/>
        <v>7.8934676479999993E-2</v>
      </c>
      <c r="AB390" s="36">
        <f t="shared" si="81"/>
        <v>0</v>
      </c>
      <c r="AC390" s="36">
        <f t="shared" si="85"/>
        <v>1.0442230805177604</v>
      </c>
      <c r="AD390" s="38">
        <f t="shared" si="75"/>
        <v>0.23076923076923087</v>
      </c>
      <c r="AE390" s="36">
        <f t="shared" si="86"/>
        <v>1.0709980313002669</v>
      </c>
      <c r="AF390" s="31">
        <f t="shared" si="87"/>
        <v>1.0709980313002669</v>
      </c>
      <c r="AG390" s="31">
        <f>VLOOKUP(C390,'[4]Bague en acier (simple) '!$C$8:$AF$725,30,0)</f>
        <v>0.72583450880000022</v>
      </c>
      <c r="AH390" s="38">
        <f t="shared" si="76"/>
        <v>0.25000000000000006</v>
      </c>
    </row>
    <row r="391" spans="1:137" x14ac:dyDescent="0.25">
      <c r="B391" s="21" t="s">
        <v>131</v>
      </c>
      <c r="C391" s="32" t="s">
        <v>623</v>
      </c>
      <c r="D391" s="22" t="s">
        <v>101</v>
      </c>
      <c r="E391" s="22" t="s">
        <v>111</v>
      </c>
      <c r="F391" s="22" t="s">
        <v>381</v>
      </c>
      <c r="G391" s="33">
        <v>45</v>
      </c>
      <c r="H391" s="33">
        <v>0.3</v>
      </c>
      <c r="I391" s="33" t="s">
        <v>103</v>
      </c>
      <c r="J391" s="33">
        <v>45</v>
      </c>
      <c r="K391" s="33">
        <v>0.3</v>
      </c>
      <c r="L391" s="33" t="s">
        <v>103</v>
      </c>
      <c r="M391" s="23" t="s">
        <v>61</v>
      </c>
      <c r="N391" s="24" t="s">
        <v>97</v>
      </c>
      <c r="O391" s="25">
        <v>43129</v>
      </c>
      <c r="P391" s="21">
        <v>0</v>
      </c>
      <c r="Q391" s="33">
        <v>3</v>
      </c>
      <c r="R391" s="33">
        <f t="shared" si="78"/>
        <v>45</v>
      </c>
      <c r="S391" s="34">
        <f t="shared" si="79"/>
        <v>6.6678528000000001E-2</v>
      </c>
      <c r="T391" s="34">
        <f t="shared" si="80"/>
        <v>4.7627520000000008</v>
      </c>
      <c r="U391" s="34">
        <f>+VLOOKUP(B391,'[3]Annexe 1 (Prix MP)'!A:C,3,0)*T391</f>
        <v>43.458830819712013</v>
      </c>
      <c r="V391" s="35">
        <f t="shared" si="82"/>
        <v>62</v>
      </c>
      <c r="W391" s="27">
        <f t="shared" si="89"/>
        <v>4</v>
      </c>
      <c r="X391" s="36">
        <f>+VLOOKUP(W391,'[3]Annexe 1 (Prix MP)'!$A$32:$B$38,2,0)</f>
        <v>0.2</v>
      </c>
      <c r="Y391" s="37">
        <f t="shared" si="83"/>
        <v>0.70094888418890344</v>
      </c>
      <c r="Z391" s="36">
        <f t="shared" si="84"/>
        <v>0.23288868624867104</v>
      </c>
      <c r="AA391" s="34">
        <f t="shared" si="88"/>
        <v>7.5346736640000009E-2</v>
      </c>
      <c r="AB391" s="36">
        <f t="shared" si="81"/>
        <v>0</v>
      </c>
      <c r="AC391" s="36">
        <f t="shared" si="85"/>
        <v>1.0091843070775746</v>
      </c>
      <c r="AD391" s="38">
        <f t="shared" si="75"/>
        <v>0.23076923076923081</v>
      </c>
      <c r="AE391" s="36">
        <f t="shared" si="86"/>
        <v>1.0350608277718714</v>
      </c>
      <c r="AF391" s="31">
        <f t="shared" si="87"/>
        <v>1.0350608277718714</v>
      </c>
      <c r="AG391" s="31">
        <f>VLOOKUP(C391,'[4]Bague en acier (simple) '!$C$8:$AF$725,30,0)</f>
        <v>0.7026506611612906</v>
      </c>
      <c r="AH391" s="38">
        <f t="shared" si="76"/>
        <v>0.25000000000000006</v>
      </c>
    </row>
    <row r="392" spans="1:137" x14ac:dyDescent="0.25">
      <c r="B392" s="21" t="s">
        <v>131</v>
      </c>
      <c r="C392" s="1" t="s">
        <v>624</v>
      </c>
      <c r="D392" s="22" t="s">
        <v>101</v>
      </c>
      <c r="E392" s="22" t="s">
        <v>111</v>
      </c>
      <c r="F392" s="22" t="s">
        <v>450</v>
      </c>
      <c r="G392" s="33">
        <v>45</v>
      </c>
      <c r="H392" s="33">
        <v>0.3</v>
      </c>
      <c r="I392" s="33" t="s">
        <v>103</v>
      </c>
      <c r="J392" s="33">
        <v>45</v>
      </c>
      <c r="K392" s="33">
        <v>0.3</v>
      </c>
      <c r="L392" s="33" t="s">
        <v>103</v>
      </c>
      <c r="M392" s="23" t="s">
        <v>61</v>
      </c>
      <c r="N392" s="24" t="s">
        <v>97</v>
      </c>
      <c r="O392" s="25">
        <v>43129</v>
      </c>
      <c r="P392" s="21">
        <v>0</v>
      </c>
      <c r="Q392" s="33">
        <v>3</v>
      </c>
      <c r="R392" s="33">
        <f t="shared" si="78"/>
        <v>62</v>
      </c>
      <c r="S392" s="34">
        <f t="shared" si="79"/>
        <v>9.3667456000000024E-2</v>
      </c>
      <c r="T392" s="34">
        <f t="shared" si="80"/>
        <v>4.7627520000000008</v>
      </c>
      <c r="U392" s="34">
        <f>+VLOOKUP(B392,'[3]Annexe 1 (Prix MP)'!A:C,3,0)*T392</f>
        <v>43.458830819712013</v>
      </c>
      <c r="V392" s="35">
        <f t="shared" si="82"/>
        <v>45</v>
      </c>
      <c r="W392" s="27">
        <f t="shared" si="89"/>
        <v>4</v>
      </c>
      <c r="X392" s="36">
        <f>+VLOOKUP(W392,'[3]Annexe 1 (Prix MP)'!$A$32:$B$38,2,0)</f>
        <v>0.2</v>
      </c>
      <c r="Y392" s="37">
        <f t="shared" si="83"/>
        <v>0.96575179599360028</v>
      </c>
      <c r="Z392" s="36">
        <f t="shared" si="84"/>
        <v>0.30000000000000004</v>
      </c>
      <c r="AA392" s="34">
        <f t="shared" si="88"/>
        <v>0.10584422528000004</v>
      </c>
      <c r="AB392" s="36">
        <f t="shared" si="81"/>
        <v>0</v>
      </c>
      <c r="AC392" s="36">
        <f t="shared" si="85"/>
        <v>1.3715960212736003</v>
      </c>
      <c r="AD392" s="38">
        <f t="shared" ref="AD392:AD455" si="90">+(AC392-Y392-AA392-AB392)/AC392</f>
        <v>0.2187232941383381</v>
      </c>
      <c r="AE392" s="36">
        <f t="shared" si="86"/>
        <v>1.4287946950314669</v>
      </c>
      <c r="AF392" s="31">
        <f t="shared" si="87"/>
        <v>1.4287946950314669</v>
      </c>
      <c r="AG392" s="31">
        <f>VLOOKUP(C392,'[4]Bague en acier (simple) '!$C$8:$AF$725,30,0)</f>
        <v>0.8884460390400003</v>
      </c>
      <c r="AH392" s="38">
        <f t="shared" ref="AH392:AH455" si="91">+(AF392-Y392-AA392-AB392)/AF392</f>
        <v>0.24999999999999992</v>
      </c>
    </row>
    <row r="393" spans="1:137" x14ac:dyDescent="0.25">
      <c r="B393" s="21" t="s">
        <v>120</v>
      </c>
      <c r="C393" s="32" t="s">
        <v>625</v>
      </c>
      <c r="D393" s="22" t="s">
        <v>140</v>
      </c>
      <c r="E393" s="22" t="s">
        <v>115</v>
      </c>
      <c r="F393" s="22" t="s">
        <v>144</v>
      </c>
      <c r="G393" s="33">
        <v>45</v>
      </c>
      <c r="H393" s="33">
        <v>0.3</v>
      </c>
      <c r="I393" s="33" t="s">
        <v>103</v>
      </c>
      <c r="J393" s="33">
        <v>45</v>
      </c>
      <c r="K393" s="33">
        <v>0.3</v>
      </c>
      <c r="L393" s="33" t="s">
        <v>103</v>
      </c>
      <c r="M393" s="23" t="s">
        <v>61</v>
      </c>
      <c r="N393" s="24" t="s">
        <v>97</v>
      </c>
      <c r="O393" s="25">
        <v>43129</v>
      </c>
      <c r="P393" s="21">
        <v>0</v>
      </c>
      <c r="Q393" s="33">
        <v>3</v>
      </c>
      <c r="R393" s="33">
        <f t="shared" si="78"/>
        <v>38</v>
      </c>
      <c r="S393" s="34">
        <f t="shared" si="79"/>
        <v>4.8619760000000012E-2</v>
      </c>
      <c r="T393" s="34">
        <f t="shared" si="80"/>
        <v>4.167408</v>
      </c>
      <c r="U393" s="34">
        <f>+VLOOKUP(B393,'[3]Annexe 1 (Prix MP)'!A:C,3,0)*T393</f>
        <v>38.026476967248001</v>
      </c>
      <c r="V393" s="35">
        <f t="shared" si="82"/>
        <v>74</v>
      </c>
      <c r="W393" s="27">
        <f t="shared" si="89"/>
        <v>4</v>
      </c>
      <c r="X393" s="36">
        <f>+VLOOKUP(W393,'[3]Annexe 1 (Prix MP)'!$A$32:$B$38,2,0)</f>
        <v>0.2</v>
      </c>
      <c r="Y393" s="37">
        <f t="shared" si="83"/>
        <v>0.51387131036821621</v>
      </c>
      <c r="Z393" s="36">
        <f t="shared" si="84"/>
        <v>0.2</v>
      </c>
      <c r="AA393" s="34">
        <f t="shared" si="88"/>
        <v>5.4940328800000021E-2</v>
      </c>
      <c r="AB393" s="36">
        <f t="shared" si="81"/>
        <v>0</v>
      </c>
      <c r="AC393" s="36">
        <f t="shared" si="85"/>
        <v>0.76881163916821615</v>
      </c>
      <c r="AD393" s="38">
        <f t="shared" si="90"/>
        <v>0.26014174319262601</v>
      </c>
      <c r="AE393" s="36">
        <f t="shared" si="86"/>
        <v>0.8125880559545946</v>
      </c>
      <c r="AF393" s="31">
        <f t="shared" si="87"/>
        <v>0.8125880559545946</v>
      </c>
      <c r="AG393" s="31">
        <f>VLOOKUP(C393,'[4]Bague en acier (simple) '!$C$8:$AF$725,30,0)</f>
        <v>0.66647562836151353</v>
      </c>
      <c r="AH393" s="38">
        <f t="shared" si="91"/>
        <v>0.3</v>
      </c>
    </row>
    <row r="394" spans="1:137" x14ac:dyDescent="0.25">
      <c r="B394" s="21" t="s">
        <v>93</v>
      </c>
      <c r="C394" s="1" t="s">
        <v>626</v>
      </c>
      <c r="D394" s="22">
        <v>30</v>
      </c>
      <c r="E394" s="22">
        <v>38</v>
      </c>
      <c r="F394" s="22">
        <v>33</v>
      </c>
      <c r="G394" s="21">
        <v>45</v>
      </c>
      <c r="H394" s="21">
        <v>1</v>
      </c>
      <c r="I394" s="21" t="s">
        <v>95</v>
      </c>
      <c r="J394" s="21">
        <v>45</v>
      </c>
      <c r="K394" s="21">
        <v>1</v>
      </c>
      <c r="L394" s="21" t="s">
        <v>95</v>
      </c>
      <c r="M394" s="23" t="s">
        <v>96</v>
      </c>
      <c r="N394" s="24" t="s">
        <v>97</v>
      </c>
      <c r="O394" s="25">
        <v>43129</v>
      </c>
      <c r="P394" s="21">
        <v>0</v>
      </c>
      <c r="Q394" s="21">
        <v>3</v>
      </c>
      <c r="R394" s="21">
        <f t="shared" ref="R394:R457" si="92">+Q394+F394</f>
        <v>36</v>
      </c>
      <c r="S394" s="24">
        <f t="shared" ref="S394:S457" si="93">+(((E394*E394)/4-(D394*D394)/4)*F394*3.14*$T$6)/1000000</f>
        <v>0.11132932800000001</v>
      </c>
      <c r="T394" s="24">
        <f t="shared" ref="T394:T457" si="94">((E394*E394)/4-(D394*D394)/4)*(3.14*$T$6*3)/1000</f>
        <v>10.120848000000002</v>
      </c>
      <c r="U394" s="24">
        <f>+VLOOKUP(B394,'[3]Annexe 1 (Prix MP)'!A:C,3,0)*T394</f>
        <v>38.909600136000016</v>
      </c>
      <c r="V394" s="26">
        <f t="shared" si="82"/>
        <v>78</v>
      </c>
      <c r="W394" s="27">
        <f t="shared" si="89"/>
        <v>4</v>
      </c>
      <c r="X394" s="28">
        <f>+VLOOKUP(W394,'[3]Annexe 1 (Prix MP)'!$A$32:$B$38,2,0)</f>
        <v>0.2</v>
      </c>
      <c r="Y394" s="29">
        <f t="shared" si="83"/>
        <v>0.49884102738461561</v>
      </c>
      <c r="Z394" s="28">
        <f t="shared" si="84"/>
        <v>0.2</v>
      </c>
      <c r="AA394" s="24">
        <f t="shared" si="88"/>
        <v>0</v>
      </c>
      <c r="AB394" s="28">
        <f t="shared" si="81"/>
        <v>0</v>
      </c>
      <c r="AC394" s="28">
        <f t="shared" si="85"/>
        <v>0.69884102738461562</v>
      </c>
      <c r="AD394" s="30">
        <f t="shared" si="90"/>
        <v>0.28618812027749996</v>
      </c>
      <c r="AE394" s="28">
        <f t="shared" si="86"/>
        <v>0.71263003912087952</v>
      </c>
      <c r="AF394" s="31">
        <f t="shared" si="87"/>
        <v>0.71263003912087952</v>
      </c>
      <c r="AG394" s="31">
        <f>VLOOKUP(C394,'[4]Bague en acier (simple) '!$C$8:$AF$725,30,0)</f>
        <v>0.67785973095384633</v>
      </c>
      <c r="AH394" s="30">
        <f t="shared" si="91"/>
        <v>0.3000000000000001</v>
      </c>
    </row>
    <row r="395" spans="1:137" x14ac:dyDescent="0.25">
      <c r="B395" s="21" t="s">
        <v>93</v>
      </c>
      <c r="C395" s="1" t="s">
        <v>627</v>
      </c>
      <c r="D395" s="22">
        <v>30</v>
      </c>
      <c r="E395" s="22">
        <v>38</v>
      </c>
      <c r="F395" s="22">
        <v>21</v>
      </c>
      <c r="G395" s="21">
        <v>45</v>
      </c>
      <c r="H395" s="21">
        <v>1</v>
      </c>
      <c r="I395" s="21" t="s">
        <v>95</v>
      </c>
      <c r="J395" s="21">
        <v>45</v>
      </c>
      <c r="K395" s="21">
        <v>1</v>
      </c>
      <c r="L395" s="21" t="s">
        <v>95</v>
      </c>
      <c r="M395" s="23" t="s">
        <v>96</v>
      </c>
      <c r="N395" s="24" t="s">
        <v>97</v>
      </c>
      <c r="O395" s="25">
        <v>43129</v>
      </c>
      <c r="P395" s="21">
        <v>0</v>
      </c>
      <c r="Q395" s="21">
        <v>3</v>
      </c>
      <c r="R395" s="21">
        <f t="shared" si="92"/>
        <v>24</v>
      </c>
      <c r="S395" s="24">
        <f t="shared" si="93"/>
        <v>7.0845935999999998E-2</v>
      </c>
      <c r="T395" s="24">
        <f t="shared" si="94"/>
        <v>10.120848000000002</v>
      </c>
      <c r="U395" s="24">
        <f>+VLOOKUP(B395,'[3]Annexe 1 (Prix MP)'!A:C,3,0)*T395</f>
        <v>38.909600136000016</v>
      </c>
      <c r="V395" s="26">
        <f t="shared" si="82"/>
        <v>117</v>
      </c>
      <c r="W395" s="27">
        <f t="shared" si="89"/>
        <v>4</v>
      </c>
      <c r="X395" s="28">
        <f>+VLOOKUP(W395,'[3]Annexe 1 (Prix MP)'!$A$32:$B$38,2,0)</f>
        <v>0.2</v>
      </c>
      <c r="Y395" s="29">
        <f t="shared" si="83"/>
        <v>0.33256068492307705</v>
      </c>
      <c r="Z395" s="28">
        <f t="shared" si="84"/>
        <v>0.2</v>
      </c>
      <c r="AA395" s="24">
        <f t="shared" si="88"/>
        <v>0</v>
      </c>
      <c r="AB395" s="28">
        <f t="shared" si="81"/>
        <v>0</v>
      </c>
      <c r="AC395" s="28">
        <f t="shared" si="85"/>
        <v>0.53256068492307707</v>
      </c>
      <c r="AD395" s="30">
        <f t="shared" si="90"/>
        <v>0.37554405659683265</v>
      </c>
      <c r="AE395" s="28">
        <f t="shared" si="86"/>
        <v>0.53256068492307707</v>
      </c>
      <c r="AF395" s="31">
        <f t="shared" si="87"/>
        <v>0.53256068492307707</v>
      </c>
      <c r="AG395" s="31">
        <f>VLOOKUP(C395,'[4]Bague en acier (simple) '!$C$8:$AF$725,30,0)</f>
        <v>0.51857315396923087</v>
      </c>
      <c r="AH395" s="30">
        <f t="shared" si="91"/>
        <v>0.37554405659683265</v>
      </c>
    </row>
    <row r="396" spans="1:137" x14ac:dyDescent="0.25">
      <c r="B396" s="21" t="s">
        <v>93</v>
      </c>
      <c r="C396" s="1" t="s">
        <v>628</v>
      </c>
      <c r="D396" s="22">
        <v>30</v>
      </c>
      <c r="E396" s="22">
        <v>38</v>
      </c>
      <c r="F396" s="22">
        <v>27</v>
      </c>
      <c r="G396" s="21">
        <v>45</v>
      </c>
      <c r="H396" s="21">
        <v>1</v>
      </c>
      <c r="I396" s="21" t="s">
        <v>95</v>
      </c>
      <c r="J396" s="21">
        <v>45</v>
      </c>
      <c r="K396" s="21">
        <v>1</v>
      </c>
      <c r="L396" s="21" t="s">
        <v>95</v>
      </c>
      <c r="M396" s="23" t="s">
        <v>96</v>
      </c>
      <c r="N396" s="24" t="s">
        <v>97</v>
      </c>
      <c r="O396" s="25">
        <v>43129</v>
      </c>
      <c r="P396" s="21">
        <v>0</v>
      </c>
      <c r="Q396" s="21">
        <v>3</v>
      </c>
      <c r="R396" s="21">
        <f t="shared" si="92"/>
        <v>30</v>
      </c>
      <c r="S396" s="24">
        <f t="shared" si="93"/>
        <v>9.1087632000000002E-2</v>
      </c>
      <c r="T396" s="24">
        <f t="shared" si="94"/>
        <v>10.120848000000002</v>
      </c>
      <c r="U396" s="24">
        <f>+VLOOKUP(B396,'[3]Annexe 1 (Prix MP)'!A:C,3,0)*T396</f>
        <v>38.909600136000016</v>
      </c>
      <c r="V396" s="26">
        <f t="shared" si="82"/>
        <v>94</v>
      </c>
      <c r="W396" s="27">
        <f t="shared" si="89"/>
        <v>4</v>
      </c>
      <c r="X396" s="28">
        <f>+VLOOKUP(W396,'[3]Annexe 1 (Prix MP)'!$A$32:$B$38,2,0)</f>
        <v>0.2</v>
      </c>
      <c r="Y396" s="29">
        <f t="shared" si="83"/>
        <v>0.4139319163404257</v>
      </c>
      <c r="Z396" s="28">
        <f t="shared" si="84"/>
        <v>0.2</v>
      </c>
      <c r="AA396" s="24">
        <f t="shared" si="88"/>
        <v>0</v>
      </c>
      <c r="AB396" s="28">
        <f t="shared" si="81"/>
        <v>0</v>
      </c>
      <c r="AC396" s="28">
        <f t="shared" si="85"/>
        <v>0.61393191634042577</v>
      </c>
      <c r="AD396" s="30">
        <f t="shared" si="90"/>
        <v>0.32576902206384056</v>
      </c>
      <c r="AE396" s="28">
        <f t="shared" si="86"/>
        <v>0.61393191634042577</v>
      </c>
      <c r="AF396" s="31">
        <f t="shared" si="87"/>
        <v>0.61393191634042577</v>
      </c>
      <c r="AG396" s="31">
        <f>VLOOKUP(C396,'[4]Bague en acier (simple) '!$C$8:$AF$725,30,0)</f>
        <v>0.59652190440851083</v>
      </c>
      <c r="AH396" s="30">
        <f t="shared" si="91"/>
        <v>0.32576902206384056</v>
      </c>
    </row>
    <row r="397" spans="1:137" x14ac:dyDescent="0.25">
      <c r="B397" s="21" t="s">
        <v>93</v>
      </c>
      <c r="C397" s="1" t="s">
        <v>629</v>
      </c>
      <c r="D397" s="22">
        <v>30</v>
      </c>
      <c r="E397" s="22">
        <v>38</v>
      </c>
      <c r="F397" s="22">
        <v>23</v>
      </c>
      <c r="G397" s="21">
        <v>45</v>
      </c>
      <c r="H397" s="21">
        <v>1</v>
      </c>
      <c r="I397" s="21" t="s">
        <v>95</v>
      </c>
      <c r="J397" s="21">
        <v>45</v>
      </c>
      <c r="K397" s="21">
        <v>1</v>
      </c>
      <c r="L397" s="21" t="s">
        <v>95</v>
      </c>
      <c r="M397" s="23" t="s">
        <v>96</v>
      </c>
      <c r="N397" s="24" t="s">
        <v>97</v>
      </c>
      <c r="O397" s="25">
        <v>43129</v>
      </c>
      <c r="P397" s="21">
        <v>0</v>
      </c>
      <c r="Q397" s="21">
        <v>3</v>
      </c>
      <c r="R397" s="21">
        <f t="shared" si="92"/>
        <v>26</v>
      </c>
      <c r="S397" s="24">
        <f t="shared" si="93"/>
        <v>7.7593168000000004E-2</v>
      </c>
      <c r="T397" s="24">
        <f t="shared" si="94"/>
        <v>10.120848000000002</v>
      </c>
      <c r="U397" s="24">
        <f>+VLOOKUP(B397,'[3]Annexe 1 (Prix MP)'!A:C,3,0)*T397</f>
        <v>38.909600136000016</v>
      </c>
      <c r="V397" s="26">
        <f t="shared" si="82"/>
        <v>108</v>
      </c>
      <c r="W397" s="27">
        <f t="shared" si="89"/>
        <v>4</v>
      </c>
      <c r="X397" s="28">
        <f>+VLOOKUP(W397,'[3]Annexe 1 (Prix MP)'!$A$32:$B$38,2,0)</f>
        <v>0.2</v>
      </c>
      <c r="Y397" s="29">
        <f t="shared" si="83"/>
        <v>0.3602740753333335</v>
      </c>
      <c r="Z397" s="28">
        <f t="shared" si="84"/>
        <v>0.2</v>
      </c>
      <c r="AA397" s="24">
        <f t="shared" si="88"/>
        <v>0</v>
      </c>
      <c r="AB397" s="28">
        <f t="shared" si="81"/>
        <v>0</v>
      </c>
      <c r="AC397" s="28">
        <f t="shared" si="85"/>
        <v>0.56027407533333351</v>
      </c>
      <c r="AD397" s="30">
        <f t="shared" si="90"/>
        <v>0.35696814970603552</v>
      </c>
      <c r="AE397" s="28">
        <f t="shared" si="86"/>
        <v>0.56027407533333351</v>
      </c>
      <c r="AF397" s="31">
        <f t="shared" si="87"/>
        <v>0.56027407533333351</v>
      </c>
      <c r="AG397" s="31">
        <f>VLOOKUP(C397,'[4]Bague en acier (simple) '!$C$8:$AF$725,30,0)</f>
        <v>0.54512091680000019</v>
      </c>
      <c r="AH397" s="30">
        <f t="shared" si="91"/>
        <v>0.35696814970603552</v>
      </c>
    </row>
    <row r="398" spans="1:137" x14ac:dyDescent="0.25">
      <c r="A398" s="42"/>
      <c r="B398" s="1" t="s">
        <v>403</v>
      </c>
      <c r="C398" s="1" t="s">
        <v>630</v>
      </c>
      <c r="D398" s="22">
        <v>16</v>
      </c>
      <c r="E398" s="22">
        <v>28</v>
      </c>
      <c r="F398" s="22">
        <v>100</v>
      </c>
      <c r="G398" s="21">
        <v>45</v>
      </c>
      <c r="H398" s="21">
        <v>0.3</v>
      </c>
      <c r="I398" s="21" t="s">
        <v>103</v>
      </c>
      <c r="J398" s="21">
        <v>45</v>
      </c>
      <c r="K398" s="21">
        <v>0.3</v>
      </c>
      <c r="L398" s="21" t="s">
        <v>103</v>
      </c>
      <c r="M398" s="23" t="s">
        <v>61</v>
      </c>
      <c r="N398" s="24" t="s">
        <v>97</v>
      </c>
      <c r="O398" s="25">
        <v>43129</v>
      </c>
      <c r="P398" s="21">
        <v>0</v>
      </c>
      <c r="Q398" s="21">
        <v>3</v>
      </c>
      <c r="R398" s="21">
        <f t="shared" si="92"/>
        <v>103</v>
      </c>
      <c r="S398" s="24">
        <f t="shared" si="93"/>
        <v>0.32743919999999999</v>
      </c>
      <c r="T398" s="24">
        <f t="shared" si="94"/>
        <v>9.8231760000000019</v>
      </c>
      <c r="U398" s="24">
        <f>+VLOOKUP(B398,'[3]Annexe 1 (Prix MP)'!A:C,3,0)*T398</f>
        <v>49.229828841600018</v>
      </c>
      <c r="V398" s="26">
        <f t="shared" si="82"/>
        <v>27</v>
      </c>
      <c r="W398" s="27">
        <f t="shared" si="89"/>
        <v>6</v>
      </c>
      <c r="X398" s="28">
        <f>+VLOOKUP(W398,'[3]Annexe 1 (Prix MP)'!$A$32:$B$38,2,0)</f>
        <v>0.25</v>
      </c>
      <c r="Y398" s="29">
        <f t="shared" si="83"/>
        <v>1.8233269941333339</v>
      </c>
      <c r="Z398" s="28">
        <f t="shared" si="84"/>
        <v>0.375</v>
      </c>
      <c r="AA398" s="24">
        <f t="shared" ref="AA398:AA404" si="95">+IF(M398=$M$9,0,S398*$AA$6)</f>
        <v>0.37000629600000001</v>
      </c>
      <c r="AB398" s="28">
        <f t="shared" si="81"/>
        <v>0</v>
      </c>
      <c r="AC398" s="28">
        <f t="shared" si="85"/>
        <v>2.5683332901333338</v>
      </c>
      <c r="AD398" s="48">
        <f t="shared" si="90"/>
        <v>0.14600908746564273</v>
      </c>
      <c r="AE398" s="28">
        <f t="shared" si="86"/>
        <v>2.5803921060392163</v>
      </c>
      <c r="AF398" s="31">
        <f t="shared" si="87"/>
        <v>2.5803921060392163</v>
      </c>
      <c r="AG398" s="31">
        <f>VLOOKUP(C398,'[4]Bague en acier (simple) '!$C$8:$AF$725,30,0)</f>
        <v>2.5907507695686287</v>
      </c>
      <c r="AH398" s="30">
        <f t="shared" si="91"/>
        <v>0.15</v>
      </c>
    </row>
    <row r="399" spans="1:137" x14ac:dyDescent="0.25">
      <c r="A399" s="42"/>
      <c r="B399" s="1" t="s">
        <v>403</v>
      </c>
      <c r="C399" s="1" t="s">
        <v>631</v>
      </c>
      <c r="D399" s="22">
        <v>16</v>
      </c>
      <c r="E399" s="22">
        <v>28</v>
      </c>
      <c r="F399" s="22">
        <v>66</v>
      </c>
      <c r="G399" s="21">
        <v>45</v>
      </c>
      <c r="H399" s="21">
        <v>0.3</v>
      </c>
      <c r="I399" s="21" t="s">
        <v>103</v>
      </c>
      <c r="J399" s="21">
        <v>45</v>
      </c>
      <c r="K399" s="21">
        <v>0.3</v>
      </c>
      <c r="L399" s="21" t="s">
        <v>103</v>
      </c>
      <c r="M399" s="23" t="s">
        <v>61</v>
      </c>
      <c r="N399" s="24" t="s">
        <v>97</v>
      </c>
      <c r="O399" s="25">
        <v>43129</v>
      </c>
      <c r="P399" s="21">
        <v>0</v>
      </c>
      <c r="Q399" s="21">
        <v>3</v>
      </c>
      <c r="R399" s="21">
        <f t="shared" si="92"/>
        <v>69</v>
      </c>
      <c r="S399" s="24">
        <f t="shared" si="93"/>
        <v>0.21610987200000001</v>
      </c>
      <c r="T399" s="24">
        <f t="shared" si="94"/>
        <v>9.8231760000000019</v>
      </c>
      <c r="U399" s="24">
        <f>+VLOOKUP(B399,'[3]Annexe 1 (Prix MP)'!A:C,3,0)*T399</f>
        <v>49.229828841600018</v>
      </c>
      <c r="V399" s="26">
        <f t="shared" si="82"/>
        <v>40</v>
      </c>
      <c r="W399" s="27">
        <f t="shared" si="89"/>
        <v>6</v>
      </c>
      <c r="X399" s="28">
        <f>+VLOOKUP(W399,'[3]Annexe 1 (Prix MP)'!$A$32:$B$38,2,0)</f>
        <v>0.25</v>
      </c>
      <c r="Y399" s="29">
        <f t="shared" si="83"/>
        <v>1.2307457210400004</v>
      </c>
      <c r="Z399" s="28">
        <f t="shared" si="84"/>
        <v>0.375</v>
      </c>
      <c r="AA399" s="24">
        <f t="shared" si="95"/>
        <v>0.24420415536000004</v>
      </c>
      <c r="AB399" s="28">
        <f t="shared" si="81"/>
        <v>0</v>
      </c>
      <c r="AC399" s="28">
        <f t="shared" si="85"/>
        <v>1.8499498764000004</v>
      </c>
      <c r="AD399" s="30">
        <f t="shared" si="90"/>
        <v>0.20270819484566222</v>
      </c>
      <c r="AE399" s="28">
        <f t="shared" si="86"/>
        <v>1.8499498764000004</v>
      </c>
      <c r="AF399" s="31">
        <f t="shared" si="87"/>
        <v>1.8499498764000004</v>
      </c>
      <c r="AG399" s="31">
        <f>VLOOKUP(C399,'[4]Bague en acier (simple) '!$C$8:$AF$725,30,0)</f>
        <v>1.8676610866400003</v>
      </c>
      <c r="AH399" s="30">
        <f t="shared" si="91"/>
        <v>0.20270819484566222</v>
      </c>
    </row>
    <row r="400" spans="1:137" s="49" customFormat="1" x14ac:dyDescent="0.25">
      <c r="A400" s="42"/>
      <c r="B400" s="21" t="s">
        <v>113</v>
      </c>
      <c r="C400" s="1" t="s">
        <v>632</v>
      </c>
      <c r="D400" s="22" t="s">
        <v>213</v>
      </c>
      <c r="E400" s="22" t="s">
        <v>115</v>
      </c>
      <c r="F400" s="22" t="s">
        <v>128</v>
      </c>
      <c r="G400" s="21">
        <v>45</v>
      </c>
      <c r="H400" s="21">
        <v>0.3</v>
      </c>
      <c r="I400" s="21" t="s">
        <v>103</v>
      </c>
      <c r="J400" s="21">
        <v>45</v>
      </c>
      <c r="K400" s="21">
        <v>0.3</v>
      </c>
      <c r="L400" s="21" t="s">
        <v>103</v>
      </c>
      <c r="M400" s="23" t="s">
        <v>61</v>
      </c>
      <c r="N400" s="24" t="s">
        <v>97</v>
      </c>
      <c r="O400" s="25">
        <v>43129</v>
      </c>
      <c r="P400" s="21">
        <v>0</v>
      </c>
      <c r="Q400" s="21">
        <v>3</v>
      </c>
      <c r="R400" s="21">
        <f t="shared" si="92"/>
        <v>10</v>
      </c>
      <c r="S400" s="24">
        <f t="shared" si="93"/>
        <v>7.8138900000000004E-3</v>
      </c>
      <c r="T400" s="24">
        <f t="shared" si="94"/>
        <v>3.3488100000000003</v>
      </c>
      <c r="U400" s="24">
        <f>+VLOOKUP(B400,'[3]Annexe 1 (Prix MP)'!A:C,3,0)*T400</f>
        <v>16.526658650040005</v>
      </c>
      <c r="V400" s="26">
        <f t="shared" si="82"/>
        <v>282</v>
      </c>
      <c r="W400" s="27">
        <f t="shared" si="89"/>
        <v>3</v>
      </c>
      <c r="X400" s="28">
        <f>+VLOOKUP(W400,'[3]Annexe 1 (Prix MP)'!$A$32:$B$38,2,0)</f>
        <v>0.15</v>
      </c>
      <c r="Y400" s="29">
        <f t="shared" si="83"/>
        <v>5.860517251787236E-2</v>
      </c>
      <c r="Z400" s="28">
        <f t="shared" si="84"/>
        <v>0.15</v>
      </c>
      <c r="AA400" s="24">
        <f t="shared" si="95"/>
        <v>8.8296957000000009E-3</v>
      </c>
      <c r="AB400" s="28">
        <f t="shared" si="81"/>
        <v>0</v>
      </c>
      <c r="AC400" s="28">
        <f t="shared" si="85"/>
        <v>0.21743486821787236</v>
      </c>
      <c r="AD400" s="30">
        <f t="shared" si="90"/>
        <v>0.68986175597971799</v>
      </c>
      <c r="AE400" s="28">
        <f t="shared" si="86"/>
        <v>0.21743486821787236</v>
      </c>
      <c r="AF400" s="31">
        <f t="shared" si="87"/>
        <v>0.21743486821787236</v>
      </c>
      <c r="AG400" s="31">
        <f>VLOOKUP(C400,'[4]Bague en acier (simple) '!$C$8:$AF$725,30,0)</f>
        <v>0.25180975701787234</v>
      </c>
      <c r="AH400" s="30">
        <f t="shared" si="91"/>
        <v>0.68986175597971799</v>
      </c>
      <c r="AI400"/>
      <c r="AJ400" s="42"/>
      <c r="AK400" s="42"/>
      <c r="AL400" s="42"/>
      <c r="AM400" s="42"/>
      <c r="AN400" s="42"/>
      <c r="AO400" s="42"/>
      <c r="AP400" s="42"/>
      <c r="AQ400" s="42"/>
      <c r="AR400" s="42"/>
      <c r="AS400" s="42"/>
      <c r="AT400" s="42"/>
      <c r="AU400" s="42"/>
      <c r="AV400" s="42"/>
      <c r="AW400" s="42"/>
      <c r="AX400" s="42"/>
      <c r="AY400" s="42"/>
      <c r="AZ400" s="42"/>
      <c r="BA400" s="42"/>
      <c r="BB400" s="42"/>
      <c r="BC400" s="42"/>
      <c r="BD400" s="42"/>
      <c r="BE400" s="42"/>
      <c r="BF400" s="42"/>
      <c r="BG400" s="42"/>
      <c r="BH400" s="42"/>
      <c r="BI400" s="42"/>
      <c r="BJ400" s="42"/>
      <c r="BK400" s="42"/>
      <c r="BL400" s="42"/>
      <c r="BM400" s="42"/>
      <c r="BN400" s="42"/>
      <c r="BO400" s="42"/>
      <c r="BP400" s="42"/>
      <c r="BQ400" s="42"/>
      <c r="BR400" s="42"/>
      <c r="BS400" s="42"/>
      <c r="BT400" s="42"/>
      <c r="BU400" s="42"/>
      <c r="BV400" s="42"/>
      <c r="BW400" s="42"/>
      <c r="BX400" s="42"/>
      <c r="BY400" s="42"/>
      <c r="BZ400" s="42"/>
      <c r="CA400" s="42"/>
      <c r="CB400" s="42"/>
      <c r="CC400" s="42"/>
      <c r="CD400" s="42"/>
      <c r="CE400" s="42"/>
      <c r="CF400" s="42"/>
      <c r="CG400" s="42"/>
      <c r="CH400" s="42"/>
      <c r="CI400" s="42"/>
      <c r="CJ400" s="42"/>
      <c r="CK400" s="42"/>
      <c r="CL400" s="42"/>
      <c r="CM400" s="42"/>
      <c r="CN400" s="42"/>
      <c r="CO400" s="42"/>
      <c r="CP400" s="42"/>
      <c r="CQ400" s="42"/>
      <c r="CR400" s="42"/>
      <c r="CS400" s="42"/>
      <c r="CT400" s="42"/>
      <c r="CU400" s="42"/>
      <c r="CV400" s="42"/>
      <c r="CW400" s="42"/>
      <c r="CX400" s="42"/>
      <c r="CY400" s="42"/>
      <c r="CZ400" s="42"/>
      <c r="DA400" s="42"/>
      <c r="DB400" s="42"/>
      <c r="DC400" s="42"/>
      <c r="DD400" s="42"/>
      <c r="DE400" s="42"/>
      <c r="DF400" s="42"/>
      <c r="DG400" s="42"/>
      <c r="DH400" s="42"/>
      <c r="DI400" s="42"/>
      <c r="DJ400" s="42"/>
      <c r="DK400" s="42"/>
      <c r="DL400" s="42"/>
      <c r="DM400" s="42"/>
      <c r="DN400" s="42"/>
      <c r="DO400" s="42"/>
      <c r="DP400" s="42"/>
      <c r="DQ400" s="42"/>
      <c r="DR400" s="42"/>
      <c r="DS400" s="42"/>
      <c r="DT400" s="42"/>
      <c r="DU400" s="42"/>
      <c r="DV400" s="42"/>
      <c r="DW400" s="42"/>
      <c r="DX400" s="42"/>
      <c r="DY400" s="42"/>
      <c r="DZ400" s="42"/>
      <c r="EA400" s="42"/>
      <c r="EB400" s="42"/>
      <c r="EC400" s="42"/>
      <c r="ED400" s="42"/>
      <c r="EE400" s="42"/>
      <c r="EF400" s="42"/>
      <c r="EG400" s="42"/>
    </row>
    <row r="401" spans="1:137" s="49" customFormat="1" x14ac:dyDescent="0.25">
      <c r="A401" s="42"/>
      <c r="B401" s="21" t="s">
        <v>129</v>
      </c>
      <c r="C401" s="32" t="s">
        <v>633</v>
      </c>
      <c r="D401" s="22" t="s">
        <v>226</v>
      </c>
      <c r="E401" s="22" t="s">
        <v>111</v>
      </c>
      <c r="F401" s="22" t="s">
        <v>295</v>
      </c>
      <c r="G401" s="21">
        <v>45</v>
      </c>
      <c r="H401" s="21">
        <v>0.3</v>
      </c>
      <c r="I401" s="21" t="s">
        <v>103</v>
      </c>
      <c r="J401" s="21">
        <v>45</v>
      </c>
      <c r="K401" s="21">
        <v>0.3</v>
      </c>
      <c r="L401" s="21" t="s">
        <v>103</v>
      </c>
      <c r="M401" s="23" t="s">
        <v>61</v>
      </c>
      <c r="N401" s="24" t="s">
        <v>97</v>
      </c>
      <c r="O401" s="25">
        <v>43129</v>
      </c>
      <c r="P401" s="21">
        <v>0</v>
      </c>
      <c r="Q401" s="21">
        <v>3</v>
      </c>
      <c r="R401" s="21">
        <f t="shared" si="92"/>
        <v>11</v>
      </c>
      <c r="S401" s="24">
        <f t="shared" si="93"/>
        <v>1.0120848000000002E-2</v>
      </c>
      <c r="T401" s="24">
        <f t="shared" si="94"/>
        <v>3.7953180000000004</v>
      </c>
      <c r="U401" s="24">
        <f>+VLOOKUP(B401,'[3]Annexe 1 (Prix MP)'!A:C,3,0)*T401</f>
        <v>18.730213136712006</v>
      </c>
      <c r="V401" s="26">
        <f t="shared" si="82"/>
        <v>256</v>
      </c>
      <c r="W401" s="27">
        <f t="shared" si="89"/>
        <v>3</v>
      </c>
      <c r="X401" s="28">
        <f>+VLOOKUP(W401,'[3]Annexe 1 (Prix MP)'!$A$32:$B$38,2,0)</f>
        <v>0.15</v>
      </c>
      <c r="Y401" s="29">
        <f t="shared" si="83"/>
        <v>7.3164895065281274E-2</v>
      </c>
      <c r="Z401" s="28">
        <f t="shared" si="84"/>
        <v>0.15</v>
      </c>
      <c r="AA401" s="24">
        <f t="shared" si="95"/>
        <v>1.1436558240000004E-2</v>
      </c>
      <c r="AB401" s="28">
        <f t="shared" si="81"/>
        <v>0</v>
      </c>
      <c r="AC401" s="28">
        <f t="shared" si="85"/>
        <v>0.23460145330528126</v>
      </c>
      <c r="AD401" s="30">
        <f t="shared" si="90"/>
        <v>0.63938222839910785</v>
      </c>
      <c r="AE401" s="28">
        <f t="shared" si="86"/>
        <v>0.23460145330528126</v>
      </c>
      <c r="AF401" s="31">
        <f t="shared" si="87"/>
        <v>0.23460145330528126</v>
      </c>
      <c r="AG401" s="31">
        <f>VLOOKUP(C401,'[4]Bague en acier (simple) '!$C$8:$AF$725,30,0)</f>
        <v>0.26879178546528126</v>
      </c>
      <c r="AH401" s="30">
        <f t="shared" si="91"/>
        <v>0.63938222839910785</v>
      </c>
      <c r="AI401"/>
      <c r="AJ401" s="42"/>
      <c r="AK401" s="42"/>
      <c r="AL401" s="42"/>
      <c r="AM401" s="42"/>
      <c r="AN401" s="42"/>
      <c r="AO401" s="42"/>
      <c r="AP401" s="42"/>
      <c r="AQ401" s="42"/>
      <c r="AR401" s="42"/>
      <c r="AS401" s="42"/>
      <c r="AT401" s="42"/>
      <c r="AU401" s="42"/>
      <c r="AV401" s="42"/>
      <c r="AW401" s="42"/>
      <c r="AX401" s="42"/>
      <c r="AY401" s="42"/>
      <c r="AZ401" s="42"/>
      <c r="BA401" s="42"/>
      <c r="BB401" s="42"/>
      <c r="BC401" s="42"/>
      <c r="BD401" s="42"/>
      <c r="BE401" s="42"/>
      <c r="BF401" s="42"/>
      <c r="BG401" s="42"/>
      <c r="BH401" s="42"/>
      <c r="BI401" s="42"/>
      <c r="BJ401" s="42"/>
      <c r="BK401" s="42"/>
      <c r="BL401" s="42"/>
      <c r="BM401" s="42"/>
      <c r="BN401" s="42"/>
      <c r="BO401" s="42"/>
      <c r="BP401" s="42"/>
      <c r="BQ401" s="42"/>
      <c r="BR401" s="42"/>
      <c r="BS401" s="42"/>
      <c r="BT401" s="42"/>
      <c r="BU401" s="42"/>
      <c r="BV401" s="42"/>
      <c r="BW401" s="42"/>
      <c r="BX401" s="42"/>
      <c r="BY401" s="42"/>
      <c r="BZ401" s="42"/>
      <c r="CA401" s="42"/>
      <c r="CB401" s="42"/>
      <c r="CC401" s="42"/>
      <c r="CD401" s="42"/>
      <c r="CE401" s="42"/>
      <c r="CF401" s="42"/>
      <c r="CG401" s="42"/>
      <c r="CH401" s="42"/>
      <c r="CI401" s="42"/>
      <c r="CJ401" s="42"/>
      <c r="CK401" s="42"/>
      <c r="CL401" s="42"/>
      <c r="CM401" s="42"/>
      <c r="CN401" s="42"/>
      <c r="CO401" s="42"/>
      <c r="CP401" s="42"/>
      <c r="CQ401" s="42"/>
      <c r="CR401" s="42"/>
      <c r="CS401" s="42"/>
      <c r="CT401" s="42"/>
      <c r="CU401" s="42"/>
      <c r="CV401" s="42"/>
      <c r="CW401" s="42"/>
      <c r="CX401" s="42"/>
      <c r="CY401" s="42"/>
      <c r="CZ401" s="42"/>
      <c r="DA401" s="42"/>
      <c r="DB401" s="42"/>
      <c r="DC401" s="42"/>
      <c r="DD401" s="42"/>
      <c r="DE401" s="42"/>
      <c r="DF401" s="42"/>
      <c r="DG401" s="42"/>
      <c r="DH401" s="42"/>
      <c r="DI401" s="42"/>
      <c r="DJ401" s="42"/>
      <c r="DK401" s="42"/>
      <c r="DL401" s="42"/>
      <c r="DM401" s="42"/>
      <c r="DN401" s="42"/>
      <c r="DO401" s="42"/>
      <c r="DP401" s="42"/>
      <c r="DQ401" s="42"/>
      <c r="DR401" s="42"/>
      <c r="DS401" s="42"/>
      <c r="DT401" s="42"/>
      <c r="DU401" s="42"/>
      <c r="DV401" s="42"/>
      <c r="DW401" s="42"/>
      <c r="DX401" s="42"/>
      <c r="DY401" s="42"/>
      <c r="DZ401" s="42"/>
      <c r="EA401" s="42"/>
      <c r="EB401" s="42"/>
      <c r="EC401" s="42"/>
      <c r="ED401" s="42"/>
      <c r="EE401" s="42"/>
      <c r="EF401" s="42"/>
      <c r="EG401" s="42"/>
    </row>
    <row r="402" spans="1:137" s="49" customFormat="1" x14ac:dyDescent="0.25">
      <c r="A402" s="42"/>
      <c r="B402" s="21" t="s">
        <v>131</v>
      </c>
      <c r="C402" s="43" t="s">
        <v>634</v>
      </c>
      <c r="D402" s="22">
        <v>12.2</v>
      </c>
      <c r="E402" s="22" t="s">
        <v>111</v>
      </c>
      <c r="F402" s="22" t="s">
        <v>136</v>
      </c>
      <c r="G402" s="21">
        <v>45</v>
      </c>
      <c r="H402" s="21">
        <v>0.3</v>
      </c>
      <c r="I402" s="21" t="s">
        <v>103</v>
      </c>
      <c r="J402" s="21">
        <v>45</v>
      </c>
      <c r="K402" s="21">
        <v>0.3</v>
      </c>
      <c r="L402" s="21" t="s">
        <v>103</v>
      </c>
      <c r="M402" s="23" t="s">
        <v>61</v>
      </c>
      <c r="N402" s="24" t="s">
        <v>97</v>
      </c>
      <c r="O402" s="25">
        <v>43129</v>
      </c>
      <c r="P402" s="21">
        <v>0</v>
      </c>
      <c r="Q402" s="21">
        <v>3</v>
      </c>
      <c r="R402" s="21">
        <f t="shared" si="92"/>
        <v>53</v>
      </c>
      <c r="S402" s="24">
        <f t="shared" si="93"/>
        <v>7.7878437000000023E-2</v>
      </c>
      <c r="T402" s="24">
        <f t="shared" si="94"/>
        <v>4.6727062200000011</v>
      </c>
      <c r="U402" s="24">
        <f>+VLOOKUP(B402,'[3]Annexe 1 (Prix MP)'!A:C,3,0)*T402</f>
        <v>42.637187299526836</v>
      </c>
      <c r="V402" s="26">
        <f t="shared" si="82"/>
        <v>53</v>
      </c>
      <c r="W402" s="27">
        <f t="shared" si="89"/>
        <v>4</v>
      </c>
      <c r="X402" s="28">
        <f>+VLOOKUP(W402,'[3]Annexe 1 (Prix MP)'!$A$32:$B$38,2,0)</f>
        <v>0.2</v>
      </c>
      <c r="Y402" s="29">
        <f t="shared" si="83"/>
        <v>0.80447523206654403</v>
      </c>
      <c r="Z402" s="28">
        <f t="shared" si="84"/>
        <v>0.26774335976296321</v>
      </c>
      <c r="AA402" s="24">
        <f t="shared" si="95"/>
        <v>8.8002633810000036E-2</v>
      </c>
      <c r="AB402" s="28">
        <f t="shared" si="81"/>
        <v>0</v>
      </c>
      <c r="AC402" s="28">
        <f t="shared" si="85"/>
        <v>1.1602212256395072</v>
      </c>
      <c r="AD402" s="30">
        <f t="shared" si="90"/>
        <v>0.23076923076923073</v>
      </c>
      <c r="AE402" s="28">
        <f t="shared" si="86"/>
        <v>1.1899704878353921</v>
      </c>
      <c r="AF402" s="31">
        <f>+IF(AE402="",AC402,AE402)+0.05</f>
        <v>1.2399704878353921</v>
      </c>
      <c r="AG402" s="31">
        <f>VLOOKUP(C402,'[4]Bague en acier (simple) '!$C$8:$AF$725,30,0)</f>
        <v>0.80107140166377411</v>
      </c>
      <c r="AH402" s="30">
        <f t="shared" si="91"/>
        <v>0.2802426552630809</v>
      </c>
      <c r="AI402"/>
      <c r="AJ402" s="42"/>
      <c r="AK402" s="42"/>
      <c r="AL402" s="42"/>
      <c r="AM402" s="42"/>
      <c r="AN402" s="42"/>
      <c r="AO402" s="42"/>
      <c r="AP402" s="42"/>
      <c r="AQ402" s="42"/>
      <c r="AR402" s="42"/>
      <c r="AS402" s="42"/>
      <c r="AT402" s="42"/>
      <c r="AU402" s="42"/>
      <c r="AV402" s="42"/>
      <c r="AW402" s="42"/>
      <c r="AX402" s="42"/>
      <c r="AY402" s="42"/>
      <c r="AZ402" s="42"/>
      <c r="BA402" s="42"/>
      <c r="BB402" s="42"/>
      <c r="BC402" s="42"/>
      <c r="BD402" s="42"/>
      <c r="BE402" s="42"/>
      <c r="BF402" s="42"/>
      <c r="BG402" s="42"/>
      <c r="BH402" s="42"/>
      <c r="BI402" s="42"/>
      <c r="BJ402" s="42"/>
      <c r="BK402" s="42"/>
      <c r="BL402" s="42"/>
      <c r="BM402" s="42"/>
      <c r="BN402" s="42"/>
      <c r="BO402" s="42"/>
      <c r="BP402" s="42"/>
      <c r="BQ402" s="42"/>
      <c r="BR402" s="42"/>
      <c r="BS402" s="42"/>
      <c r="BT402" s="42"/>
      <c r="BU402" s="42"/>
      <c r="BV402" s="42"/>
      <c r="BW402" s="42"/>
      <c r="BX402" s="42"/>
      <c r="BY402" s="42"/>
      <c r="BZ402" s="42"/>
      <c r="CA402" s="42"/>
      <c r="CB402" s="42"/>
      <c r="CC402" s="42"/>
      <c r="CD402" s="42"/>
      <c r="CE402" s="42"/>
      <c r="CF402" s="42"/>
      <c r="CG402" s="42"/>
      <c r="CH402" s="42"/>
      <c r="CI402" s="42"/>
      <c r="CJ402" s="42"/>
      <c r="CK402" s="42"/>
      <c r="CL402" s="42"/>
      <c r="CM402" s="42"/>
      <c r="CN402" s="42"/>
      <c r="CO402" s="42"/>
      <c r="CP402" s="42"/>
      <c r="CQ402" s="42"/>
      <c r="CR402" s="42"/>
      <c r="CS402" s="42"/>
      <c r="CT402" s="42"/>
      <c r="CU402" s="42"/>
      <c r="CV402" s="42"/>
      <c r="CW402" s="42"/>
      <c r="CX402" s="42"/>
      <c r="CY402" s="42"/>
      <c r="CZ402" s="42"/>
      <c r="DA402" s="42"/>
      <c r="DB402" s="42"/>
      <c r="DC402" s="42"/>
      <c r="DD402" s="42"/>
      <c r="DE402" s="42"/>
      <c r="DF402" s="42"/>
      <c r="DG402" s="42"/>
      <c r="DH402" s="42"/>
      <c r="DI402" s="42"/>
      <c r="DJ402" s="42"/>
      <c r="DK402" s="42"/>
      <c r="DL402" s="42"/>
      <c r="DM402" s="42"/>
      <c r="DN402" s="42"/>
      <c r="DO402" s="42"/>
      <c r="DP402" s="42"/>
      <c r="DQ402" s="42"/>
      <c r="DR402" s="42"/>
      <c r="DS402" s="42"/>
      <c r="DT402" s="42"/>
      <c r="DU402" s="42"/>
      <c r="DV402" s="42"/>
      <c r="DW402" s="42"/>
      <c r="DX402" s="42"/>
      <c r="DY402" s="42"/>
      <c r="DZ402" s="42"/>
      <c r="EA402" s="42"/>
      <c r="EB402" s="42"/>
      <c r="EC402" s="42"/>
      <c r="ED402" s="42"/>
      <c r="EE402" s="42"/>
      <c r="EF402" s="42"/>
      <c r="EG402" s="42"/>
    </row>
    <row r="403" spans="1:137" x14ac:dyDescent="0.25">
      <c r="A403" s="42"/>
      <c r="B403" s="50" t="s">
        <v>364</v>
      </c>
      <c r="C403" s="32" t="s">
        <v>635</v>
      </c>
      <c r="D403" s="22" t="s">
        <v>222</v>
      </c>
      <c r="E403" s="22" t="s">
        <v>366</v>
      </c>
      <c r="F403" s="22">
        <v>75</v>
      </c>
      <c r="G403" s="21">
        <v>45</v>
      </c>
      <c r="H403" s="21">
        <v>0.3</v>
      </c>
      <c r="I403" s="21" t="s">
        <v>103</v>
      </c>
      <c r="J403" s="21">
        <v>45</v>
      </c>
      <c r="K403" s="21">
        <v>0.3</v>
      </c>
      <c r="L403" s="21" t="s">
        <v>103</v>
      </c>
      <c r="M403" s="23" t="s">
        <v>61</v>
      </c>
      <c r="N403" s="24" t="s">
        <v>97</v>
      </c>
      <c r="O403" s="25">
        <v>43129</v>
      </c>
      <c r="P403" s="21">
        <v>0</v>
      </c>
      <c r="Q403" s="21">
        <v>3</v>
      </c>
      <c r="R403" s="21">
        <f t="shared" si="92"/>
        <v>78</v>
      </c>
      <c r="S403" s="24">
        <f t="shared" si="93"/>
        <v>0.13953375000000001</v>
      </c>
      <c r="T403" s="24">
        <f t="shared" si="94"/>
        <v>5.5813500000000005</v>
      </c>
      <c r="U403" s="24">
        <f>+VLOOKUP(B403,'[3]Annexe 1 (Prix MP)'!A:C,3,0)*T403</f>
        <v>18.172875600000001</v>
      </c>
      <c r="V403" s="26">
        <f t="shared" si="82"/>
        <v>36</v>
      </c>
      <c r="W403" s="27">
        <f t="shared" si="89"/>
        <v>3</v>
      </c>
      <c r="X403" s="28">
        <f>+VLOOKUP(W403,'[3]Annexe 1 (Prix MP)'!$A$32:$B$38,2,0)</f>
        <v>0.15</v>
      </c>
      <c r="Y403" s="29">
        <f t="shared" si="83"/>
        <v>0.50480210000000003</v>
      </c>
      <c r="Z403" s="28">
        <f t="shared" si="84"/>
        <v>0.19874257125</v>
      </c>
      <c r="AA403" s="24">
        <f t="shared" si="95"/>
        <v>0.15767313750000003</v>
      </c>
      <c r="AB403" s="28">
        <f t="shared" ref="AB403:AB467" si="96">+IF(M403=$M$6,0.035,0)</f>
        <v>0</v>
      </c>
      <c r="AC403" s="28">
        <f t="shared" si="85"/>
        <v>0.86121780874999998</v>
      </c>
      <c r="AD403" s="30">
        <f t="shared" si="90"/>
        <v>0.23076923076923067</v>
      </c>
      <c r="AE403" s="28">
        <f t="shared" si="86"/>
        <v>0.88330031666666675</v>
      </c>
      <c r="AF403" s="31">
        <f t="shared" si="87"/>
        <v>0.88330031666666675</v>
      </c>
      <c r="AG403" s="31">
        <f>VLOOKUP(C403,'[4]Bague en acier (simple) '!$C$8:$AF$725,30,0)</f>
        <v>0.9150833833333335</v>
      </c>
      <c r="AH403" s="30">
        <f t="shared" si="91"/>
        <v>0.25</v>
      </c>
    </row>
    <row r="404" spans="1:137" x14ac:dyDescent="0.25">
      <c r="A404" s="42"/>
      <c r="B404" s="50" t="s">
        <v>341</v>
      </c>
      <c r="C404" s="1" t="s">
        <v>636</v>
      </c>
      <c r="D404" s="22">
        <v>19</v>
      </c>
      <c r="E404" s="22">
        <v>22</v>
      </c>
      <c r="F404" s="22" t="s">
        <v>112</v>
      </c>
      <c r="G404" s="21">
        <v>45</v>
      </c>
      <c r="H404" s="21">
        <v>0.3</v>
      </c>
      <c r="I404" s="21" t="s">
        <v>103</v>
      </c>
      <c r="J404" s="21">
        <v>45</v>
      </c>
      <c r="K404" s="21">
        <v>0.3</v>
      </c>
      <c r="L404" s="21" t="s">
        <v>103</v>
      </c>
      <c r="M404" s="23" t="s">
        <v>61</v>
      </c>
      <c r="N404" s="24" t="s">
        <v>97</v>
      </c>
      <c r="O404" s="25">
        <v>43129</v>
      </c>
      <c r="P404" s="21">
        <v>0</v>
      </c>
      <c r="Q404" s="21">
        <v>3</v>
      </c>
      <c r="R404" s="21">
        <f t="shared" si="92"/>
        <v>48</v>
      </c>
      <c r="S404" s="24">
        <f t="shared" si="93"/>
        <v>3.4325302500000009E-2</v>
      </c>
      <c r="T404" s="24">
        <f t="shared" si="94"/>
        <v>2.2883535000000004</v>
      </c>
      <c r="U404" s="24">
        <f>+VLOOKUP(B404,'[3]Annexe 1 (Prix MP)'!A:C,3,0)*T404</f>
        <v>10.398507139350002</v>
      </c>
      <c r="V404" s="26">
        <f t="shared" si="82"/>
        <v>58</v>
      </c>
      <c r="W404" s="27">
        <f t="shared" si="89"/>
        <v>2</v>
      </c>
      <c r="X404" s="28">
        <f>+VLOOKUP(W404,'[3]Annexe 1 (Prix MP)'!$A$32:$B$38,2,0)</f>
        <v>0.15</v>
      </c>
      <c r="Y404" s="29">
        <f t="shared" si="83"/>
        <v>0.17928460585086212</v>
      </c>
      <c r="Z404" s="28">
        <f t="shared" si="84"/>
        <v>0.15</v>
      </c>
      <c r="AA404" s="24">
        <f t="shared" si="95"/>
        <v>3.8787591825000016E-2</v>
      </c>
      <c r="AB404" s="28">
        <f t="shared" si="96"/>
        <v>0</v>
      </c>
      <c r="AC404" s="28">
        <f t="shared" si="85"/>
        <v>0.36807219767586213</v>
      </c>
      <c r="AD404" s="30">
        <f t="shared" si="90"/>
        <v>0.40752874285847446</v>
      </c>
      <c r="AE404" s="28">
        <f t="shared" si="86"/>
        <v>0.36807219767586213</v>
      </c>
      <c r="AF404" s="31">
        <f t="shared" si="87"/>
        <v>0.36807219767586213</v>
      </c>
      <c r="AG404" s="31">
        <f>VLOOKUP(C404,'[4]Bague en acier (simple) '!$C$8:$AF$725,30,0)</f>
        <v>0.40032617347586208</v>
      </c>
      <c r="AH404" s="30">
        <f t="shared" si="91"/>
        <v>0.40752874285847446</v>
      </c>
    </row>
    <row r="405" spans="1:137" x14ac:dyDescent="0.25">
      <c r="A405" s="42"/>
      <c r="B405" s="21" t="s">
        <v>216</v>
      </c>
      <c r="C405" s="1" t="s">
        <v>637</v>
      </c>
      <c r="D405" s="22" t="s">
        <v>111</v>
      </c>
      <c r="E405" s="22" t="s">
        <v>173</v>
      </c>
      <c r="F405" s="22" t="s">
        <v>391</v>
      </c>
      <c r="G405" s="21">
        <v>45</v>
      </c>
      <c r="H405" s="21">
        <v>0.3</v>
      </c>
      <c r="I405" s="21" t="s">
        <v>638</v>
      </c>
      <c r="J405" s="21">
        <v>45</v>
      </c>
      <c r="K405" s="21">
        <v>0.3</v>
      </c>
      <c r="L405" s="21" t="s">
        <v>638</v>
      </c>
      <c r="M405" s="23" t="s">
        <v>61</v>
      </c>
      <c r="N405" s="24" t="s">
        <v>97</v>
      </c>
      <c r="O405" s="25">
        <v>43129</v>
      </c>
      <c r="P405" s="21">
        <v>0</v>
      </c>
      <c r="Q405" s="21">
        <v>3</v>
      </c>
      <c r="R405" s="21">
        <f t="shared" si="92"/>
        <v>153</v>
      </c>
      <c r="S405" s="24">
        <f t="shared" si="93"/>
        <v>0.25674210000000003</v>
      </c>
      <c r="T405" s="24">
        <f t="shared" si="94"/>
        <v>5.1348420000000008</v>
      </c>
      <c r="U405" s="24">
        <f>+VLOOKUP(B405,'[3]Annexe 1 (Prix MP)'!A:C,3,0)*T405</f>
        <v>20.624863119300006</v>
      </c>
      <c r="V405" s="26">
        <f t="shared" si="82"/>
        <v>18</v>
      </c>
      <c r="W405" s="27">
        <f t="shared" si="89"/>
        <v>3</v>
      </c>
      <c r="X405" s="28">
        <f>+VLOOKUP(W405,'[3]Annexe 1 (Prix MP)'!$A$32:$B$38,2,0)</f>
        <v>0.15</v>
      </c>
      <c r="Y405" s="29">
        <f t="shared" si="83"/>
        <v>1.1458257288500002</v>
      </c>
      <c r="Z405" s="28">
        <f t="shared" si="84"/>
        <v>0.22499999999999998</v>
      </c>
      <c r="AA405" s="24">
        <f>IF(M405=$M$9,0,S405*$AA$6)</f>
        <v>0.29011857300000005</v>
      </c>
      <c r="AB405" s="28">
        <f t="shared" si="96"/>
        <v>0</v>
      </c>
      <c r="AC405" s="28">
        <f t="shared" si="85"/>
        <v>1.6609443018500003</v>
      </c>
      <c r="AD405" s="30">
        <f t="shared" si="90"/>
        <v>0.13546510846233045</v>
      </c>
      <c r="AE405" s="28">
        <f t="shared" si="86"/>
        <v>1.6893462374705885</v>
      </c>
      <c r="AF405" s="31">
        <f t="shared" si="87"/>
        <v>1.6893462374705885</v>
      </c>
      <c r="AG405" s="31">
        <f>VLOOKUP(C405,'[4]Bague en acier (simple) '!$C$8:$AF$725,30,0)</f>
        <v>1.7063587457058826</v>
      </c>
      <c r="AH405" s="30">
        <f t="shared" si="91"/>
        <v>0.15</v>
      </c>
    </row>
    <row r="406" spans="1:137" x14ac:dyDescent="0.25">
      <c r="B406" s="51" t="s">
        <v>117</v>
      </c>
      <c r="C406" s="1" t="s">
        <v>639</v>
      </c>
      <c r="D406" s="22" t="s">
        <v>119</v>
      </c>
      <c r="E406" s="22" t="s">
        <v>115</v>
      </c>
      <c r="F406" s="22" t="s">
        <v>640</v>
      </c>
      <c r="G406" s="33">
        <v>45</v>
      </c>
      <c r="H406" s="33">
        <v>0.3</v>
      </c>
      <c r="I406" s="33" t="s">
        <v>638</v>
      </c>
      <c r="J406" s="33">
        <v>45</v>
      </c>
      <c r="K406" s="33">
        <v>0.3</v>
      </c>
      <c r="L406" s="33" t="s">
        <v>638</v>
      </c>
      <c r="M406" s="23" t="s">
        <v>96</v>
      </c>
      <c r="N406" s="24" t="s">
        <v>97</v>
      </c>
      <c r="O406" s="25">
        <v>43129</v>
      </c>
      <c r="P406" s="21">
        <v>0</v>
      </c>
      <c r="Q406" s="33">
        <v>3</v>
      </c>
      <c r="R406" s="33">
        <f t="shared" si="92"/>
        <v>51.6</v>
      </c>
      <c r="S406" s="34">
        <f t="shared" si="93"/>
        <v>3.857829120000001E-2</v>
      </c>
      <c r="T406" s="34">
        <f t="shared" si="94"/>
        <v>2.3813760000000004</v>
      </c>
      <c r="U406" s="34">
        <f>+VLOOKUP(B406,'[3]Annexe 1 (Prix MP)'!A:C,3,0)*T406</f>
        <v>10.821472632960003</v>
      </c>
      <c r="V406" s="35">
        <f t="shared" si="82"/>
        <v>54</v>
      </c>
      <c r="W406" s="27">
        <f t="shared" si="89"/>
        <v>2</v>
      </c>
      <c r="X406" s="36">
        <f>+VLOOKUP(W406,'[3]Annexe 1 (Prix MP)'!$A$32:$B$38,2,0)</f>
        <v>0.15</v>
      </c>
      <c r="Y406" s="37">
        <f t="shared" si="83"/>
        <v>0.20039764135111116</v>
      </c>
      <c r="Z406" s="36">
        <f t="shared" si="84"/>
        <v>0.15</v>
      </c>
      <c r="AA406" s="34">
        <f>IF(M406=$M$9,0,S406*$AA$6)</f>
        <v>0</v>
      </c>
      <c r="AB406" s="36">
        <f t="shared" si="96"/>
        <v>0</v>
      </c>
      <c r="AC406" s="36">
        <f t="shared" si="85"/>
        <v>0.35039764135111118</v>
      </c>
      <c r="AD406" s="38">
        <f t="shared" si="90"/>
        <v>0.42808507335154855</v>
      </c>
      <c r="AE406" s="36">
        <f t="shared" si="86"/>
        <v>0.35039764135111118</v>
      </c>
      <c r="AF406" s="31">
        <f t="shared" si="87"/>
        <v>0.35039764135111118</v>
      </c>
      <c r="AG406" s="31">
        <f>VLOOKUP(C406,'[4]Bague en acier (simple) '!$C$8:$AF$725,30,0)</f>
        <v>0.35039764135111118</v>
      </c>
      <c r="AH406" s="38">
        <f t="shared" si="91"/>
        <v>0.42808507335154855</v>
      </c>
    </row>
    <row r="407" spans="1:137" x14ac:dyDescent="0.25">
      <c r="B407" s="50" t="s">
        <v>131</v>
      </c>
      <c r="C407" s="1" t="s">
        <v>641</v>
      </c>
      <c r="D407" s="22" t="s">
        <v>101</v>
      </c>
      <c r="E407" s="22" t="s">
        <v>111</v>
      </c>
      <c r="F407" s="22" t="s">
        <v>544</v>
      </c>
      <c r="G407" s="33">
        <v>45</v>
      </c>
      <c r="H407" s="33">
        <v>0.3</v>
      </c>
      <c r="I407" s="33" t="s">
        <v>638</v>
      </c>
      <c r="J407" s="33">
        <v>45</v>
      </c>
      <c r="K407" s="33">
        <v>0.3</v>
      </c>
      <c r="L407" s="33" t="s">
        <v>638</v>
      </c>
      <c r="M407" s="23" t="s">
        <v>96</v>
      </c>
      <c r="N407" s="24" t="s">
        <v>97</v>
      </c>
      <c r="O407" s="25">
        <v>43129</v>
      </c>
      <c r="P407" s="21">
        <v>0</v>
      </c>
      <c r="Q407" s="33">
        <v>3</v>
      </c>
      <c r="R407" s="33">
        <f t="shared" si="92"/>
        <v>98</v>
      </c>
      <c r="S407" s="34">
        <f t="shared" si="93"/>
        <v>0.15082048000000001</v>
      </c>
      <c r="T407" s="34">
        <f t="shared" si="94"/>
        <v>4.7627520000000008</v>
      </c>
      <c r="U407" s="34">
        <f>+VLOOKUP(B407,'[3]Annexe 1 (Prix MP)'!A:C,3,0)*T407</f>
        <v>43.458830819712013</v>
      </c>
      <c r="V407" s="35">
        <f t="shared" si="82"/>
        <v>28</v>
      </c>
      <c r="W407" s="27">
        <f t="shared" si="89"/>
        <v>4</v>
      </c>
      <c r="X407" s="36">
        <f>+VLOOKUP(W407,'[3]Annexe 1 (Prix MP)'!$A$32:$B$38,2,0)</f>
        <v>0.2</v>
      </c>
      <c r="Y407" s="37">
        <f t="shared" si="83"/>
        <v>1.5521011007040004</v>
      </c>
      <c r="Z407" s="36">
        <f t="shared" si="84"/>
        <v>0.30000000000000004</v>
      </c>
      <c r="AA407" s="34">
        <f>IF(M407=$M$9,0,S407*$AA$6)</f>
        <v>0</v>
      </c>
      <c r="AB407" s="36">
        <f t="shared" si="96"/>
        <v>0</v>
      </c>
      <c r="AC407" s="36">
        <f t="shared" si="85"/>
        <v>1.8521011007040005</v>
      </c>
      <c r="AD407" s="38">
        <f t="shared" si="90"/>
        <v>0.16197819864475396</v>
      </c>
      <c r="AE407" s="36">
        <f t="shared" si="86"/>
        <v>1.9401263758800005</v>
      </c>
      <c r="AF407" s="31">
        <f t="shared" si="87"/>
        <v>1.9401263758800005</v>
      </c>
      <c r="AG407" s="31">
        <f>VLOOKUP(C407,'[4]Bague en acier (simple) '!$C$8:$AF$725,30,0)</f>
        <v>1.1421079296000005</v>
      </c>
      <c r="AH407" s="30">
        <f t="shared" si="91"/>
        <v>0.19999999999999998</v>
      </c>
    </row>
    <row r="408" spans="1:137" x14ac:dyDescent="0.25">
      <c r="B408" s="44" t="s">
        <v>202</v>
      </c>
      <c r="C408" s="1" t="s">
        <v>642</v>
      </c>
      <c r="D408" s="22" t="s">
        <v>140</v>
      </c>
      <c r="E408" s="22" t="s">
        <v>119</v>
      </c>
      <c r="F408" s="22" t="s">
        <v>381</v>
      </c>
      <c r="G408" s="33">
        <v>45</v>
      </c>
      <c r="H408" s="33">
        <v>0.3</v>
      </c>
      <c r="I408" s="33" t="s">
        <v>103</v>
      </c>
      <c r="J408" s="33">
        <v>45</v>
      </c>
      <c r="K408" s="33">
        <v>0.3</v>
      </c>
      <c r="L408" s="33" t="s">
        <v>103</v>
      </c>
      <c r="M408" s="23" t="s">
        <v>96</v>
      </c>
      <c r="N408" s="24" t="s">
        <v>97</v>
      </c>
      <c r="O408" s="25">
        <v>43129</v>
      </c>
      <c r="P408" s="21">
        <v>0</v>
      </c>
      <c r="Q408" s="33">
        <v>3</v>
      </c>
      <c r="R408" s="33">
        <f t="shared" si="92"/>
        <v>45</v>
      </c>
      <c r="S408" s="34">
        <f t="shared" si="93"/>
        <v>2.5004448000000006E-2</v>
      </c>
      <c r="T408" s="34">
        <f t="shared" si="94"/>
        <v>1.7860320000000001</v>
      </c>
      <c r="U408" s="34">
        <f>+VLOOKUP(B408,'[3]Annexe 1 (Prix MP)'!A:C,3,0)*T408</f>
        <v>8.116104474720002</v>
      </c>
      <c r="V408" s="35">
        <f t="shared" si="82"/>
        <v>62</v>
      </c>
      <c r="W408" s="27">
        <f t="shared" si="89"/>
        <v>2</v>
      </c>
      <c r="X408" s="36">
        <f>+VLOOKUP(W408,'[3]Annexe 1 (Prix MP)'!$A$32:$B$38,2,0)</f>
        <v>0.15</v>
      </c>
      <c r="Y408" s="37">
        <f t="shared" si="83"/>
        <v>0.13090491088258069</v>
      </c>
      <c r="Z408" s="36">
        <f t="shared" si="84"/>
        <v>0.15</v>
      </c>
      <c r="AA408" s="34">
        <f t="shared" ref="AA408:AA471" si="97">+IF(M408=$M$9,0,S408*$AA$6)</f>
        <v>0</v>
      </c>
      <c r="AB408" s="36">
        <f t="shared" si="96"/>
        <v>0</v>
      </c>
      <c r="AC408" s="36">
        <f t="shared" si="85"/>
        <v>0.28090491088258068</v>
      </c>
      <c r="AD408" s="38">
        <f t="shared" si="90"/>
        <v>0.53398852846221889</v>
      </c>
      <c r="AE408" s="36">
        <f t="shared" si="86"/>
        <v>0.28090491088258068</v>
      </c>
      <c r="AF408" s="31">
        <f t="shared" si="87"/>
        <v>0.28090491088258068</v>
      </c>
      <c r="AG408" s="31">
        <f>VLOOKUP(C408,'[4]Bague en acier (simple) '!$C$8:$AF$725,30,0)</f>
        <v>0.28090491088258068</v>
      </c>
      <c r="AH408" s="38">
        <f t="shared" si="91"/>
        <v>0.53398852846221889</v>
      </c>
    </row>
    <row r="409" spans="1:137" x14ac:dyDescent="0.25">
      <c r="B409" s="44" t="s">
        <v>125</v>
      </c>
      <c r="C409" s="1" t="s">
        <v>643</v>
      </c>
      <c r="D409" s="22" t="s">
        <v>140</v>
      </c>
      <c r="E409" s="22" t="s">
        <v>110</v>
      </c>
      <c r="F409" s="22" t="s">
        <v>271</v>
      </c>
      <c r="G409" s="33">
        <v>45</v>
      </c>
      <c r="H409" s="33">
        <v>0.3</v>
      </c>
      <c r="I409" s="33" t="s">
        <v>103</v>
      </c>
      <c r="J409" s="33">
        <v>45</v>
      </c>
      <c r="K409" s="33">
        <v>0.3</v>
      </c>
      <c r="L409" s="33" t="s">
        <v>103</v>
      </c>
      <c r="M409" s="23" t="s">
        <v>61</v>
      </c>
      <c r="N409" s="24" t="s">
        <v>97</v>
      </c>
      <c r="O409" s="25">
        <v>43129</v>
      </c>
      <c r="P409" s="21">
        <v>0</v>
      </c>
      <c r="Q409" s="33">
        <v>3</v>
      </c>
      <c r="R409" s="33">
        <f t="shared" si="92"/>
        <v>8</v>
      </c>
      <c r="S409" s="34">
        <f t="shared" si="93"/>
        <v>4.8371700000000009E-3</v>
      </c>
      <c r="T409" s="34">
        <f t="shared" si="94"/>
        <v>2.9023020000000002</v>
      </c>
      <c r="U409" s="34">
        <f>+VLOOKUP(B409,'[3]Annexe 1 (Prix MP)'!A:C,3,0)*T409</f>
        <v>14.197829199840001</v>
      </c>
      <c r="V409" s="35">
        <f t="shared" ref="V409:V472" si="98">INT(2820/R409)</f>
        <v>352</v>
      </c>
      <c r="W409" s="27">
        <f t="shared" si="89"/>
        <v>3</v>
      </c>
      <c r="X409" s="36">
        <f>+VLOOKUP(W409,'[3]Annexe 1 (Prix MP)'!$A$32:$B$38,2,0)</f>
        <v>0.15</v>
      </c>
      <c r="Y409" s="37">
        <f t="shared" si="83"/>
        <v>4.0334742045000004E-2</v>
      </c>
      <c r="Z409" s="36">
        <f t="shared" si="84"/>
        <v>0.15</v>
      </c>
      <c r="AA409" s="34">
        <f t="shared" si="97"/>
        <v>5.4660021000000015E-3</v>
      </c>
      <c r="AB409" s="36">
        <f t="shared" si="96"/>
        <v>0</v>
      </c>
      <c r="AC409" s="36">
        <f t="shared" si="85"/>
        <v>0.19580074414500001</v>
      </c>
      <c r="AD409" s="38">
        <f t="shared" si="90"/>
        <v>0.76608493320596205</v>
      </c>
      <c r="AE409" s="36">
        <f t="shared" si="86"/>
        <v>0.19580074414500001</v>
      </c>
      <c r="AF409" s="31">
        <f t="shared" si="87"/>
        <v>0.19580074414500001</v>
      </c>
      <c r="AG409" s="31">
        <f>VLOOKUP(C409,'[4]Bague en acier (simple) '!$C$8:$AF$725,30,0)</f>
        <v>0.23041377054500001</v>
      </c>
      <c r="AH409" s="38">
        <f t="shared" si="91"/>
        <v>0.76608493320596205</v>
      </c>
    </row>
    <row r="410" spans="1:137" x14ac:dyDescent="0.25">
      <c r="B410" s="44" t="s">
        <v>125</v>
      </c>
      <c r="C410" s="1" t="s">
        <v>644</v>
      </c>
      <c r="D410" s="22" t="s">
        <v>140</v>
      </c>
      <c r="E410" s="22" t="s">
        <v>110</v>
      </c>
      <c r="F410" s="22" t="s">
        <v>173</v>
      </c>
      <c r="G410" s="33">
        <v>45</v>
      </c>
      <c r="H410" s="33">
        <v>0.3</v>
      </c>
      <c r="I410" s="33" t="s">
        <v>103</v>
      </c>
      <c r="J410" s="33">
        <v>45</v>
      </c>
      <c r="K410" s="33">
        <v>0.3</v>
      </c>
      <c r="L410" s="33" t="s">
        <v>103</v>
      </c>
      <c r="M410" s="23" t="s">
        <v>96</v>
      </c>
      <c r="N410" s="24" t="s">
        <v>97</v>
      </c>
      <c r="O410" s="25">
        <v>43129</v>
      </c>
      <c r="P410" s="21">
        <v>0</v>
      </c>
      <c r="Q410" s="33">
        <v>3</v>
      </c>
      <c r="R410" s="33">
        <f t="shared" si="92"/>
        <v>29</v>
      </c>
      <c r="S410" s="34">
        <f t="shared" si="93"/>
        <v>2.5153283999999998E-2</v>
      </c>
      <c r="T410" s="34">
        <f t="shared" si="94"/>
        <v>2.9023020000000002</v>
      </c>
      <c r="U410" s="34">
        <f>+VLOOKUP(B410,'[3]Annexe 1 (Prix MP)'!A:C,3,0)*T410</f>
        <v>14.197829199840001</v>
      </c>
      <c r="V410" s="35">
        <f t="shared" si="98"/>
        <v>97</v>
      </c>
      <c r="W410" s="27">
        <f t="shared" si="89"/>
        <v>3</v>
      </c>
      <c r="X410" s="36">
        <f>+VLOOKUP(W410,'[3]Annexe 1 (Prix MP)'!$A$32:$B$38,2,0)</f>
        <v>0.15</v>
      </c>
      <c r="Y410" s="37">
        <f t="shared" si="83"/>
        <v>0.14636937319422683</v>
      </c>
      <c r="Z410" s="36">
        <f t="shared" si="84"/>
        <v>0.15</v>
      </c>
      <c r="AA410" s="34">
        <f t="shared" si="97"/>
        <v>0</v>
      </c>
      <c r="AB410" s="36">
        <f t="shared" si="96"/>
        <v>0</v>
      </c>
      <c r="AC410" s="36">
        <f t="shared" si="85"/>
        <v>0.29636937319422685</v>
      </c>
      <c r="AD410" s="38">
        <f t="shared" si="90"/>
        <v>0.50612517205580798</v>
      </c>
      <c r="AE410" s="36">
        <f t="shared" si="86"/>
        <v>0.29636937319422685</v>
      </c>
      <c r="AF410" s="31">
        <f t="shared" si="87"/>
        <v>0.29636937319422685</v>
      </c>
      <c r="AG410" s="31">
        <f>VLOOKUP(C410,'[4]Bague en acier (simple) '!$C$8:$AF$725,30,0)</f>
        <v>0.29636937319422685</v>
      </c>
      <c r="AH410" s="38">
        <f t="shared" si="91"/>
        <v>0.50612517205580798</v>
      </c>
    </row>
    <row r="411" spans="1:137" x14ac:dyDescent="0.25">
      <c r="B411" s="44" t="s">
        <v>125</v>
      </c>
      <c r="C411" s="1" t="s">
        <v>645</v>
      </c>
      <c r="D411" s="22" t="s">
        <v>140</v>
      </c>
      <c r="E411" s="22" t="s">
        <v>110</v>
      </c>
      <c r="F411" s="22" t="s">
        <v>122</v>
      </c>
      <c r="G411" s="33">
        <v>45</v>
      </c>
      <c r="H411" s="33">
        <v>0.3</v>
      </c>
      <c r="I411" s="33" t="s">
        <v>103</v>
      </c>
      <c r="J411" s="33">
        <v>45</v>
      </c>
      <c r="K411" s="33">
        <v>0.3</v>
      </c>
      <c r="L411" s="33" t="s">
        <v>103</v>
      </c>
      <c r="M411" s="23" t="s">
        <v>96</v>
      </c>
      <c r="N411" s="24" t="s">
        <v>97</v>
      </c>
      <c r="O411" s="25">
        <v>43129</v>
      </c>
      <c r="P411" s="21">
        <v>0</v>
      </c>
      <c r="Q411" s="33">
        <v>3</v>
      </c>
      <c r="R411" s="33">
        <f t="shared" si="92"/>
        <v>35</v>
      </c>
      <c r="S411" s="34">
        <f t="shared" si="93"/>
        <v>3.0957888000000003E-2</v>
      </c>
      <c r="T411" s="34">
        <f t="shared" si="94"/>
        <v>2.9023020000000002</v>
      </c>
      <c r="U411" s="34">
        <f>+VLOOKUP(B411,'[3]Annexe 1 (Prix MP)'!A:C,3,0)*T411</f>
        <v>14.197829199840001</v>
      </c>
      <c r="V411" s="35">
        <f t="shared" si="98"/>
        <v>80</v>
      </c>
      <c r="W411" s="27">
        <f t="shared" si="89"/>
        <v>3</v>
      </c>
      <c r="X411" s="36">
        <f>+VLOOKUP(W411,'[3]Annexe 1 (Prix MP)'!$A$32:$B$38,2,0)</f>
        <v>0.15</v>
      </c>
      <c r="Y411" s="37">
        <f t="shared" ref="Y411:Y474" si="99">U411/V411</f>
        <v>0.17747286499800002</v>
      </c>
      <c r="Z411" s="36">
        <f t="shared" ref="Z411:Z474" si="100">+IF(((Y411+AA411)*0.3)&gt;X411,IF(((Y411+AA411)*0.3)/X411&gt;$Z$6,X411*$Z$6,((Y411+AA411)*0.3)),X411)</f>
        <v>0.15</v>
      </c>
      <c r="AA411" s="34">
        <f t="shared" si="97"/>
        <v>0</v>
      </c>
      <c r="AB411" s="36">
        <f t="shared" si="96"/>
        <v>0</v>
      </c>
      <c r="AC411" s="36">
        <f t="shared" ref="AC411:AC474" si="101">+Y411+Z411+AA411+AB411</f>
        <v>0.32747286499799999</v>
      </c>
      <c r="AD411" s="38">
        <f t="shared" si="90"/>
        <v>0.45805321916036029</v>
      </c>
      <c r="AE411" s="36">
        <f t="shared" ref="AE411:AE474" si="102">+IF(AD411&lt;=15%,(Y411+AA411+AB411)/0.85,IF(AND(AD411&gt;=15.5%,AD411&lt;19.5%),(Y411+AA411+AB411)/0.8,IF(AND(AD411&gt;=20.5%,AD411&lt;24.5%),(Y411+AA411+AB411)/0.75,IF(AND(AD411&gt;=25.5%,AD411&lt;29.5%),(Y411+AA411+AB411)/0.7,AC411))))</f>
        <v>0.32747286499799999</v>
      </c>
      <c r="AF411" s="31">
        <f t="shared" ref="AF411:AF474" si="103">+IF(AE411="",AC411,AE411)</f>
        <v>0.32747286499799999</v>
      </c>
      <c r="AG411" s="31">
        <f>VLOOKUP(C411,'[4]Bague en acier (simple) '!$C$8:$AF$725,30,0)</f>
        <v>0.32747286499799999</v>
      </c>
      <c r="AH411" s="38">
        <f t="shared" si="91"/>
        <v>0.45805321916036029</v>
      </c>
    </row>
    <row r="412" spans="1:137" x14ac:dyDescent="0.25">
      <c r="B412" s="44" t="s">
        <v>125</v>
      </c>
      <c r="C412" s="1" t="s">
        <v>646</v>
      </c>
      <c r="D412" s="22" t="s">
        <v>140</v>
      </c>
      <c r="E412" s="22" t="s">
        <v>110</v>
      </c>
      <c r="F412" s="22" t="s">
        <v>175</v>
      </c>
      <c r="G412" s="33">
        <v>45</v>
      </c>
      <c r="H412" s="33">
        <v>0.3</v>
      </c>
      <c r="I412" s="33" t="s">
        <v>103</v>
      </c>
      <c r="J412" s="33">
        <v>45</v>
      </c>
      <c r="K412" s="33">
        <v>0.3</v>
      </c>
      <c r="L412" s="33" t="s">
        <v>103</v>
      </c>
      <c r="M412" s="23" t="s">
        <v>96</v>
      </c>
      <c r="N412" s="24" t="s">
        <v>97</v>
      </c>
      <c r="O412" s="25">
        <v>43129</v>
      </c>
      <c r="P412" s="21">
        <v>0</v>
      </c>
      <c r="Q412" s="33">
        <v>3</v>
      </c>
      <c r="R412" s="33">
        <f t="shared" si="92"/>
        <v>39</v>
      </c>
      <c r="S412" s="34">
        <f t="shared" si="93"/>
        <v>3.4827624000000001E-2</v>
      </c>
      <c r="T412" s="34">
        <f t="shared" si="94"/>
        <v>2.9023020000000002</v>
      </c>
      <c r="U412" s="34">
        <f>+VLOOKUP(B412,'[3]Annexe 1 (Prix MP)'!A:C,3,0)*T412</f>
        <v>14.197829199840001</v>
      </c>
      <c r="V412" s="35">
        <f t="shared" si="98"/>
        <v>72</v>
      </c>
      <c r="W412" s="27">
        <f t="shared" si="89"/>
        <v>3</v>
      </c>
      <c r="X412" s="36">
        <f>+VLOOKUP(W412,'[3]Annexe 1 (Prix MP)'!$A$32:$B$38,2,0)</f>
        <v>0.15</v>
      </c>
      <c r="Y412" s="37">
        <f t="shared" si="99"/>
        <v>0.19719207222000001</v>
      </c>
      <c r="Z412" s="36">
        <f t="shared" si="100"/>
        <v>0.15</v>
      </c>
      <c r="AA412" s="34">
        <f t="shared" si="97"/>
        <v>0</v>
      </c>
      <c r="AB412" s="36">
        <f t="shared" si="96"/>
        <v>0</v>
      </c>
      <c r="AC412" s="36">
        <f t="shared" si="101"/>
        <v>0.34719207222000004</v>
      </c>
      <c r="AD412" s="38">
        <f t="shared" si="90"/>
        <v>0.43203751468424012</v>
      </c>
      <c r="AE412" s="36">
        <f t="shared" si="102"/>
        <v>0.34719207222000004</v>
      </c>
      <c r="AF412" s="31">
        <f t="shared" si="103"/>
        <v>0.34719207222000004</v>
      </c>
      <c r="AG412" s="31">
        <f>VLOOKUP(C412,'[4]Bague en acier (simple) '!$C$8:$AF$725,30,0)</f>
        <v>0.34719207222000004</v>
      </c>
      <c r="AH412" s="38">
        <f t="shared" si="91"/>
        <v>0.43203751468424012</v>
      </c>
    </row>
    <row r="413" spans="1:137" x14ac:dyDescent="0.25">
      <c r="B413" s="44" t="s">
        <v>154</v>
      </c>
      <c r="C413" s="102" t="s">
        <v>0</v>
      </c>
      <c r="D413" s="103" t="s">
        <v>101</v>
      </c>
      <c r="E413" s="103" t="s">
        <v>110</v>
      </c>
      <c r="F413" s="103" t="s">
        <v>305</v>
      </c>
      <c r="G413" s="33">
        <v>45</v>
      </c>
      <c r="H413" s="33">
        <v>0.3</v>
      </c>
      <c r="I413" s="33" t="s">
        <v>103</v>
      </c>
      <c r="J413" s="33">
        <v>45</v>
      </c>
      <c r="K413" s="33">
        <v>0.3</v>
      </c>
      <c r="L413" s="33" t="s">
        <v>103</v>
      </c>
      <c r="M413" s="101" t="s">
        <v>96</v>
      </c>
      <c r="N413" s="24" t="s">
        <v>97</v>
      </c>
      <c r="O413" s="25">
        <v>43129</v>
      </c>
      <c r="P413" s="21">
        <v>0</v>
      </c>
      <c r="Q413" s="33">
        <v>3</v>
      </c>
      <c r="R413" s="33">
        <f t="shared" si="92"/>
        <v>34</v>
      </c>
      <c r="S413" s="34">
        <f t="shared" si="93"/>
        <v>2.1531608000000001E-2</v>
      </c>
      <c r="T413" s="34">
        <f t="shared" si="94"/>
        <v>2.083704</v>
      </c>
      <c r="U413" s="34">
        <f>+VLOOKUP(B413,'[3]Annexe 1 (Prix MP)'!A:C,3,0)*T413</f>
        <v>9.3938377209599988</v>
      </c>
      <c r="V413" s="35">
        <f t="shared" si="98"/>
        <v>82</v>
      </c>
      <c r="W413" s="27">
        <f t="shared" si="89"/>
        <v>2</v>
      </c>
      <c r="X413" s="36">
        <f>+VLOOKUP(W413,'[3]Annexe 1 (Prix MP)'!$A$32:$B$38,2,0)</f>
        <v>0.15</v>
      </c>
      <c r="Y413" s="37">
        <f t="shared" si="99"/>
        <v>0.11455899659707315</v>
      </c>
      <c r="Z413" s="36">
        <f t="shared" si="100"/>
        <v>0.15</v>
      </c>
      <c r="AA413" s="34">
        <f t="shared" si="97"/>
        <v>0</v>
      </c>
      <c r="AB413" s="36">
        <f t="shared" si="96"/>
        <v>0</v>
      </c>
      <c r="AC413" s="36">
        <f t="shared" si="101"/>
        <v>0.26455899659707316</v>
      </c>
      <c r="AD413" s="38">
        <f t="shared" si="90"/>
        <v>0.56698128557106675</v>
      </c>
      <c r="AE413" s="36">
        <f t="shared" si="102"/>
        <v>0.26455899659707316</v>
      </c>
      <c r="AF413" s="31">
        <f t="shared" si="103"/>
        <v>0.26455899659707316</v>
      </c>
      <c r="AG413" s="31">
        <f>VLOOKUP(C413,'[4]Bague en acier (simple) '!$C$8:$AF$725,30,0)</f>
        <v>0.26455899659707316</v>
      </c>
      <c r="AH413" s="38">
        <f t="shared" si="91"/>
        <v>0.56698128557106675</v>
      </c>
    </row>
    <row r="414" spans="1:137" x14ac:dyDescent="0.25">
      <c r="B414" s="44" t="s">
        <v>154</v>
      </c>
      <c r="C414" s="1" t="s">
        <v>1</v>
      </c>
      <c r="D414" s="22" t="s">
        <v>101</v>
      </c>
      <c r="E414" s="22" t="s">
        <v>110</v>
      </c>
      <c r="F414" s="22" t="s">
        <v>122</v>
      </c>
      <c r="G414" s="33">
        <v>45</v>
      </c>
      <c r="H414" s="33">
        <v>0.3</v>
      </c>
      <c r="I414" s="33" t="s">
        <v>103</v>
      </c>
      <c r="J414" s="33">
        <v>45</v>
      </c>
      <c r="K414" s="33">
        <v>0.3</v>
      </c>
      <c r="L414" s="33" t="s">
        <v>103</v>
      </c>
      <c r="M414" s="23" t="s">
        <v>96</v>
      </c>
      <c r="N414" s="24" t="s">
        <v>97</v>
      </c>
      <c r="O414" s="25">
        <v>43129</v>
      </c>
      <c r="P414" s="21">
        <v>0</v>
      </c>
      <c r="Q414" s="33">
        <v>3</v>
      </c>
      <c r="R414" s="33">
        <f t="shared" si="92"/>
        <v>35</v>
      </c>
      <c r="S414" s="34">
        <f t="shared" si="93"/>
        <v>2.2226176000000004E-2</v>
      </c>
      <c r="T414" s="34">
        <f t="shared" si="94"/>
        <v>2.083704</v>
      </c>
      <c r="U414" s="34">
        <f>+VLOOKUP(B414,'[3]Annexe 1 (Prix MP)'!A:C,3,0)*T414</f>
        <v>9.3938377209599988</v>
      </c>
      <c r="V414" s="35">
        <f t="shared" si="98"/>
        <v>80</v>
      </c>
      <c r="W414" s="27">
        <f t="shared" si="89"/>
        <v>2</v>
      </c>
      <c r="X414" s="36">
        <f>+VLOOKUP(W414,'[3]Annexe 1 (Prix MP)'!$A$32:$B$38,2,0)</f>
        <v>0.15</v>
      </c>
      <c r="Y414" s="37">
        <f t="shared" si="99"/>
        <v>0.11742297151199999</v>
      </c>
      <c r="Z414" s="36">
        <f t="shared" si="100"/>
        <v>0.15</v>
      </c>
      <c r="AA414" s="34">
        <f t="shared" si="97"/>
        <v>0</v>
      </c>
      <c r="AB414" s="36">
        <f t="shared" si="96"/>
        <v>0</v>
      </c>
      <c r="AC414" s="36">
        <f t="shared" si="101"/>
        <v>0.26742297151200001</v>
      </c>
      <c r="AD414" s="38">
        <f t="shared" si="90"/>
        <v>0.56090918125658895</v>
      </c>
      <c r="AE414" s="36">
        <f t="shared" si="102"/>
        <v>0.26742297151200001</v>
      </c>
      <c r="AF414" s="31">
        <f t="shared" si="103"/>
        <v>0.26742297151200001</v>
      </c>
      <c r="AG414" s="31">
        <f>VLOOKUP(C414,'[4]Bague en acier (simple) '!$C$8:$AF$725,30,0)</f>
        <v>0.26742297151200001</v>
      </c>
      <c r="AH414" s="38">
        <f t="shared" si="91"/>
        <v>0.56090918125658895</v>
      </c>
    </row>
    <row r="415" spans="1:137" x14ac:dyDescent="0.25">
      <c r="B415" s="44" t="s">
        <v>154</v>
      </c>
      <c r="C415" s="1" t="s">
        <v>2</v>
      </c>
      <c r="D415" s="22" t="s">
        <v>101</v>
      </c>
      <c r="E415" s="22" t="s">
        <v>110</v>
      </c>
      <c r="F415" s="22" t="s">
        <v>156</v>
      </c>
      <c r="G415" s="33">
        <v>45</v>
      </c>
      <c r="H415" s="33">
        <v>0.3</v>
      </c>
      <c r="I415" s="33" t="s">
        <v>103</v>
      </c>
      <c r="J415" s="33">
        <v>45</v>
      </c>
      <c r="K415" s="33">
        <v>0.3</v>
      </c>
      <c r="L415" s="33" t="s">
        <v>103</v>
      </c>
      <c r="M415" s="23" t="s">
        <v>96</v>
      </c>
      <c r="N415" s="24" t="s">
        <v>97</v>
      </c>
      <c r="O415" s="25">
        <v>43129</v>
      </c>
      <c r="P415" s="21">
        <v>0</v>
      </c>
      <c r="Q415" s="33">
        <v>3</v>
      </c>
      <c r="R415" s="33">
        <f t="shared" si="92"/>
        <v>37</v>
      </c>
      <c r="S415" s="34">
        <f t="shared" si="93"/>
        <v>2.3615312000000003E-2</v>
      </c>
      <c r="T415" s="34">
        <f t="shared" si="94"/>
        <v>2.083704</v>
      </c>
      <c r="U415" s="34">
        <f>+VLOOKUP(B415,'[3]Annexe 1 (Prix MP)'!A:C,3,0)*T415</f>
        <v>9.3938377209599988</v>
      </c>
      <c r="V415" s="35">
        <f t="shared" si="98"/>
        <v>76</v>
      </c>
      <c r="W415" s="27">
        <f t="shared" si="89"/>
        <v>2</v>
      </c>
      <c r="X415" s="36">
        <f>+VLOOKUP(W415,'[3]Annexe 1 (Prix MP)'!$A$32:$B$38,2,0)</f>
        <v>0.15</v>
      </c>
      <c r="Y415" s="37">
        <f t="shared" si="99"/>
        <v>0.12360312790736841</v>
      </c>
      <c r="Z415" s="36">
        <f t="shared" si="100"/>
        <v>0.15</v>
      </c>
      <c r="AA415" s="34">
        <f t="shared" si="97"/>
        <v>0</v>
      </c>
      <c r="AB415" s="36">
        <f t="shared" si="96"/>
        <v>0</v>
      </c>
      <c r="AC415" s="36">
        <f t="shared" si="101"/>
        <v>0.2736031279073684</v>
      </c>
      <c r="AD415" s="38">
        <f t="shared" si="90"/>
        <v>0.54823934633811744</v>
      </c>
      <c r="AE415" s="36">
        <f t="shared" si="102"/>
        <v>0.2736031279073684</v>
      </c>
      <c r="AF415" s="31">
        <f t="shared" si="103"/>
        <v>0.2736031279073684</v>
      </c>
      <c r="AG415" s="31">
        <f>VLOOKUP(C415,'[4]Bague en acier (simple) '!$C$8:$AF$725,30,0)</f>
        <v>0.2736031279073684</v>
      </c>
      <c r="AH415" s="38">
        <f t="shared" si="91"/>
        <v>0.54823934633811744</v>
      </c>
    </row>
    <row r="416" spans="1:137" x14ac:dyDescent="0.25">
      <c r="B416" s="44" t="s">
        <v>154</v>
      </c>
      <c r="C416" s="1" t="s">
        <v>3</v>
      </c>
      <c r="D416" s="22" t="s">
        <v>101</v>
      </c>
      <c r="E416" s="22" t="s">
        <v>110</v>
      </c>
      <c r="F416" s="22" t="s">
        <v>116</v>
      </c>
      <c r="G416" s="33">
        <v>45</v>
      </c>
      <c r="H416" s="33">
        <v>0.3</v>
      </c>
      <c r="I416" s="33" t="s">
        <v>103</v>
      </c>
      <c r="J416" s="33">
        <v>45</v>
      </c>
      <c r="K416" s="33">
        <v>0.3</v>
      </c>
      <c r="L416" s="33" t="s">
        <v>103</v>
      </c>
      <c r="M416" s="23" t="s">
        <v>96</v>
      </c>
      <c r="N416" s="24" t="s">
        <v>97</v>
      </c>
      <c r="O416" s="25">
        <v>43129</v>
      </c>
      <c r="P416" s="21">
        <v>0</v>
      </c>
      <c r="Q416" s="33">
        <v>3</v>
      </c>
      <c r="R416" s="33">
        <f t="shared" si="92"/>
        <v>43</v>
      </c>
      <c r="S416" s="34">
        <f t="shared" si="93"/>
        <v>2.778272E-2</v>
      </c>
      <c r="T416" s="34">
        <f t="shared" si="94"/>
        <v>2.083704</v>
      </c>
      <c r="U416" s="34">
        <f>+VLOOKUP(B416,'[3]Annexe 1 (Prix MP)'!A:C,3,0)*T416</f>
        <v>9.3938377209599988</v>
      </c>
      <c r="V416" s="35">
        <f t="shared" si="98"/>
        <v>65</v>
      </c>
      <c r="W416" s="27">
        <f t="shared" si="89"/>
        <v>2</v>
      </c>
      <c r="X416" s="36">
        <f>+VLOOKUP(W416,'[3]Annexe 1 (Prix MP)'!$A$32:$B$38,2,0)</f>
        <v>0.15</v>
      </c>
      <c r="Y416" s="37">
        <f t="shared" si="99"/>
        <v>0.14452058032246151</v>
      </c>
      <c r="Z416" s="36">
        <f t="shared" si="100"/>
        <v>0.15</v>
      </c>
      <c r="AA416" s="34">
        <f t="shared" si="97"/>
        <v>0</v>
      </c>
      <c r="AB416" s="36">
        <f t="shared" si="96"/>
        <v>0</v>
      </c>
      <c r="AC416" s="36">
        <f t="shared" si="101"/>
        <v>0.29452058032246153</v>
      </c>
      <c r="AD416" s="38">
        <f t="shared" si="90"/>
        <v>0.50930226959273828</v>
      </c>
      <c r="AE416" s="36">
        <f t="shared" si="102"/>
        <v>0.29452058032246153</v>
      </c>
      <c r="AF416" s="31">
        <f t="shared" si="103"/>
        <v>0.29452058032246153</v>
      </c>
      <c r="AG416" s="31">
        <f>VLOOKUP(C416,'[4]Bague en acier (simple) '!$C$8:$AF$725,30,0)</f>
        <v>0.29452058032246153</v>
      </c>
      <c r="AH416" s="38">
        <f t="shared" si="91"/>
        <v>0.50930226959273828</v>
      </c>
    </row>
    <row r="417" spans="2:34" x14ac:dyDescent="0.25">
      <c r="B417" s="44" t="s">
        <v>113</v>
      </c>
      <c r="C417" s="1" t="s">
        <v>647</v>
      </c>
      <c r="D417" s="22" t="s">
        <v>101</v>
      </c>
      <c r="E417" s="22" t="s">
        <v>115</v>
      </c>
      <c r="F417" s="22" t="s">
        <v>116</v>
      </c>
      <c r="G417" s="33">
        <v>45</v>
      </c>
      <c r="H417" s="33">
        <v>0.3</v>
      </c>
      <c r="I417" s="33" t="s">
        <v>103</v>
      </c>
      <c r="J417" s="33">
        <v>45</v>
      </c>
      <c r="K417" s="33">
        <v>0.3</v>
      </c>
      <c r="L417" s="33" t="s">
        <v>103</v>
      </c>
      <c r="M417" s="23" t="s">
        <v>96</v>
      </c>
      <c r="N417" s="24" t="s">
        <v>97</v>
      </c>
      <c r="O417" s="25">
        <v>43129</v>
      </c>
      <c r="P417" s="21">
        <v>0</v>
      </c>
      <c r="Q417" s="33">
        <v>3</v>
      </c>
      <c r="R417" s="33">
        <f t="shared" si="92"/>
        <v>43</v>
      </c>
      <c r="S417" s="34">
        <f t="shared" si="93"/>
        <v>4.4650800000000004E-2</v>
      </c>
      <c r="T417" s="34">
        <f t="shared" si="94"/>
        <v>3.3488100000000003</v>
      </c>
      <c r="U417" s="34">
        <f>+VLOOKUP(B417,'[3]Annexe 1 (Prix MP)'!A:C,3,0)*T417</f>
        <v>16.526658650040005</v>
      </c>
      <c r="V417" s="35">
        <f t="shared" si="98"/>
        <v>65</v>
      </c>
      <c r="W417" s="27">
        <f t="shared" si="89"/>
        <v>3</v>
      </c>
      <c r="X417" s="36">
        <f>+VLOOKUP(W417,'[3]Annexe 1 (Prix MP)'!$A$32:$B$38,2,0)</f>
        <v>0.15</v>
      </c>
      <c r="Y417" s="37">
        <f t="shared" si="99"/>
        <v>0.2542562869236924</v>
      </c>
      <c r="Z417" s="36">
        <f t="shared" si="100"/>
        <v>0.15</v>
      </c>
      <c r="AA417" s="34">
        <f t="shared" si="97"/>
        <v>0</v>
      </c>
      <c r="AB417" s="36">
        <f t="shared" si="96"/>
        <v>0</v>
      </c>
      <c r="AC417" s="36">
        <f t="shared" si="101"/>
        <v>0.40425628692369242</v>
      </c>
      <c r="AD417" s="38">
        <f t="shared" si="90"/>
        <v>0.37105174329252688</v>
      </c>
      <c r="AE417" s="36">
        <f t="shared" si="102"/>
        <v>0.40425628692369242</v>
      </c>
      <c r="AF417" s="31">
        <f t="shared" si="103"/>
        <v>0.40425628692369242</v>
      </c>
      <c r="AG417" s="31">
        <f>VLOOKUP(C417,'[4]Bague en acier (simple) '!$C$8:$AF$725,30,0)</f>
        <v>0.40425628692369242</v>
      </c>
      <c r="AH417" s="38">
        <f t="shared" si="91"/>
        <v>0.37105174329252688</v>
      </c>
    </row>
    <row r="418" spans="2:34" x14ac:dyDescent="0.25">
      <c r="B418" s="44" t="s">
        <v>154</v>
      </c>
      <c r="C418" s="1" t="s">
        <v>4</v>
      </c>
      <c r="D418" s="22" t="s">
        <v>278</v>
      </c>
      <c r="E418" s="22" t="s">
        <v>110</v>
      </c>
      <c r="F418" s="22" t="s">
        <v>245</v>
      </c>
      <c r="G418" s="33">
        <v>45</v>
      </c>
      <c r="H418" s="33">
        <v>0.3</v>
      </c>
      <c r="I418" s="33" t="s">
        <v>103</v>
      </c>
      <c r="J418" s="33">
        <v>45</v>
      </c>
      <c r="K418" s="33">
        <v>0.3</v>
      </c>
      <c r="L418" s="33" t="s">
        <v>103</v>
      </c>
      <c r="M418" s="23" t="s">
        <v>96</v>
      </c>
      <c r="N418" s="24" t="s">
        <v>97</v>
      </c>
      <c r="O418" s="25">
        <v>43129</v>
      </c>
      <c r="P418" s="21">
        <v>0</v>
      </c>
      <c r="Q418" s="33">
        <v>3</v>
      </c>
      <c r="R418" s="33">
        <f t="shared" si="92"/>
        <v>42</v>
      </c>
      <c r="S418" s="34">
        <f t="shared" si="93"/>
        <v>2.1041689500000002E-2</v>
      </c>
      <c r="T418" s="34">
        <f t="shared" si="94"/>
        <v>1.6185915000000002</v>
      </c>
      <c r="U418" s="34">
        <f>+VLOOKUP(B418,'[3]Annexe 1 (Prix MP)'!A:C,3,0)*T418</f>
        <v>7.2969989439600003</v>
      </c>
      <c r="V418" s="35">
        <f t="shared" si="98"/>
        <v>67</v>
      </c>
      <c r="W418" s="27">
        <f t="shared" si="89"/>
        <v>2</v>
      </c>
      <c r="X418" s="36">
        <f>+VLOOKUP(W418,'[3]Annexe 1 (Prix MP)'!$A$32:$B$38,2,0)</f>
        <v>0.15</v>
      </c>
      <c r="Y418" s="37">
        <f t="shared" si="99"/>
        <v>0.10891043199940299</v>
      </c>
      <c r="Z418" s="36">
        <f t="shared" si="100"/>
        <v>0.15</v>
      </c>
      <c r="AA418" s="34">
        <f t="shared" si="97"/>
        <v>0</v>
      </c>
      <c r="AB418" s="36">
        <f t="shared" si="96"/>
        <v>0</v>
      </c>
      <c r="AC418" s="36">
        <f t="shared" si="101"/>
        <v>0.258910431999403</v>
      </c>
      <c r="AD418" s="38">
        <f t="shared" si="90"/>
        <v>0.5793509316779708</v>
      </c>
      <c r="AE418" s="36">
        <f t="shared" si="102"/>
        <v>0.258910431999403</v>
      </c>
      <c r="AF418" s="31">
        <f t="shared" si="103"/>
        <v>0.258910431999403</v>
      </c>
      <c r="AG418" s="31">
        <f>VLOOKUP(C418,'[4]Bague en acier (simple) '!$C$8:$AF$725,30,0)</f>
        <v>0.258910431999403</v>
      </c>
      <c r="AH418" s="38">
        <f t="shared" si="91"/>
        <v>0.5793509316779708</v>
      </c>
    </row>
    <row r="419" spans="2:34" x14ac:dyDescent="0.25">
      <c r="B419" s="44" t="s">
        <v>133</v>
      </c>
      <c r="C419" s="1" t="s">
        <v>648</v>
      </c>
      <c r="D419" s="22" t="s">
        <v>119</v>
      </c>
      <c r="E419" s="22" t="s">
        <v>110</v>
      </c>
      <c r="F419" s="22" t="s">
        <v>122</v>
      </c>
      <c r="G419" s="33">
        <v>45</v>
      </c>
      <c r="H419" s="33">
        <v>0.3</v>
      </c>
      <c r="I419" s="33" t="s">
        <v>103</v>
      </c>
      <c r="J419" s="33">
        <v>45</v>
      </c>
      <c r="K419" s="33">
        <v>0.3</v>
      </c>
      <c r="L419" s="33" t="s">
        <v>103</v>
      </c>
      <c r="M419" s="23" t="s">
        <v>96</v>
      </c>
      <c r="N419" s="24" t="s">
        <v>97</v>
      </c>
      <c r="O419" s="25">
        <v>43129</v>
      </c>
      <c r="P419" s="21">
        <v>0</v>
      </c>
      <c r="Q419" s="33">
        <v>3</v>
      </c>
      <c r="R419" s="33">
        <f t="shared" si="92"/>
        <v>35</v>
      </c>
      <c r="S419" s="34">
        <f t="shared" si="93"/>
        <v>1.1906880000000002E-2</v>
      </c>
      <c r="T419" s="34">
        <f t="shared" si="94"/>
        <v>1.1162699999999999</v>
      </c>
      <c r="U419" s="34">
        <f>+VLOOKUP(B419,'[3]Annexe 1 (Prix MP)'!A:C,3,0)*T419</f>
        <v>5.4607035383999989</v>
      </c>
      <c r="V419" s="35">
        <f t="shared" si="98"/>
        <v>80</v>
      </c>
      <c r="W419" s="27">
        <f t="shared" si="89"/>
        <v>1</v>
      </c>
      <c r="X419" s="36">
        <f>+VLOOKUP(W419,'[3]Annexe 1 (Prix MP)'!$A$32:$B$38,2,0)</f>
        <v>0.15</v>
      </c>
      <c r="Y419" s="37">
        <f t="shared" si="99"/>
        <v>6.8258794229999989E-2</v>
      </c>
      <c r="Z419" s="36">
        <f t="shared" si="100"/>
        <v>0.15</v>
      </c>
      <c r="AA419" s="34">
        <f t="shared" si="97"/>
        <v>0</v>
      </c>
      <c r="AB419" s="36">
        <f t="shared" si="96"/>
        <v>0</v>
      </c>
      <c r="AC419" s="36">
        <f t="shared" si="101"/>
        <v>0.21825879423</v>
      </c>
      <c r="AD419" s="38">
        <f t="shared" si="90"/>
        <v>0.68725753080964425</v>
      </c>
      <c r="AE419" s="36">
        <f t="shared" si="102"/>
        <v>0.21825879423</v>
      </c>
      <c r="AF419" s="31">
        <f t="shared" si="103"/>
        <v>0.21825879423</v>
      </c>
      <c r="AG419" s="31">
        <f>VLOOKUP(C419,'[4]Bague en acier (simple) '!$C$8:$AF$725,30,0)</f>
        <v>0.21825879423</v>
      </c>
      <c r="AH419" s="38">
        <f t="shared" si="91"/>
        <v>0.68725753080964425</v>
      </c>
    </row>
    <row r="420" spans="2:34" x14ac:dyDescent="0.25">
      <c r="B420" s="44" t="s">
        <v>133</v>
      </c>
      <c r="C420" s="1" t="s">
        <v>649</v>
      </c>
      <c r="D420" s="22" t="s">
        <v>119</v>
      </c>
      <c r="E420" s="22" t="s">
        <v>110</v>
      </c>
      <c r="F420" s="22" t="s">
        <v>175</v>
      </c>
      <c r="G420" s="33">
        <v>45</v>
      </c>
      <c r="H420" s="33">
        <v>0.3</v>
      </c>
      <c r="I420" s="33" t="s">
        <v>103</v>
      </c>
      <c r="J420" s="33">
        <v>45</v>
      </c>
      <c r="K420" s="33">
        <v>0.3</v>
      </c>
      <c r="L420" s="33" t="s">
        <v>103</v>
      </c>
      <c r="M420" s="23" t="s">
        <v>96</v>
      </c>
      <c r="N420" s="24" t="s">
        <v>97</v>
      </c>
      <c r="O420" s="25">
        <v>43129</v>
      </c>
      <c r="P420" s="21">
        <v>0</v>
      </c>
      <c r="Q420" s="33">
        <v>3</v>
      </c>
      <c r="R420" s="33">
        <f t="shared" si="92"/>
        <v>39</v>
      </c>
      <c r="S420" s="34">
        <f t="shared" si="93"/>
        <v>1.3395240000000001E-2</v>
      </c>
      <c r="T420" s="34">
        <f t="shared" si="94"/>
        <v>1.1162699999999999</v>
      </c>
      <c r="U420" s="34">
        <f>+VLOOKUP(B420,'[3]Annexe 1 (Prix MP)'!A:C,3,0)*T420</f>
        <v>5.4607035383999989</v>
      </c>
      <c r="V420" s="35">
        <f t="shared" si="98"/>
        <v>72</v>
      </c>
      <c r="W420" s="27">
        <f t="shared" si="89"/>
        <v>1</v>
      </c>
      <c r="X420" s="36">
        <f>+VLOOKUP(W420,'[3]Annexe 1 (Prix MP)'!$A$32:$B$38,2,0)</f>
        <v>0.15</v>
      </c>
      <c r="Y420" s="37">
        <f t="shared" si="99"/>
        <v>7.5843104699999983E-2</v>
      </c>
      <c r="Z420" s="36">
        <f t="shared" si="100"/>
        <v>0.15</v>
      </c>
      <c r="AA420" s="34">
        <f t="shared" si="97"/>
        <v>0</v>
      </c>
      <c r="AB420" s="36">
        <f t="shared" si="96"/>
        <v>0</v>
      </c>
      <c r="AC420" s="36">
        <f t="shared" si="101"/>
        <v>0.22584310469999996</v>
      </c>
      <c r="AD420" s="38">
        <f t="shared" si="90"/>
        <v>0.66417790438744351</v>
      </c>
      <c r="AE420" s="36">
        <f t="shared" si="102"/>
        <v>0.22584310469999996</v>
      </c>
      <c r="AF420" s="31">
        <f t="shared" si="103"/>
        <v>0.22584310469999996</v>
      </c>
      <c r="AG420" s="31">
        <f>VLOOKUP(C420,'[4]Bague en acier (simple) '!$C$8:$AF$725,30,0)</f>
        <v>0.22584310469999996</v>
      </c>
      <c r="AH420" s="38">
        <f t="shared" si="91"/>
        <v>0.66417790438744351</v>
      </c>
    </row>
    <row r="421" spans="2:34" x14ac:dyDescent="0.25">
      <c r="B421" s="44" t="s">
        <v>133</v>
      </c>
      <c r="C421" s="1" t="s">
        <v>650</v>
      </c>
      <c r="D421" s="22" t="s">
        <v>119</v>
      </c>
      <c r="E421" s="22" t="s">
        <v>110</v>
      </c>
      <c r="F421" s="22" t="s">
        <v>116</v>
      </c>
      <c r="G421" s="33">
        <v>45</v>
      </c>
      <c r="H421" s="33">
        <v>0.3</v>
      </c>
      <c r="I421" s="33" t="s">
        <v>103</v>
      </c>
      <c r="J421" s="33">
        <v>45</v>
      </c>
      <c r="K421" s="33">
        <v>0.3</v>
      </c>
      <c r="L421" s="33" t="s">
        <v>103</v>
      </c>
      <c r="M421" s="23" t="s">
        <v>96</v>
      </c>
      <c r="N421" s="24" t="s">
        <v>97</v>
      </c>
      <c r="O421" s="25">
        <v>43129</v>
      </c>
      <c r="P421" s="21">
        <v>0</v>
      </c>
      <c r="Q421" s="33">
        <v>3</v>
      </c>
      <c r="R421" s="33">
        <f t="shared" si="92"/>
        <v>43</v>
      </c>
      <c r="S421" s="34">
        <f t="shared" si="93"/>
        <v>1.48836E-2</v>
      </c>
      <c r="T421" s="34">
        <f t="shared" si="94"/>
        <v>1.1162699999999999</v>
      </c>
      <c r="U421" s="34">
        <f>+VLOOKUP(B421,'[3]Annexe 1 (Prix MP)'!A:C,3,0)*T421</f>
        <v>5.4607035383999989</v>
      </c>
      <c r="V421" s="35">
        <f t="shared" si="98"/>
        <v>65</v>
      </c>
      <c r="W421" s="27">
        <f t="shared" si="89"/>
        <v>1</v>
      </c>
      <c r="X421" s="36">
        <f>+VLOOKUP(W421,'[3]Annexe 1 (Prix MP)'!$A$32:$B$38,2,0)</f>
        <v>0.15</v>
      </c>
      <c r="Y421" s="37">
        <f t="shared" si="99"/>
        <v>8.4010823667692289E-2</v>
      </c>
      <c r="Z421" s="36">
        <f t="shared" si="100"/>
        <v>0.15</v>
      </c>
      <c r="AA421" s="34">
        <f t="shared" si="97"/>
        <v>0</v>
      </c>
      <c r="AB421" s="36">
        <f t="shared" si="96"/>
        <v>0</v>
      </c>
      <c r="AC421" s="36">
        <f t="shared" si="101"/>
        <v>0.23401082366769227</v>
      </c>
      <c r="AD421" s="38">
        <f t="shared" si="90"/>
        <v>0.64099599176236344</v>
      </c>
      <c r="AE421" s="36">
        <f t="shared" si="102"/>
        <v>0.23401082366769227</v>
      </c>
      <c r="AF421" s="31">
        <f t="shared" si="103"/>
        <v>0.23401082366769227</v>
      </c>
      <c r="AG421" s="31">
        <f>VLOOKUP(C421,'[4]Bague en acier (simple) '!$C$8:$AF$725,30,0)</f>
        <v>0.23401082366769227</v>
      </c>
      <c r="AH421" s="38">
        <f t="shared" si="91"/>
        <v>0.64099599176236344</v>
      </c>
    </row>
    <row r="422" spans="2:34" x14ac:dyDescent="0.25">
      <c r="B422" s="44" t="s">
        <v>117</v>
      </c>
      <c r="C422" s="1" t="s">
        <v>651</v>
      </c>
      <c r="D422" s="22" t="s">
        <v>119</v>
      </c>
      <c r="E422" s="22" t="s">
        <v>115</v>
      </c>
      <c r="F422" s="22" t="s">
        <v>116</v>
      </c>
      <c r="G422" s="33">
        <v>45</v>
      </c>
      <c r="H422" s="33">
        <v>0.3</v>
      </c>
      <c r="I422" s="33" t="s">
        <v>103</v>
      </c>
      <c r="J422" s="33">
        <v>45</v>
      </c>
      <c r="K422" s="33">
        <v>0.3</v>
      </c>
      <c r="L422" s="33" t="s">
        <v>103</v>
      </c>
      <c r="M422" s="23" t="s">
        <v>96</v>
      </c>
      <c r="N422" s="24" t="s">
        <v>97</v>
      </c>
      <c r="O422" s="25">
        <v>43129</v>
      </c>
      <c r="P422" s="21">
        <v>0</v>
      </c>
      <c r="Q422" s="33">
        <v>3</v>
      </c>
      <c r="R422" s="33">
        <f t="shared" si="92"/>
        <v>43</v>
      </c>
      <c r="S422" s="34">
        <f t="shared" si="93"/>
        <v>3.1751680000000004E-2</v>
      </c>
      <c r="T422" s="34">
        <f t="shared" si="94"/>
        <v>2.3813760000000004</v>
      </c>
      <c r="U422" s="34">
        <f>+VLOOKUP(B422,'[3]Annexe 1 (Prix MP)'!A:C,3,0)*T422</f>
        <v>10.821472632960003</v>
      </c>
      <c r="V422" s="35">
        <f t="shared" si="98"/>
        <v>65</v>
      </c>
      <c r="W422" s="27">
        <f t="shared" si="89"/>
        <v>2</v>
      </c>
      <c r="X422" s="36">
        <f>+VLOOKUP(W422,'[3]Annexe 1 (Prix MP)'!$A$32:$B$38,2,0)</f>
        <v>0.15</v>
      </c>
      <c r="Y422" s="37">
        <f t="shared" si="99"/>
        <v>0.16648419435323081</v>
      </c>
      <c r="Z422" s="36">
        <f t="shared" si="100"/>
        <v>0.15</v>
      </c>
      <c r="AA422" s="34">
        <f t="shared" si="97"/>
        <v>0</v>
      </c>
      <c r="AB422" s="36">
        <f t="shared" si="96"/>
        <v>0</v>
      </c>
      <c r="AC422" s="36">
        <f t="shared" si="101"/>
        <v>0.31648419435323083</v>
      </c>
      <c r="AD422" s="38">
        <f t="shared" si="90"/>
        <v>0.47395731817363268</v>
      </c>
      <c r="AE422" s="36">
        <f t="shared" si="102"/>
        <v>0.31648419435323083</v>
      </c>
      <c r="AF422" s="31">
        <f t="shared" si="103"/>
        <v>0.31648419435323083</v>
      </c>
      <c r="AG422" s="31">
        <f>VLOOKUP(C422,'[4]Bague en acier (simple) '!$C$8:$AF$725,30,0)</f>
        <v>0.31648419435323083</v>
      </c>
      <c r="AH422" s="38">
        <f t="shared" si="91"/>
        <v>0.47395731817363268</v>
      </c>
    </row>
    <row r="423" spans="2:34" x14ac:dyDescent="0.25">
      <c r="B423" s="44" t="s">
        <v>117</v>
      </c>
      <c r="C423" s="1" t="s">
        <v>652</v>
      </c>
      <c r="D423" s="22" t="s">
        <v>119</v>
      </c>
      <c r="E423" s="22" t="s">
        <v>115</v>
      </c>
      <c r="F423" s="22" t="s">
        <v>162</v>
      </c>
      <c r="G423" s="33">
        <v>45</v>
      </c>
      <c r="H423" s="33">
        <v>0.3</v>
      </c>
      <c r="I423" s="33" t="s">
        <v>103</v>
      </c>
      <c r="J423" s="33">
        <v>45</v>
      </c>
      <c r="K423" s="33">
        <v>0.3</v>
      </c>
      <c r="L423" s="33" t="s">
        <v>103</v>
      </c>
      <c r="M423" s="23" t="s">
        <v>96</v>
      </c>
      <c r="N423" s="24" t="s">
        <v>97</v>
      </c>
      <c r="O423" s="25">
        <v>43129</v>
      </c>
      <c r="P423" s="21">
        <v>0</v>
      </c>
      <c r="Q423" s="33">
        <v>3</v>
      </c>
      <c r="R423" s="33">
        <f t="shared" si="92"/>
        <v>47</v>
      </c>
      <c r="S423" s="34">
        <f t="shared" si="93"/>
        <v>3.4926847999999996E-2</v>
      </c>
      <c r="T423" s="34">
        <f t="shared" si="94"/>
        <v>2.3813760000000004</v>
      </c>
      <c r="U423" s="34">
        <f>+VLOOKUP(B423,'[3]Annexe 1 (Prix MP)'!A:C,3,0)*T423</f>
        <v>10.821472632960003</v>
      </c>
      <c r="V423" s="35">
        <f t="shared" si="98"/>
        <v>60</v>
      </c>
      <c r="W423" s="27">
        <f t="shared" si="89"/>
        <v>2</v>
      </c>
      <c r="X423" s="36">
        <f>+VLOOKUP(W423,'[3]Annexe 1 (Prix MP)'!$A$32:$B$38,2,0)</f>
        <v>0.15</v>
      </c>
      <c r="Y423" s="37">
        <f t="shared" si="99"/>
        <v>0.18035787721600005</v>
      </c>
      <c r="Z423" s="36">
        <f t="shared" si="100"/>
        <v>0.15</v>
      </c>
      <c r="AA423" s="34">
        <f t="shared" si="97"/>
        <v>0</v>
      </c>
      <c r="AB423" s="36">
        <f t="shared" si="96"/>
        <v>0</v>
      </c>
      <c r="AC423" s="36">
        <f t="shared" si="101"/>
        <v>0.33035787721600007</v>
      </c>
      <c r="AD423" s="38">
        <f t="shared" si="90"/>
        <v>0.45405304472859453</v>
      </c>
      <c r="AE423" s="36">
        <f t="shared" si="102"/>
        <v>0.33035787721600007</v>
      </c>
      <c r="AF423" s="31">
        <f t="shared" si="103"/>
        <v>0.33035787721600007</v>
      </c>
      <c r="AG423" s="31">
        <f>VLOOKUP(C423,'[4]Bague en acier (simple) '!$C$8:$AF$725,30,0)</f>
        <v>0.33035787721600007</v>
      </c>
      <c r="AH423" s="38">
        <f t="shared" si="91"/>
        <v>0.45405304472859453</v>
      </c>
    </row>
    <row r="424" spans="2:34" x14ac:dyDescent="0.25">
      <c r="B424" s="44" t="s">
        <v>117</v>
      </c>
      <c r="C424" s="1" t="s">
        <v>653</v>
      </c>
      <c r="D424" s="22" t="s">
        <v>119</v>
      </c>
      <c r="E424" s="22" t="s">
        <v>115</v>
      </c>
      <c r="F424" s="22" t="s">
        <v>112</v>
      </c>
      <c r="G424" s="33">
        <v>45</v>
      </c>
      <c r="H424" s="33">
        <v>0.3</v>
      </c>
      <c r="I424" s="33" t="s">
        <v>103</v>
      </c>
      <c r="J424" s="33">
        <v>45</v>
      </c>
      <c r="K424" s="33">
        <v>0.3</v>
      </c>
      <c r="L424" s="33" t="s">
        <v>103</v>
      </c>
      <c r="M424" s="23" t="s">
        <v>96</v>
      </c>
      <c r="N424" s="24" t="s">
        <v>97</v>
      </c>
      <c r="O424" s="25">
        <v>43129</v>
      </c>
      <c r="P424" s="21">
        <v>0</v>
      </c>
      <c r="Q424" s="33">
        <v>3</v>
      </c>
      <c r="R424" s="33">
        <f t="shared" si="92"/>
        <v>48</v>
      </c>
      <c r="S424" s="34">
        <f t="shared" si="93"/>
        <v>3.5720640000000005E-2</v>
      </c>
      <c r="T424" s="34">
        <f t="shared" si="94"/>
        <v>2.3813760000000004</v>
      </c>
      <c r="U424" s="34">
        <f>+VLOOKUP(B424,'[3]Annexe 1 (Prix MP)'!A:C,3,0)*T424</f>
        <v>10.821472632960003</v>
      </c>
      <c r="V424" s="35">
        <f t="shared" si="98"/>
        <v>58</v>
      </c>
      <c r="W424" s="27">
        <f t="shared" si="89"/>
        <v>2</v>
      </c>
      <c r="X424" s="36">
        <f>+VLOOKUP(W424,'[3]Annexe 1 (Prix MP)'!$A$32:$B$38,2,0)</f>
        <v>0.15</v>
      </c>
      <c r="Y424" s="37">
        <f t="shared" si="99"/>
        <v>0.18657711436137936</v>
      </c>
      <c r="Z424" s="36">
        <f t="shared" si="100"/>
        <v>0.15</v>
      </c>
      <c r="AA424" s="34">
        <f t="shared" si="97"/>
        <v>0</v>
      </c>
      <c r="AB424" s="36">
        <f t="shared" si="96"/>
        <v>0</v>
      </c>
      <c r="AC424" s="36">
        <f t="shared" si="101"/>
        <v>0.33657711436137938</v>
      </c>
      <c r="AD424" s="38">
        <f t="shared" si="90"/>
        <v>0.44566309947902927</v>
      </c>
      <c r="AE424" s="36">
        <f t="shared" si="102"/>
        <v>0.33657711436137938</v>
      </c>
      <c r="AF424" s="31">
        <f t="shared" si="103"/>
        <v>0.33657711436137938</v>
      </c>
      <c r="AG424" s="31">
        <f>VLOOKUP(C424,'[4]Bague en acier (simple) '!$C$8:$AF$725,30,0)</f>
        <v>0.33657711436137938</v>
      </c>
      <c r="AH424" s="38">
        <f t="shared" si="91"/>
        <v>0.44566309947902927</v>
      </c>
    </row>
    <row r="425" spans="2:34" x14ac:dyDescent="0.25">
      <c r="B425" s="44" t="s">
        <v>117</v>
      </c>
      <c r="C425" s="1" t="s">
        <v>654</v>
      </c>
      <c r="D425" s="22" t="s">
        <v>119</v>
      </c>
      <c r="E425" s="22" t="s">
        <v>115</v>
      </c>
      <c r="F425" s="22" t="s">
        <v>136</v>
      </c>
      <c r="G425" s="33">
        <v>45</v>
      </c>
      <c r="H425" s="33">
        <v>0.3</v>
      </c>
      <c r="I425" s="33" t="s">
        <v>103</v>
      </c>
      <c r="J425" s="33">
        <v>45</v>
      </c>
      <c r="K425" s="33">
        <v>0.3</v>
      </c>
      <c r="L425" s="33" t="s">
        <v>103</v>
      </c>
      <c r="M425" s="23" t="s">
        <v>96</v>
      </c>
      <c r="N425" s="24" t="s">
        <v>97</v>
      </c>
      <c r="O425" s="25">
        <v>43129</v>
      </c>
      <c r="P425" s="21">
        <v>0</v>
      </c>
      <c r="Q425" s="33">
        <v>3</v>
      </c>
      <c r="R425" s="33">
        <f t="shared" si="92"/>
        <v>53</v>
      </c>
      <c r="S425" s="34">
        <f t="shared" si="93"/>
        <v>3.9689599999999998E-2</v>
      </c>
      <c r="T425" s="34">
        <f t="shared" si="94"/>
        <v>2.3813760000000004</v>
      </c>
      <c r="U425" s="34">
        <f>+VLOOKUP(B425,'[3]Annexe 1 (Prix MP)'!A:C,3,0)*T425</f>
        <v>10.821472632960003</v>
      </c>
      <c r="V425" s="35">
        <f t="shared" si="98"/>
        <v>53</v>
      </c>
      <c r="W425" s="27">
        <f t="shared" si="89"/>
        <v>2</v>
      </c>
      <c r="X425" s="36">
        <f>+VLOOKUP(W425,'[3]Annexe 1 (Prix MP)'!$A$32:$B$38,2,0)</f>
        <v>0.15</v>
      </c>
      <c r="Y425" s="37">
        <f t="shared" si="99"/>
        <v>0.20417872892377364</v>
      </c>
      <c r="Z425" s="36">
        <f t="shared" si="100"/>
        <v>0.15</v>
      </c>
      <c r="AA425" s="34">
        <f t="shared" si="97"/>
        <v>0</v>
      </c>
      <c r="AB425" s="36">
        <f t="shared" si="96"/>
        <v>0</v>
      </c>
      <c r="AC425" s="36">
        <f t="shared" si="101"/>
        <v>0.35417872892377367</v>
      </c>
      <c r="AD425" s="38">
        <f t="shared" si="90"/>
        <v>0.42351498763293327</v>
      </c>
      <c r="AE425" s="36">
        <f t="shared" si="102"/>
        <v>0.35417872892377367</v>
      </c>
      <c r="AF425" s="31">
        <f t="shared" si="103"/>
        <v>0.35417872892377367</v>
      </c>
      <c r="AG425" s="31">
        <f>VLOOKUP(C425,'[4]Bague en acier (simple) '!$C$8:$AF$725,30,0)</f>
        <v>0.35417872892377367</v>
      </c>
      <c r="AH425" s="38">
        <f t="shared" si="91"/>
        <v>0.42351498763293327</v>
      </c>
    </row>
    <row r="426" spans="2:34" x14ac:dyDescent="0.25">
      <c r="B426" s="44" t="s">
        <v>113</v>
      </c>
      <c r="C426" s="1" t="s">
        <v>655</v>
      </c>
      <c r="D426" s="22" t="s">
        <v>101</v>
      </c>
      <c r="E426" s="22" t="s">
        <v>115</v>
      </c>
      <c r="F426" s="22" t="s">
        <v>144</v>
      </c>
      <c r="G426" s="33">
        <v>45</v>
      </c>
      <c r="H426" s="33">
        <v>0.3</v>
      </c>
      <c r="I426" s="33" t="s">
        <v>103</v>
      </c>
      <c r="J426" s="33">
        <v>45</v>
      </c>
      <c r="K426" s="33">
        <v>0.3</v>
      </c>
      <c r="L426" s="33" t="s">
        <v>103</v>
      </c>
      <c r="M426" s="23" t="s">
        <v>96</v>
      </c>
      <c r="N426" s="24" t="s">
        <v>97</v>
      </c>
      <c r="O426" s="25">
        <v>43129</v>
      </c>
      <c r="P426" s="21">
        <v>0</v>
      </c>
      <c r="Q426" s="33">
        <v>3</v>
      </c>
      <c r="R426" s="33">
        <f t="shared" si="92"/>
        <v>38</v>
      </c>
      <c r="S426" s="34">
        <f t="shared" si="93"/>
        <v>3.9069450000000006E-2</v>
      </c>
      <c r="T426" s="34">
        <f t="shared" si="94"/>
        <v>3.3488100000000003</v>
      </c>
      <c r="U426" s="34">
        <f>+VLOOKUP(B426,'[3]Annexe 1 (Prix MP)'!A:C,3,0)*T426</f>
        <v>16.526658650040005</v>
      </c>
      <c r="V426" s="35">
        <f t="shared" si="98"/>
        <v>74</v>
      </c>
      <c r="W426" s="27">
        <f t="shared" si="89"/>
        <v>3</v>
      </c>
      <c r="X426" s="36">
        <f>+VLOOKUP(W426,'[3]Annexe 1 (Prix MP)'!$A$32:$B$38,2,0)</f>
        <v>0.15</v>
      </c>
      <c r="Y426" s="37">
        <f t="shared" si="99"/>
        <v>0.22333322500054062</v>
      </c>
      <c r="Z426" s="36">
        <f t="shared" si="100"/>
        <v>0.15</v>
      </c>
      <c r="AA426" s="34">
        <f t="shared" si="97"/>
        <v>0</v>
      </c>
      <c r="AB426" s="36">
        <f t="shared" si="96"/>
        <v>0</v>
      </c>
      <c r="AC426" s="36">
        <f t="shared" si="101"/>
        <v>0.37333322500054061</v>
      </c>
      <c r="AD426" s="38">
        <f t="shared" si="90"/>
        <v>0.40178583087477088</v>
      </c>
      <c r="AE426" s="36">
        <f t="shared" si="102"/>
        <v>0.37333322500054061</v>
      </c>
      <c r="AF426" s="31">
        <f t="shared" si="103"/>
        <v>0.37333322500054061</v>
      </c>
      <c r="AG426" s="31">
        <f>VLOOKUP(C426,'[4]Bague en acier (simple) '!$C$8:$AF$725,30,0)</f>
        <v>0.37333322500054061</v>
      </c>
      <c r="AH426" s="38">
        <f t="shared" si="91"/>
        <v>0.40178583087477088</v>
      </c>
    </row>
    <row r="427" spans="2:34" x14ac:dyDescent="0.25">
      <c r="B427" s="44" t="s">
        <v>216</v>
      </c>
      <c r="C427" s="1" t="s">
        <v>656</v>
      </c>
      <c r="D427" s="22" t="s">
        <v>111</v>
      </c>
      <c r="E427" s="22" t="s">
        <v>173</v>
      </c>
      <c r="F427" s="22" t="s">
        <v>112</v>
      </c>
      <c r="G427" s="33">
        <v>45</v>
      </c>
      <c r="H427" s="33">
        <v>0.3</v>
      </c>
      <c r="I427" s="33" t="s">
        <v>103</v>
      </c>
      <c r="J427" s="33">
        <v>45</v>
      </c>
      <c r="K427" s="33">
        <v>0.3</v>
      </c>
      <c r="L427" s="33" t="s">
        <v>103</v>
      </c>
      <c r="M427" s="23" t="s">
        <v>96</v>
      </c>
      <c r="N427" s="24" t="s">
        <v>97</v>
      </c>
      <c r="O427" s="25">
        <v>43129</v>
      </c>
      <c r="P427" s="21">
        <v>0</v>
      </c>
      <c r="Q427" s="33">
        <v>3</v>
      </c>
      <c r="R427" s="33">
        <f t="shared" si="92"/>
        <v>48</v>
      </c>
      <c r="S427" s="34">
        <f t="shared" si="93"/>
        <v>7.7022630000000009E-2</v>
      </c>
      <c r="T427" s="34">
        <f t="shared" si="94"/>
        <v>5.1348420000000008</v>
      </c>
      <c r="U427" s="34">
        <f>+VLOOKUP(B427,'[3]Annexe 1 (Prix MP)'!A:C,3,0)*T427</f>
        <v>20.624863119300006</v>
      </c>
      <c r="V427" s="35">
        <f t="shared" si="98"/>
        <v>58</v>
      </c>
      <c r="W427" s="27">
        <f t="shared" si="89"/>
        <v>3</v>
      </c>
      <c r="X427" s="36">
        <f>+VLOOKUP(W427,'[3]Annexe 1 (Prix MP)'!$A$32:$B$38,2,0)</f>
        <v>0.15</v>
      </c>
      <c r="Y427" s="37">
        <f t="shared" si="99"/>
        <v>0.35560108826379322</v>
      </c>
      <c r="Z427" s="36">
        <f t="shared" si="100"/>
        <v>0.15</v>
      </c>
      <c r="AA427" s="34">
        <f t="shared" si="97"/>
        <v>0</v>
      </c>
      <c r="AB427" s="36">
        <f t="shared" si="96"/>
        <v>0</v>
      </c>
      <c r="AC427" s="36">
        <f t="shared" si="101"/>
        <v>0.50560108826379324</v>
      </c>
      <c r="AD427" s="38">
        <f t="shared" si="90"/>
        <v>0.29667657661713487</v>
      </c>
      <c r="AE427" s="36">
        <f t="shared" si="102"/>
        <v>0.50560108826379324</v>
      </c>
      <c r="AF427" s="31">
        <f t="shared" si="103"/>
        <v>0.50560108826379324</v>
      </c>
      <c r="AG427" s="31">
        <f>VLOOKUP(C427,'[4]Bague en acier (simple) '!$C$8:$AF$725,30,0)</f>
        <v>0.50560108826379324</v>
      </c>
      <c r="AH427" s="38">
        <f t="shared" si="91"/>
        <v>0.29667657661713487</v>
      </c>
    </row>
    <row r="428" spans="2:34" x14ac:dyDescent="0.25">
      <c r="B428" s="44" t="s">
        <v>108</v>
      </c>
      <c r="C428" s="1" t="s">
        <v>657</v>
      </c>
      <c r="D428" s="22" t="s">
        <v>110</v>
      </c>
      <c r="E428" s="22" t="s">
        <v>111</v>
      </c>
      <c r="F428" s="22" t="s">
        <v>112</v>
      </c>
      <c r="G428" s="33">
        <v>45</v>
      </c>
      <c r="H428" s="33">
        <v>0.3</v>
      </c>
      <c r="I428" s="33" t="s">
        <v>103</v>
      </c>
      <c r="J428" s="33">
        <v>45</v>
      </c>
      <c r="K428" s="33">
        <v>0.3</v>
      </c>
      <c r="L428" s="33" t="s">
        <v>103</v>
      </c>
      <c r="M428" s="23" t="s">
        <v>96</v>
      </c>
      <c r="N428" s="24" t="s">
        <v>97</v>
      </c>
      <c r="O428" s="25">
        <v>43129</v>
      </c>
      <c r="P428" s="21">
        <v>0</v>
      </c>
      <c r="Q428" s="33">
        <v>3</v>
      </c>
      <c r="R428" s="33">
        <f t="shared" si="92"/>
        <v>48</v>
      </c>
      <c r="S428" s="34">
        <f t="shared" si="93"/>
        <v>4.0185720000000001E-2</v>
      </c>
      <c r="T428" s="34">
        <f t="shared" si="94"/>
        <v>2.6790480000000003</v>
      </c>
      <c r="U428" s="34">
        <f>+VLOOKUP(B428,'[3]Annexe 1 (Prix MP)'!A:C,3,0)*T428</f>
        <v>12.174156712080002</v>
      </c>
      <c r="V428" s="35">
        <f t="shared" si="98"/>
        <v>58</v>
      </c>
      <c r="W428" s="27">
        <f t="shared" si="89"/>
        <v>2</v>
      </c>
      <c r="X428" s="36">
        <f>+VLOOKUP(W428,'[3]Annexe 1 (Prix MP)'!$A$32:$B$38,2,0)</f>
        <v>0.15</v>
      </c>
      <c r="Y428" s="37">
        <f t="shared" si="99"/>
        <v>0.20989925365655177</v>
      </c>
      <c r="Z428" s="36">
        <f t="shared" si="100"/>
        <v>0.15</v>
      </c>
      <c r="AA428" s="34">
        <f t="shared" si="97"/>
        <v>0</v>
      </c>
      <c r="AB428" s="36">
        <f t="shared" si="96"/>
        <v>0</v>
      </c>
      <c r="AC428" s="36">
        <f t="shared" si="101"/>
        <v>0.35989925365655173</v>
      </c>
      <c r="AD428" s="38">
        <f t="shared" si="90"/>
        <v>0.41678330387187595</v>
      </c>
      <c r="AE428" s="36">
        <f t="shared" si="102"/>
        <v>0.35989925365655173</v>
      </c>
      <c r="AF428" s="31">
        <f t="shared" si="103"/>
        <v>0.35989925365655173</v>
      </c>
      <c r="AG428" s="31">
        <f>VLOOKUP(C428,'[4]Bague en acier (simple) '!$C$8:$AF$725,30,0)</f>
        <v>0.35989925365655173</v>
      </c>
      <c r="AH428" s="38">
        <f t="shared" si="91"/>
        <v>0.41678330387187595</v>
      </c>
    </row>
    <row r="429" spans="2:34" x14ac:dyDescent="0.25">
      <c r="B429" s="44" t="s">
        <v>163</v>
      </c>
      <c r="C429" s="1" t="s">
        <v>658</v>
      </c>
      <c r="D429" s="22" t="s">
        <v>101</v>
      </c>
      <c r="E429" s="22" t="s">
        <v>119</v>
      </c>
      <c r="F429" s="22" t="s">
        <v>165</v>
      </c>
      <c r="G429" s="33">
        <v>45</v>
      </c>
      <c r="H429" s="33">
        <v>0.3</v>
      </c>
      <c r="I429" s="33" t="s">
        <v>103</v>
      </c>
      <c r="J429" s="33">
        <v>45</v>
      </c>
      <c r="K429" s="33">
        <v>0.3</v>
      </c>
      <c r="L429" s="33" t="s">
        <v>103</v>
      </c>
      <c r="M429" s="23" t="s">
        <v>96</v>
      </c>
      <c r="N429" s="24" t="s">
        <v>97</v>
      </c>
      <c r="O429" s="25">
        <v>43129</v>
      </c>
      <c r="P429" s="21">
        <v>0</v>
      </c>
      <c r="Q429" s="33">
        <v>3</v>
      </c>
      <c r="R429" s="33">
        <f t="shared" si="92"/>
        <v>30</v>
      </c>
      <c r="S429" s="34">
        <f t="shared" si="93"/>
        <v>8.7069060000000004E-3</v>
      </c>
      <c r="T429" s="34">
        <f t="shared" si="94"/>
        <v>0.96743400000000013</v>
      </c>
      <c r="U429" s="34">
        <f>+VLOOKUP(B429,'[3]Annexe 1 (Prix MP)'!A:C,3,0)*T429</f>
        <v>4.7326097332800003</v>
      </c>
      <c r="V429" s="35">
        <f t="shared" si="98"/>
        <v>94</v>
      </c>
      <c r="W429" s="27">
        <f t="shared" si="89"/>
        <v>1</v>
      </c>
      <c r="X429" s="36">
        <f>+VLOOKUP(W429,'[3]Annexe 1 (Prix MP)'!$A$32:$B$38,2,0)</f>
        <v>0.15</v>
      </c>
      <c r="Y429" s="37">
        <f t="shared" si="99"/>
        <v>5.0346912056170215E-2</v>
      </c>
      <c r="Z429" s="36">
        <f t="shared" si="100"/>
        <v>0.15</v>
      </c>
      <c r="AA429" s="34">
        <f t="shared" si="97"/>
        <v>0</v>
      </c>
      <c r="AB429" s="36">
        <f t="shared" si="96"/>
        <v>0</v>
      </c>
      <c r="AC429" s="36">
        <f t="shared" si="101"/>
        <v>0.20034691205617022</v>
      </c>
      <c r="AD429" s="38">
        <f t="shared" si="90"/>
        <v>0.74870133240658732</v>
      </c>
      <c r="AE429" s="36">
        <f t="shared" si="102"/>
        <v>0.20034691205617022</v>
      </c>
      <c r="AF429" s="31">
        <f t="shared" si="103"/>
        <v>0.20034691205617022</v>
      </c>
      <c r="AG429" s="31">
        <f>VLOOKUP(C429,'[4]Bague en acier (simple) '!$C$8:$AF$725,30,0)</f>
        <v>0.20034691205617022</v>
      </c>
      <c r="AH429" s="38">
        <f t="shared" si="91"/>
        <v>0.74870133240658732</v>
      </c>
    </row>
    <row r="430" spans="2:34" x14ac:dyDescent="0.25">
      <c r="B430" s="44" t="s">
        <v>216</v>
      </c>
      <c r="C430" s="1" t="s">
        <v>659</v>
      </c>
      <c r="D430" s="22" t="s">
        <v>111</v>
      </c>
      <c r="E430" s="22" t="s">
        <v>173</v>
      </c>
      <c r="F430" s="22" t="s">
        <v>136</v>
      </c>
      <c r="G430" s="33">
        <v>45</v>
      </c>
      <c r="H430" s="33">
        <v>0.3</v>
      </c>
      <c r="I430" s="33" t="s">
        <v>103</v>
      </c>
      <c r="J430" s="33">
        <v>45</v>
      </c>
      <c r="K430" s="33">
        <v>0.3</v>
      </c>
      <c r="L430" s="33" t="s">
        <v>103</v>
      </c>
      <c r="M430" s="23" t="s">
        <v>96</v>
      </c>
      <c r="N430" s="24" t="s">
        <v>97</v>
      </c>
      <c r="O430" s="25">
        <v>43129</v>
      </c>
      <c r="P430" s="21">
        <v>0</v>
      </c>
      <c r="Q430" s="33">
        <v>3</v>
      </c>
      <c r="R430" s="33">
        <f t="shared" si="92"/>
        <v>53</v>
      </c>
      <c r="S430" s="34">
        <f t="shared" si="93"/>
        <v>8.5580699999999996E-2</v>
      </c>
      <c r="T430" s="34">
        <f t="shared" si="94"/>
        <v>5.1348420000000008</v>
      </c>
      <c r="U430" s="34">
        <f>+VLOOKUP(B430,'[3]Annexe 1 (Prix MP)'!A:C,3,0)*T430</f>
        <v>20.624863119300006</v>
      </c>
      <c r="V430" s="35">
        <f t="shared" si="98"/>
        <v>53</v>
      </c>
      <c r="W430" s="27">
        <f t="shared" si="89"/>
        <v>3</v>
      </c>
      <c r="X430" s="36">
        <f>+VLOOKUP(W430,'[3]Annexe 1 (Prix MP)'!$A$32:$B$38,2,0)</f>
        <v>0.15</v>
      </c>
      <c r="Y430" s="37">
        <f t="shared" si="99"/>
        <v>0.38914836074150955</v>
      </c>
      <c r="Z430" s="36">
        <f t="shared" si="100"/>
        <v>0.15</v>
      </c>
      <c r="AA430" s="34">
        <f t="shared" si="97"/>
        <v>0</v>
      </c>
      <c r="AB430" s="36">
        <f t="shared" si="96"/>
        <v>0</v>
      </c>
      <c r="AC430" s="36">
        <f t="shared" si="101"/>
        <v>0.53914836074150951</v>
      </c>
      <c r="AD430" s="38">
        <f t="shared" si="90"/>
        <v>0.27821655581721466</v>
      </c>
      <c r="AE430" s="36">
        <f t="shared" si="102"/>
        <v>0.55592622963072791</v>
      </c>
      <c r="AF430" s="31">
        <f t="shared" si="103"/>
        <v>0.55592622963072791</v>
      </c>
      <c r="AG430" s="31">
        <f>VLOOKUP(C430,'[4]Bague en acier (simple) '!$C$8:$AF$725,30,0)</f>
        <v>0.55592622963072791</v>
      </c>
      <c r="AH430" s="38">
        <f t="shared" si="91"/>
        <v>0.3</v>
      </c>
    </row>
    <row r="431" spans="2:34" x14ac:dyDescent="0.25">
      <c r="B431" s="44" t="s">
        <v>113</v>
      </c>
      <c r="C431" s="1" t="s">
        <v>660</v>
      </c>
      <c r="D431" s="22" t="s">
        <v>101</v>
      </c>
      <c r="E431" s="22" t="s">
        <v>115</v>
      </c>
      <c r="F431" s="22" t="s">
        <v>175</v>
      </c>
      <c r="G431" s="33">
        <v>45</v>
      </c>
      <c r="H431" s="33">
        <v>0.3</v>
      </c>
      <c r="I431" s="33" t="s">
        <v>103</v>
      </c>
      <c r="J431" s="33">
        <v>45</v>
      </c>
      <c r="K431" s="33">
        <v>0.3</v>
      </c>
      <c r="L431" s="33" t="s">
        <v>103</v>
      </c>
      <c r="M431" s="23" t="s">
        <v>96</v>
      </c>
      <c r="N431" s="24" t="s">
        <v>97</v>
      </c>
      <c r="O431" s="25">
        <v>43129</v>
      </c>
      <c r="P431" s="21">
        <v>0</v>
      </c>
      <c r="Q431" s="33">
        <v>3</v>
      </c>
      <c r="R431" s="33">
        <f t="shared" si="92"/>
        <v>39</v>
      </c>
      <c r="S431" s="34">
        <f t="shared" si="93"/>
        <v>4.0185720000000001E-2</v>
      </c>
      <c r="T431" s="34">
        <f t="shared" si="94"/>
        <v>3.3488100000000003</v>
      </c>
      <c r="U431" s="34">
        <f>+VLOOKUP(B431,'[3]Annexe 1 (Prix MP)'!A:C,3,0)*T431</f>
        <v>16.526658650040005</v>
      </c>
      <c r="V431" s="35">
        <f t="shared" si="98"/>
        <v>72</v>
      </c>
      <c r="W431" s="27">
        <f t="shared" si="89"/>
        <v>3</v>
      </c>
      <c r="X431" s="36">
        <f>+VLOOKUP(W431,'[3]Annexe 1 (Prix MP)'!$A$32:$B$38,2,0)</f>
        <v>0.15</v>
      </c>
      <c r="Y431" s="37">
        <f t="shared" si="99"/>
        <v>0.22953692569500006</v>
      </c>
      <c r="Z431" s="36">
        <f t="shared" si="100"/>
        <v>0.15</v>
      </c>
      <c r="AA431" s="34">
        <f t="shared" si="97"/>
        <v>0</v>
      </c>
      <c r="AB431" s="36">
        <f t="shared" si="96"/>
        <v>0</v>
      </c>
      <c r="AC431" s="36">
        <f t="shared" si="101"/>
        <v>0.37953692569500008</v>
      </c>
      <c r="AD431" s="38">
        <f t="shared" si="90"/>
        <v>0.39521846188041693</v>
      </c>
      <c r="AE431" s="36">
        <f t="shared" si="102"/>
        <v>0.37953692569500008</v>
      </c>
      <c r="AF431" s="31">
        <f t="shared" si="103"/>
        <v>0.37953692569500008</v>
      </c>
      <c r="AG431" s="31">
        <f>VLOOKUP(C431,'[4]Bague en acier (simple) '!$C$8:$AF$725,30,0)</f>
        <v>0.37953692569500008</v>
      </c>
      <c r="AH431" s="38">
        <f t="shared" si="91"/>
        <v>0.39521846188041693</v>
      </c>
    </row>
    <row r="432" spans="2:34" x14ac:dyDescent="0.25">
      <c r="B432" s="44" t="s">
        <v>117</v>
      </c>
      <c r="C432" s="1" t="s">
        <v>661</v>
      </c>
      <c r="D432" s="22" t="s">
        <v>119</v>
      </c>
      <c r="E432" s="22" t="s">
        <v>115</v>
      </c>
      <c r="F432" s="22" t="s">
        <v>175</v>
      </c>
      <c r="G432" s="33">
        <v>45</v>
      </c>
      <c r="H432" s="33">
        <v>0.3</v>
      </c>
      <c r="I432" s="33" t="s">
        <v>103</v>
      </c>
      <c r="J432" s="33">
        <v>45</v>
      </c>
      <c r="K432" s="33">
        <v>0.3</v>
      </c>
      <c r="L432" s="33" t="s">
        <v>103</v>
      </c>
      <c r="M432" s="23" t="s">
        <v>96</v>
      </c>
      <c r="N432" s="24" t="s">
        <v>97</v>
      </c>
      <c r="O432" s="25">
        <v>43129</v>
      </c>
      <c r="P432" s="21">
        <v>0</v>
      </c>
      <c r="Q432" s="33">
        <v>3</v>
      </c>
      <c r="R432" s="33">
        <f t="shared" si="92"/>
        <v>39</v>
      </c>
      <c r="S432" s="34">
        <f t="shared" si="93"/>
        <v>2.8576512000000002E-2</v>
      </c>
      <c r="T432" s="34">
        <f t="shared" si="94"/>
        <v>2.3813760000000004</v>
      </c>
      <c r="U432" s="34">
        <f>+VLOOKUP(B432,'[3]Annexe 1 (Prix MP)'!A:C,3,0)*T432</f>
        <v>10.821472632960003</v>
      </c>
      <c r="V432" s="35">
        <f t="shared" si="98"/>
        <v>72</v>
      </c>
      <c r="W432" s="27">
        <f t="shared" si="89"/>
        <v>2</v>
      </c>
      <c r="X432" s="36">
        <f>+VLOOKUP(W432,'[3]Annexe 1 (Prix MP)'!$A$32:$B$38,2,0)</f>
        <v>0.15</v>
      </c>
      <c r="Y432" s="37">
        <f t="shared" si="99"/>
        <v>0.15029823101333337</v>
      </c>
      <c r="Z432" s="36">
        <f t="shared" si="100"/>
        <v>0.15</v>
      </c>
      <c r="AA432" s="34">
        <f t="shared" si="97"/>
        <v>0</v>
      </c>
      <c r="AB432" s="36">
        <f t="shared" si="96"/>
        <v>0</v>
      </c>
      <c r="AC432" s="36">
        <f t="shared" si="101"/>
        <v>0.30029823101333336</v>
      </c>
      <c r="AD432" s="38">
        <f t="shared" si="90"/>
        <v>0.49950344194115459</v>
      </c>
      <c r="AE432" s="36">
        <f t="shared" si="102"/>
        <v>0.30029823101333336</v>
      </c>
      <c r="AF432" s="31">
        <f t="shared" si="103"/>
        <v>0.30029823101333336</v>
      </c>
      <c r="AG432" s="31">
        <f>VLOOKUP(C432,'[4]Bague en acier (simple) '!$C$8:$AF$725,30,0)</f>
        <v>0.30029823101333336</v>
      </c>
      <c r="AH432" s="38">
        <f t="shared" si="91"/>
        <v>0.49950344194115459</v>
      </c>
    </row>
    <row r="433" spans="2:34" x14ac:dyDescent="0.25">
      <c r="B433" s="44" t="s">
        <v>154</v>
      </c>
      <c r="C433" s="1" t="s">
        <v>5</v>
      </c>
      <c r="D433" s="22" t="s">
        <v>101</v>
      </c>
      <c r="E433" s="22" t="s">
        <v>110</v>
      </c>
      <c r="F433" s="22" t="s">
        <v>162</v>
      </c>
      <c r="G433" s="33">
        <v>45</v>
      </c>
      <c r="H433" s="33">
        <v>0.3</v>
      </c>
      <c r="I433" s="33" t="s">
        <v>103</v>
      </c>
      <c r="J433" s="33">
        <v>45</v>
      </c>
      <c r="K433" s="33">
        <v>0.3</v>
      </c>
      <c r="L433" s="33" t="s">
        <v>103</v>
      </c>
      <c r="M433" s="23" t="s">
        <v>96</v>
      </c>
      <c r="N433" s="24" t="s">
        <v>97</v>
      </c>
      <c r="O433" s="25">
        <v>43129</v>
      </c>
      <c r="P433" s="21">
        <v>0</v>
      </c>
      <c r="Q433" s="33">
        <v>3</v>
      </c>
      <c r="R433" s="33">
        <f t="shared" si="92"/>
        <v>47</v>
      </c>
      <c r="S433" s="34">
        <f t="shared" si="93"/>
        <v>3.0560992000000002E-2</v>
      </c>
      <c r="T433" s="34">
        <f t="shared" si="94"/>
        <v>2.083704</v>
      </c>
      <c r="U433" s="34">
        <f>+VLOOKUP(B433,'[3]Annexe 1 (Prix MP)'!A:C,3,0)*T433</f>
        <v>9.3938377209599988</v>
      </c>
      <c r="V433" s="35">
        <f t="shared" si="98"/>
        <v>60</v>
      </c>
      <c r="W433" s="27">
        <f t="shared" si="89"/>
        <v>2</v>
      </c>
      <c r="X433" s="36">
        <f>+VLOOKUP(W433,'[3]Annexe 1 (Prix MP)'!$A$32:$B$38,2,0)</f>
        <v>0.15</v>
      </c>
      <c r="Y433" s="37">
        <f t="shared" si="99"/>
        <v>0.15656396201599998</v>
      </c>
      <c r="Z433" s="36">
        <f t="shared" si="100"/>
        <v>0.15</v>
      </c>
      <c r="AA433" s="34">
        <f t="shared" si="97"/>
        <v>0</v>
      </c>
      <c r="AB433" s="36">
        <f t="shared" si="96"/>
        <v>0</v>
      </c>
      <c r="AC433" s="36">
        <f t="shared" si="101"/>
        <v>0.306563962016</v>
      </c>
      <c r="AD433" s="38">
        <f t="shared" si="90"/>
        <v>0.48929430261007428</v>
      </c>
      <c r="AE433" s="36">
        <f t="shared" si="102"/>
        <v>0.306563962016</v>
      </c>
      <c r="AF433" s="31">
        <f t="shared" si="103"/>
        <v>0.306563962016</v>
      </c>
      <c r="AG433" s="31">
        <f>VLOOKUP(C433,'[4]Bague en acier (simple) '!$C$8:$AF$725,30,0)</f>
        <v>0.306563962016</v>
      </c>
      <c r="AH433" s="38">
        <f t="shared" si="91"/>
        <v>0.48929430261007428</v>
      </c>
    </row>
    <row r="434" spans="2:34" x14ac:dyDescent="0.25">
      <c r="B434" s="44" t="s">
        <v>131</v>
      </c>
      <c r="C434" s="1" t="s">
        <v>662</v>
      </c>
      <c r="D434" s="22" t="s">
        <v>101</v>
      </c>
      <c r="E434" s="22" t="s">
        <v>111</v>
      </c>
      <c r="F434" s="22" t="s">
        <v>142</v>
      </c>
      <c r="G434" s="33">
        <v>45</v>
      </c>
      <c r="H434" s="33">
        <v>0.3</v>
      </c>
      <c r="I434" s="33" t="s">
        <v>103</v>
      </c>
      <c r="J434" s="33">
        <v>45</v>
      </c>
      <c r="K434" s="33">
        <v>0.3</v>
      </c>
      <c r="L434" s="33" t="s">
        <v>103</v>
      </c>
      <c r="M434" s="23" t="s">
        <v>96</v>
      </c>
      <c r="N434" s="24" t="s">
        <v>97</v>
      </c>
      <c r="O434" s="25">
        <v>43129</v>
      </c>
      <c r="P434" s="21">
        <v>0</v>
      </c>
      <c r="Q434" s="33">
        <v>3</v>
      </c>
      <c r="R434" s="33">
        <f t="shared" si="92"/>
        <v>55</v>
      </c>
      <c r="S434" s="34">
        <f t="shared" si="93"/>
        <v>8.2554368000000003E-2</v>
      </c>
      <c r="T434" s="34">
        <f t="shared" si="94"/>
        <v>4.7627520000000008</v>
      </c>
      <c r="U434" s="34">
        <f>+VLOOKUP(B434,'[3]Annexe 1 (Prix MP)'!A:C,3,0)*T434</f>
        <v>43.458830819712013</v>
      </c>
      <c r="V434" s="35">
        <f t="shared" si="98"/>
        <v>51</v>
      </c>
      <c r="W434" s="27">
        <f t="shared" si="89"/>
        <v>4</v>
      </c>
      <c r="X434" s="36">
        <f>+VLOOKUP(W434,'[3]Annexe 1 (Prix MP)'!$A$32:$B$38,2,0)</f>
        <v>0.2</v>
      </c>
      <c r="Y434" s="37">
        <f t="shared" si="99"/>
        <v>0.85213393764141199</v>
      </c>
      <c r="Z434" s="36">
        <f t="shared" si="100"/>
        <v>0.25564018129242361</v>
      </c>
      <c r="AA434" s="34">
        <f t="shared" si="97"/>
        <v>0</v>
      </c>
      <c r="AB434" s="36">
        <f t="shared" si="96"/>
        <v>0</v>
      </c>
      <c r="AC434" s="36">
        <f t="shared" si="101"/>
        <v>1.1077741189338357</v>
      </c>
      <c r="AD434" s="38">
        <f t="shared" si="90"/>
        <v>0.23076923076923087</v>
      </c>
      <c r="AE434" s="36">
        <f t="shared" si="102"/>
        <v>1.1361785835218827</v>
      </c>
      <c r="AF434" s="31">
        <f t="shared" si="103"/>
        <v>1.1361785835218827</v>
      </c>
      <c r="AG434" s="31">
        <f>VLOOKUP(C434,'[4]Bague en acier (simple) '!$C$8:$AF$725,30,0)</f>
        <v>0.67027973571764732</v>
      </c>
      <c r="AH434" s="38">
        <f t="shared" si="91"/>
        <v>0.25000000000000006</v>
      </c>
    </row>
    <row r="435" spans="2:34" x14ac:dyDescent="0.25">
      <c r="B435" s="44" t="s">
        <v>131</v>
      </c>
      <c r="C435" s="1" t="s">
        <v>663</v>
      </c>
      <c r="D435" s="22" t="s">
        <v>101</v>
      </c>
      <c r="E435" s="22" t="s">
        <v>111</v>
      </c>
      <c r="F435" s="22" t="s">
        <v>112</v>
      </c>
      <c r="G435" s="33">
        <v>45</v>
      </c>
      <c r="H435" s="33">
        <v>0.3</v>
      </c>
      <c r="I435" s="33" t="s">
        <v>103</v>
      </c>
      <c r="J435" s="33">
        <v>45</v>
      </c>
      <c r="K435" s="33">
        <v>0.3</v>
      </c>
      <c r="L435" s="33" t="s">
        <v>103</v>
      </c>
      <c r="M435" s="23" t="s">
        <v>96</v>
      </c>
      <c r="N435" s="24" t="s">
        <v>97</v>
      </c>
      <c r="O435" s="25">
        <v>43129</v>
      </c>
      <c r="P435" s="21">
        <v>0</v>
      </c>
      <c r="Q435" s="33">
        <v>3</v>
      </c>
      <c r="R435" s="33">
        <f t="shared" si="92"/>
        <v>48</v>
      </c>
      <c r="S435" s="34">
        <f t="shared" si="93"/>
        <v>7.144128000000001E-2</v>
      </c>
      <c r="T435" s="34">
        <f t="shared" si="94"/>
        <v>4.7627520000000008</v>
      </c>
      <c r="U435" s="34">
        <f>+VLOOKUP(B435,'[3]Annexe 1 (Prix MP)'!A:C,3,0)*T435</f>
        <v>43.458830819712013</v>
      </c>
      <c r="V435" s="35">
        <f t="shared" si="98"/>
        <v>58</v>
      </c>
      <c r="W435" s="27">
        <f t="shared" si="89"/>
        <v>4</v>
      </c>
      <c r="X435" s="36">
        <f>+VLOOKUP(W435,'[3]Annexe 1 (Prix MP)'!$A$32:$B$38,2,0)</f>
        <v>0.2</v>
      </c>
      <c r="Y435" s="37">
        <f t="shared" si="99"/>
        <v>0.74929018654675883</v>
      </c>
      <c r="Z435" s="36">
        <f t="shared" si="100"/>
        <v>0.22478705596402765</v>
      </c>
      <c r="AA435" s="34">
        <f t="shared" si="97"/>
        <v>0</v>
      </c>
      <c r="AB435" s="36">
        <f t="shared" si="96"/>
        <v>0</v>
      </c>
      <c r="AC435" s="36">
        <f t="shared" si="101"/>
        <v>0.97407724251078642</v>
      </c>
      <c r="AD435" s="38">
        <f t="shared" si="90"/>
        <v>0.23076923076923073</v>
      </c>
      <c r="AE435" s="36">
        <f t="shared" si="102"/>
        <v>0.99905358206234507</v>
      </c>
      <c r="AF435" s="31">
        <f t="shared" si="103"/>
        <v>0.99905358206234507</v>
      </c>
      <c r="AG435" s="31">
        <f>VLOOKUP(C435,'[4]Bague en acier (simple) '!$C$8:$AF$725,30,0)</f>
        <v>0.61352183657931048</v>
      </c>
      <c r="AH435" s="38">
        <f t="shared" si="91"/>
        <v>0.24999999999999997</v>
      </c>
    </row>
    <row r="436" spans="2:34" x14ac:dyDescent="0.25">
      <c r="B436" s="44" t="s">
        <v>129</v>
      </c>
      <c r="C436" s="1" t="s">
        <v>664</v>
      </c>
      <c r="D436" s="22" t="s">
        <v>119</v>
      </c>
      <c r="E436" s="22" t="s">
        <v>111</v>
      </c>
      <c r="F436" s="22" t="s">
        <v>112</v>
      </c>
      <c r="G436" s="33">
        <v>45</v>
      </c>
      <c r="H436" s="33">
        <v>0.3</v>
      </c>
      <c r="I436" s="33" t="s">
        <v>103</v>
      </c>
      <c r="J436" s="33">
        <v>45</v>
      </c>
      <c r="K436" s="33">
        <v>0.3</v>
      </c>
      <c r="L436" s="33" t="s">
        <v>103</v>
      </c>
      <c r="M436" s="23" t="s">
        <v>96</v>
      </c>
      <c r="N436" s="24" t="s">
        <v>97</v>
      </c>
      <c r="O436" s="25">
        <v>43129</v>
      </c>
      <c r="P436" s="21">
        <v>0</v>
      </c>
      <c r="Q436" s="33">
        <v>3</v>
      </c>
      <c r="R436" s="33">
        <f t="shared" si="92"/>
        <v>48</v>
      </c>
      <c r="S436" s="34">
        <f t="shared" si="93"/>
        <v>5.6929770000000005E-2</v>
      </c>
      <c r="T436" s="34">
        <f t="shared" si="94"/>
        <v>3.7953180000000004</v>
      </c>
      <c r="U436" s="34">
        <f>+VLOOKUP(B436,'[3]Annexe 1 (Prix MP)'!A:C,3,0)*T436</f>
        <v>18.730213136712006</v>
      </c>
      <c r="V436" s="35">
        <f t="shared" si="98"/>
        <v>58</v>
      </c>
      <c r="W436" s="27">
        <f t="shared" si="89"/>
        <v>3</v>
      </c>
      <c r="X436" s="36">
        <f>+VLOOKUP(W436,'[3]Annexe 1 (Prix MP)'!$A$32:$B$38,2,0)</f>
        <v>0.15</v>
      </c>
      <c r="Y436" s="37">
        <f t="shared" si="99"/>
        <v>0.32293470925365531</v>
      </c>
      <c r="Z436" s="36">
        <f t="shared" si="100"/>
        <v>0.15</v>
      </c>
      <c r="AA436" s="34">
        <f t="shared" si="97"/>
        <v>0</v>
      </c>
      <c r="AB436" s="36">
        <f t="shared" si="96"/>
        <v>0</v>
      </c>
      <c r="AC436" s="36">
        <f t="shared" si="101"/>
        <v>0.47293470925365533</v>
      </c>
      <c r="AD436" s="38">
        <f t="shared" si="90"/>
        <v>0.31716851621382802</v>
      </c>
      <c r="AE436" s="36">
        <f t="shared" si="102"/>
        <v>0.47293470925365533</v>
      </c>
      <c r="AF436" s="31">
        <f t="shared" si="103"/>
        <v>0.47293470925365533</v>
      </c>
      <c r="AG436" s="31">
        <f>VLOOKUP(C436,'[4]Bague en acier (simple) '!$C$8:$AF$725,30,0)</f>
        <v>0.47293470925365533</v>
      </c>
      <c r="AH436" s="38">
        <f t="shared" si="91"/>
        <v>0.31716851621382802</v>
      </c>
    </row>
    <row r="437" spans="2:34" x14ac:dyDescent="0.25">
      <c r="B437" s="44" t="s">
        <v>113</v>
      </c>
      <c r="C437" s="1" t="s">
        <v>665</v>
      </c>
      <c r="D437" s="22" t="s">
        <v>101</v>
      </c>
      <c r="E437" s="22" t="s">
        <v>115</v>
      </c>
      <c r="F437" s="22" t="s">
        <v>124</v>
      </c>
      <c r="G437" s="33">
        <v>45</v>
      </c>
      <c r="H437" s="33">
        <v>0.3</v>
      </c>
      <c r="I437" s="33" t="s">
        <v>103</v>
      </c>
      <c r="J437" s="33">
        <v>45</v>
      </c>
      <c r="K437" s="33">
        <v>0.3</v>
      </c>
      <c r="L437" s="33" t="s">
        <v>103</v>
      </c>
      <c r="M437" s="23" t="s">
        <v>96</v>
      </c>
      <c r="N437" s="24" t="s">
        <v>97</v>
      </c>
      <c r="O437" s="25">
        <v>43129</v>
      </c>
      <c r="P437" s="21">
        <v>0</v>
      </c>
      <c r="Q437" s="33">
        <v>3</v>
      </c>
      <c r="R437" s="33">
        <f t="shared" si="92"/>
        <v>41</v>
      </c>
      <c r="S437" s="34">
        <f t="shared" si="93"/>
        <v>4.2418260000000006E-2</v>
      </c>
      <c r="T437" s="34">
        <f t="shared" si="94"/>
        <v>3.3488100000000003</v>
      </c>
      <c r="U437" s="34">
        <f>+VLOOKUP(B437,'[3]Annexe 1 (Prix MP)'!A:C,3,0)*T437</f>
        <v>16.526658650040005</v>
      </c>
      <c r="V437" s="35">
        <f t="shared" si="98"/>
        <v>68</v>
      </c>
      <c r="W437" s="27">
        <f t="shared" si="89"/>
        <v>3</v>
      </c>
      <c r="X437" s="36">
        <f>+VLOOKUP(W437,'[3]Annexe 1 (Prix MP)'!$A$32:$B$38,2,0)</f>
        <v>0.15</v>
      </c>
      <c r="Y437" s="37">
        <f t="shared" si="99"/>
        <v>0.24303909779470595</v>
      </c>
      <c r="Z437" s="36">
        <f t="shared" si="100"/>
        <v>0.15</v>
      </c>
      <c r="AA437" s="34">
        <f t="shared" si="97"/>
        <v>0</v>
      </c>
      <c r="AB437" s="36">
        <f t="shared" si="96"/>
        <v>0</v>
      </c>
      <c r="AC437" s="36">
        <f t="shared" si="101"/>
        <v>0.39303909779470592</v>
      </c>
      <c r="AD437" s="38">
        <f t="shared" si="90"/>
        <v>0.38164142153193292</v>
      </c>
      <c r="AE437" s="36">
        <f t="shared" si="102"/>
        <v>0.39303909779470592</v>
      </c>
      <c r="AF437" s="31">
        <f t="shared" si="103"/>
        <v>0.39303909779470592</v>
      </c>
      <c r="AG437" s="31">
        <f>VLOOKUP(C437,'[4]Bague en acier (simple) '!$C$8:$AF$725,30,0)</f>
        <v>0.39303909779470592</v>
      </c>
      <c r="AH437" s="38">
        <f t="shared" si="91"/>
        <v>0.38164142153193292</v>
      </c>
    </row>
    <row r="438" spans="2:34" x14ac:dyDescent="0.25">
      <c r="B438" s="44" t="s">
        <v>131</v>
      </c>
      <c r="C438" s="1" t="s">
        <v>666</v>
      </c>
      <c r="D438" s="22" t="s">
        <v>101</v>
      </c>
      <c r="E438" s="22" t="s">
        <v>111</v>
      </c>
      <c r="F438" s="22" t="s">
        <v>116</v>
      </c>
      <c r="G438" s="33">
        <v>45</v>
      </c>
      <c r="H438" s="33">
        <v>0.3</v>
      </c>
      <c r="I438" s="33" t="s">
        <v>103</v>
      </c>
      <c r="J438" s="33">
        <v>45</v>
      </c>
      <c r="K438" s="33">
        <v>0.3</v>
      </c>
      <c r="L438" s="33" t="s">
        <v>103</v>
      </c>
      <c r="M438" s="23" t="s">
        <v>96</v>
      </c>
      <c r="N438" s="24" t="s">
        <v>97</v>
      </c>
      <c r="O438" s="25">
        <v>43129</v>
      </c>
      <c r="P438" s="21">
        <v>0</v>
      </c>
      <c r="Q438" s="33">
        <v>3</v>
      </c>
      <c r="R438" s="33">
        <f t="shared" si="92"/>
        <v>43</v>
      </c>
      <c r="S438" s="34">
        <f t="shared" si="93"/>
        <v>6.3503360000000009E-2</v>
      </c>
      <c r="T438" s="34">
        <f t="shared" si="94"/>
        <v>4.7627520000000008</v>
      </c>
      <c r="U438" s="34">
        <f>+VLOOKUP(B438,'[3]Annexe 1 (Prix MP)'!A:C,3,0)*T438</f>
        <v>43.458830819712013</v>
      </c>
      <c r="V438" s="35">
        <f t="shared" si="98"/>
        <v>65</v>
      </c>
      <c r="W438" s="27">
        <f t="shared" si="89"/>
        <v>4</v>
      </c>
      <c r="X438" s="36">
        <f>+VLOOKUP(W438,'[3]Annexe 1 (Prix MP)'!$A$32:$B$38,2,0)</f>
        <v>0.2</v>
      </c>
      <c r="Y438" s="37">
        <f t="shared" si="99"/>
        <v>0.66859739722633871</v>
      </c>
      <c r="Z438" s="36">
        <f t="shared" si="100"/>
        <v>0.20057921916790161</v>
      </c>
      <c r="AA438" s="34">
        <f t="shared" si="97"/>
        <v>0</v>
      </c>
      <c r="AB438" s="36">
        <f t="shared" si="96"/>
        <v>0</v>
      </c>
      <c r="AC438" s="36">
        <f t="shared" si="101"/>
        <v>0.86917661639424026</v>
      </c>
      <c r="AD438" s="38">
        <f t="shared" si="90"/>
        <v>0.23076923076923073</v>
      </c>
      <c r="AE438" s="36">
        <f t="shared" si="102"/>
        <v>0.89146319630178494</v>
      </c>
      <c r="AF438" s="31">
        <f t="shared" si="103"/>
        <v>0.89146319630178494</v>
      </c>
      <c r="AG438" s="31">
        <f>VLOOKUP(C438,'[4]Bague en acier (simple) '!$C$8:$AF$725,30,0)</f>
        <v>0.56898871571692322</v>
      </c>
      <c r="AH438" s="38">
        <f t="shared" si="91"/>
        <v>0.25</v>
      </c>
    </row>
    <row r="439" spans="2:34" x14ac:dyDescent="0.25">
      <c r="B439" s="44" t="s">
        <v>129</v>
      </c>
      <c r="C439" s="1" t="s">
        <v>667</v>
      </c>
      <c r="D439" s="22" t="s">
        <v>119</v>
      </c>
      <c r="E439" s="22" t="s">
        <v>111</v>
      </c>
      <c r="F439" s="22" t="s">
        <v>336</v>
      </c>
      <c r="G439" s="33">
        <v>45</v>
      </c>
      <c r="H439" s="33">
        <v>0.3</v>
      </c>
      <c r="I439" s="33" t="s">
        <v>103</v>
      </c>
      <c r="J439" s="33">
        <v>45</v>
      </c>
      <c r="K439" s="33">
        <v>0.3</v>
      </c>
      <c r="L439" s="33" t="s">
        <v>103</v>
      </c>
      <c r="M439" s="23" t="s">
        <v>96</v>
      </c>
      <c r="N439" s="24" t="s">
        <v>97</v>
      </c>
      <c r="O439" s="25">
        <v>43129</v>
      </c>
      <c r="P439" s="21">
        <v>0</v>
      </c>
      <c r="Q439" s="33">
        <v>3</v>
      </c>
      <c r="R439" s="33">
        <f t="shared" si="92"/>
        <v>68</v>
      </c>
      <c r="S439" s="34">
        <f t="shared" si="93"/>
        <v>8.2231890000000002E-2</v>
      </c>
      <c r="T439" s="34">
        <f t="shared" si="94"/>
        <v>3.7953180000000004</v>
      </c>
      <c r="U439" s="34">
        <f>+VLOOKUP(B439,'[3]Annexe 1 (Prix MP)'!A:C,3,0)*T439</f>
        <v>18.730213136712006</v>
      </c>
      <c r="V439" s="35">
        <f t="shared" si="98"/>
        <v>41</v>
      </c>
      <c r="W439" s="27">
        <f t="shared" si="89"/>
        <v>3</v>
      </c>
      <c r="X439" s="36">
        <f>+VLOOKUP(W439,'[3]Annexe 1 (Prix MP)'!$A$32:$B$38,2,0)</f>
        <v>0.15</v>
      </c>
      <c r="Y439" s="37">
        <f t="shared" si="99"/>
        <v>0.4568344667490733</v>
      </c>
      <c r="Z439" s="36">
        <f t="shared" si="100"/>
        <v>0.15</v>
      </c>
      <c r="AA439" s="34">
        <f t="shared" si="97"/>
        <v>0</v>
      </c>
      <c r="AB439" s="36">
        <f t="shared" si="96"/>
        <v>0</v>
      </c>
      <c r="AC439" s="36">
        <f t="shared" si="101"/>
        <v>0.60683446674907326</v>
      </c>
      <c r="AD439" s="38">
        <f t="shared" si="90"/>
        <v>0.24718437765009998</v>
      </c>
      <c r="AE439" s="36">
        <f t="shared" si="102"/>
        <v>0.60683446674907326</v>
      </c>
      <c r="AF439" s="31">
        <f t="shared" si="103"/>
        <v>0.60683446674907326</v>
      </c>
      <c r="AG439" s="31">
        <f>VLOOKUP(C439,'[4]Bague en acier (simple) '!$C$8:$AF$725,30,0)</f>
        <v>0.60683446674907326</v>
      </c>
      <c r="AH439" s="38">
        <f t="shared" si="91"/>
        <v>0.24718437765009998</v>
      </c>
    </row>
    <row r="440" spans="2:34" x14ac:dyDescent="0.25">
      <c r="B440" s="44" t="s">
        <v>120</v>
      </c>
      <c r="C440" s="1" t="s">
        <v>668</v>
      </c>
      <c r="D440" s="22" t="s">
        <v>140</v>
      </c>
      <c r="E440" s="22" t="s">
        <v>115</v>
      </c>
      <c r="F440" s="22" t="s">
        <v>136</v>
      </c>
      <c r="G440" s="33">
        <v>45</v>
      </c>
      <c r="H440" s="33">
        <v>0.3</v>
      </c>
      <c r="I440" s="33" t="s">
        <v>103</v>
      </c>
      <c r="J440" s="33">
        <v>45</v>
      </c>
      <c r="K440" s="33">
        <v>0.3</v>
      </c>
      <c r="L440" s="33" t="s">
        <v>103</v>
      </c>
      <c r="M440" s="23" t="s">
        <v>96</v>
      </c>
      <c r="N440" s="24" t="s">
        <v>97</v>
      </c>
      <c r="O440" s="25">
        <v>43129</v>
      </c>
      <c r="P440" s="21">
        <v>0</v>
      </c>
      <c r="Q440" s="33">
        <v>3</v>
      </c>
      <c r="R440" s="33">
        <f t="shared" si="92"/>
        <v>53</v>
      </c>
      <c r="S440" s="34">
        <f t="shared" si="93"/>
        <v>6.9456799999999999E-2</v>
      </c>
      <c r="T440" s="34">
        <f t="shared" si="94"/>
        <v>4.167408</v>
      </c>
      <c r="U440" s="34">
        <f>+VLOOKUP(B440,'[3]Annexe 1 (Prix MP)'!A:C,3,0)*T440</f>
        <v>38.026476967248001</v>
      </c>
      <c r="V440" s="35">
        <f t="shared" si="98"/>
        <v>53</v>
      </c>
      <c r="W440" s="27">
        <f t="shared" si="89"/>
        <v>4</v>
      </c>
      <c r="X440" s="36">
        <f>+VLOOKUP(W440,'[3]Annexe 1 (Prix MP)'!$A$32:$B$38,2,0)</f>
        <v>0.2</v>
      </c>
      <c r="Y440" s="37">
        <f t="shared" si="99"/>
        <v>0.71748069749524535</v>
      </c>
      <c r="Z440" s="36">
        <f t="shared" si="100"/>
        <v>0.2152442092485736</v>
      </c>
      <c r="AA440" s="34">
        <f t="shared" si="97"/>
        <v>0</v>
      </c>
      <c r="AB440" s="36">
        <f t="shared" si="96"/>
        <v>0</v>
      </c>
      <c r="AC440" s="36">
        <f t="shared" si="101"/>
        <v>0.93272490674381892</v>
      </c>
      <c r="AD440" s="38">
        <f t="shared" si="90"/>
        <v>0.23076923076923075</v>
      </c>
      <c r="AE440" s="36">
        <f t="shared" si="102"/>
        <v>0.95664092999366046</v>
      </c>
      <c r="AF440" s="31">
        <f t="shared" si="103"/>
        <v>0.95664092999366046</v>
      </c>
      <c r="AG440" s="31">
        <f>VLOOKUP(C440,'[4]Bague en acier (simple) '!$C$8:$AF$725,30,0)</f>
        <v>0.75879895274264175</v>
      </c>
      <c r="AH440" s="38">
        <f t="shared" si="91"/>
        <v>0.25</v>
      </c>
    </row>
    <row r="441" spans="2:34" x14ac:dyDescent="0.25">
      <c r="B441" s="44" t="s">
        <v>131</v>
      </c>
      <c r="C441" s="1" t="s">
        <v>669</v>
      </c>
      <c r="D441" s="22" t="s">
        <v>101</v>
      </c>
      <c r="E441" s="22" t="s">
        <v>111</v>
      </c>
      <c r="F441" s="22" t="s">
        <v>151</v>
      </c>
      <c r="G441" s="33">
        <v>45</v>
      </c>
      <c r="H441" s="33">
        <v>0.3</v>
      </c>
      <c r="I441" s="33" t="s">
        <v>103</v>
      </c>
      <c r="J441" s="33">
        <v>45</v>
      </c>
      <c r="K441" s="33">
        <v>0.3</v>
      </c>
      <c r="L441" s="33" t="s">
        <v>103</v>
      </c>
      <c r="M441" s="23" t="s">
        <v>96</v>
      </c>
      <c r="N441" s="24" t="s">
        <v>97</v>
      </c>
      <c r="O441" s="25">
        <v>43129</v>
      </c>
      <c r="P441" s="21">
        <v>0</v>
      </c>
      <c r="Q441" s="33">
        <v>3</v>
      </c>
      <c r="R441" s="33">
        <f t="shared" si="92"/>
        <v>62.5</v>
      </c>
      <c r="S441" s="34">
        <f t="shared" si="93"/>
        <v>9.4461248000000012E-2</v>
      </c>
      <c r="T441" s="34">
        <f t="shared" si="94"/>
        <v>4.7627520000000008</v>
      </c>
      <c r="U441" s="34">
        <f>+VLOOKUP(B441,'[3]Annexe 1 (Prix MP)'!A:C,3,0)*T441</f>
        <v>43.458830819712013</v>
      </c>
      <c r="V441" s="35">
        <f t="shared" si="98"/>
        <v>45</v>
      </c>
      <c r="W441" s="27">
        <f t="shared" si="89"/>
        <v>4</v>
      </c>
      <c r="X441" s="36">
        <f>+VLOOKUP(W441,'[3]Annexe 1 (Prix MP)'!$A$32:$B$38,2,0)</f>
        <v>0.2</v>
      </c>
      <c r="Y441" s="37">
        <f t="shared" si="99"/>
        <v>0.96575179599360028</v>
      </c>
      <c r="Z441" s="36">
        <f t="shared" si="100"/>
        <v>0.28972553879808005</v>
      </c>
      <c r="AA441" s="34">
        <f t="shared" si="97"/>
        <v>0</v>
      </c>
      <c r="AB441" s="36">
        <f t="shared" si="96"/>
        <v>0</v>
      </c>
      <c r="AC441" s="36">
        <f t="shared" si="101"/>
        <v>1.2554773347916803</v>
      </c>
      <c r="AD441" s="38">
        <f t="shared" si="90"/>
        <v>0.23076923076923075</v>
      </c>
      <c r="AE441" s="36">
        <f t="shared" si="102"/>
        <v>1.2876690613248003</v>
      </c>
      <c r="AF441" s="31">
        <f t="shared" si="103"/>
        <v>1.2876690613248003</v>
      </c>
      <c r="AG441" s="31">
        <f>VLOOKUP(C441,'[4]Bague en acier (simple) '!$C$8:$AF$725,30,0)</f>
        <v>0.76140528640000038</v>
      </c>
      <c r="AH441" s="38">
        <f t="shared" si="91"/>
        <v>0.24999999999999994</v>
      </c>
    </row>
    <row r="442" spans="2:34" x14ac:dyDescent="0.25">
      <c r="B442" s="44" t="s">
        <v>220</v>
      </c>
      <c r="C442" s="1" t="s">
        <v>670</v>
      </c>
      <c r="D442" s="22" t="s">
        <v>110</v>
      </c>
      <c r="E442" s="22" t="s">
        <v>222</v>
      </c>
      <c r="F442" s="22" t="s">
        <v>136</v>
      </c>
      <c r="G442" s="33">
        <v>45</v>
      </c>
      <c r="H442" s="33">
        <v>0.3</v>
      </c>
      <c r="I442" s="33" t="s">
        <v>103</v>
      </c>
      <c r="J442" s="33">
        <v>45</v>
      </c>
      <c r="K442" s="33">
        <v>0.3</v>
      </c>
      <c r="L442" s="33" t="s">
        <v>103</v>
      </c>
      <c r="M442" s="23" t="s">
        <v>96</v>
      </c>
      <c r="N442" s="24" t="s">
        <v>97</v>
      </c>
      <c r="O442" s="25">
        <v>43129</v>
      </c>
      <c r="P442" s="21">
        <v>0</v>
      </c>
      <c r="Q442" s="33">
        <v>3</v>
      </c>
      <c r="R442" s="33">
        <f t="shared" si="92"/>
        <v>53</v>
      </c>
      <c r="S442" s="34">
        <f t="shared" si="93"/>
        <v>7.0697100000000013E-2</v>
      </c>
      <c r="T442" s="34">
        <f t="shared" si="94"/>
        <v>4.2418259999999997</v>
      </c>
      <c r="U442" s="34">
        <f>+VLOOKUP(B442,'[3]Annexe 1 (Prix MP)'!A:C,3,0)*T442</f>
        <v>20.140359521040001</v>
      </c>
      <c r="V442" s="35">
        <f t="shared" si="98"/>
        <v>53</v>
      </c>
      <c r="W442" s="27">
        <f t="shared" si="89"/>
        <v>3</v>
      </c>
      <c r="X442" s="36">
        <f>+VLOOKUP(W442,'[3]Annexe 1 (Prix MP)'!$A$32:$B$38,2,0)</f>
        <v>0.15</v>
      </c>
      <c r="Y442" s="37">
        <f t="shared" si="99"/>
        <v>0.38000678341584909</v>
      </c>
      <c r="Z442" s="36">
        <f t="shared" si="100"/>
        <v>0.15</v>
      </c>
      <c r="AA442" s="34">
        <f t="shared" si="97"/>
        <v>0</v>
      </c>
      <c r="AB442" s="36">
        <f t="shared" si="96"/>
        <v>0</v>
      </c>
      <c r="AC442" s="36">
        <f t="shared" si="101"/>
        <v>0.53000678341584906</v>
      </c>
      <c r="AD442" s="38">
        <f t="shared" si="90"/>
        <v>0.28301524564131542</v>
      </c>
      <c r="AE442" s="36">
        <f t="shared" si="102"/>
        <v>0.542866833451213</v>
      </c>
      <c r="AF442" s="31">
        <f t="shared" si="103"/>
        <v>0.542866833451213</v>
      </c>
      <c r="AG442" s="31">
        <f>VLOOKUP(C442,'[4]Bague en acier (simple) '!$C$8:$AF$725,30,0)</f>
        <v>0.542866833451213</v>
      </c>
      <c r="AH442" s="38">
        <f t="shared" si="91"/>
        <v>0.30000000000000004</v>
      </c>
    </row>
    <row r="443" spans="2:34" x14ac:dyDescent="0.25">
      <c r="B443" s="44" t="s">
        <v>125</v>
      </c>
      <c r="C443" s="1" t="s">
        <v>671</v>
      </c>
      <c r="D443" s="22" t="s">
        <v>140</v>
      </c>
      <c r="E443" s="22" t="s">
        <v>110</v>
      </c>
      <c r="F443" s="22" t="s">
        <v>112</v>
      </c>
      <c r="G443" s="33">
        <v>45</v>
      </c>
      <c r="H443" s="33">
        <v>0.3</v>
      </c>
      <c r="I443" s="33" t="s">
        <v>103</v>
      </c>
      <c r="J443" s="33">
        <v>45</v>
      </c>
      <c r="K443" s="33">
        <v>0.3</v>
      </c>
      <c r="L443" s="33" t="s">
        <v>103</v>
      </c>
      <c r="M443" s="23" t="s">
        <v>96</v>
      </c>
      <c r="N443" s="24" t="s">
        <v>97</v>
      </c>
      <c r="O443" s="25">
        <v>43129</v>
      </c>
      <c r="P443" s="21">
        <v>0</v>
      </c>
      <c r="Q443" s="33">
        <v>3</v>
      </c>
      <c r="R443" s="33">
        <f t="shared" si="92"/>
        <v>48</v>
      </c>
      <c r="S443" s="34">
        <f t="shared" si="93"/>
        <v>4.3534530000000002E-2</v>
      </c>
      <c r="T443" s="34">
        <f t="shared" si="94"/>
        <v>2.9023020000000002</v>
      </c>
      <c r="U443" s="34">
        <f>+VLOOKUP(B443,'[3]Annexe 1 (Prix MP)'!A:C,3,0)*T443</f>
        <v>14.197829199840001</v>
      </c>
      <c r="V443" s="35">
        <f t="shared" si="98"/>
        <v>58</v>
      </c>
      <c r="W443" s="27">
        <f t="shared" si="89"/>
        <v>3</v>
      </c>
      <c r="X443" s="36">
        <f>+VLOOKUP(W443,'[3]Annexe 1 (Prix MP)'!$A$32:$B$38,2,0)</f>
        <v>0.15</v>
      </c>
      <c r="Y443" s="37">
        <f t="shared" si="99"/>
        <v>0.24479015861793105</v>
      </c>
      <c r="Z443" s="36">
        <f t="shared" si="100"/>
        <v>0.15</v>
      </c>
      <c r="AA443" s="34">
        <f t="shared" si="97"/>
        <v>0</v>
      </c>
      <c r="AB443" s="36">
        <f t="shared" si="96"/>
        <v>0</v>
      </c>
      <c r="AC443" s="36">
        <f t="shared" si="101"/>
        <v>0.39479015861793104</v>
      </c>
      <c r="AD443" s="38">
        <f t="shared" si="90"/>
        <v>0.37994868090206524</v>
      </c>
      <c r="AE443" s="36">
        <f t="shared" si="102"/>
        <v>0.39479015861793104</v>
      </c>
      <c r="AF443" s="31">
        <f t="shared" si="103"/>
        <v>0.39479015861793104</v>
      </c>
      <c r="AG443" s="31">
        <f>VLOOKUP(C443,'[4]Bague en acier (simple) '!$C$8:$AF$725,30,0)</f>
        <v>0.39479015861793104</v>
      </c>
      <c r="AH443" s="38">
        <f t="shared" si="91"/>
        <v>0.37994868090206524</v>
      </c>
    </row>
    <row r="444" spans="2:34" x14ac:dyDescent="0.25">
      <c r="B444" s="44" t="s">
        <v>129</v>
      </c>
      <c r="C444" s="1" t="s">
        <v>672</v>
      </c>
      <c r="D444" s="22" t="s">
        <v>119</v>
      </c>
      <c r="E444" s="22" t="s">
        <v>111</v>
      </c>
      <c r="F444" s="22" t="s">
        <v>167</v>
      </c>
      <c r="G444" s="33">
        <v>45</v>
      </c>
      <c r="H444" s="33">
        <v>0.3</v>
      </c>
      <c r="I444" s="33" t="s">
        <v>103</v>
      </c>
      <c r="J444" s="33">
        <v>45</v>
      </c>
      <c r="K444" s="33">
        <v>0.3</v>
      </c>
      <c r="L444" s="33" t="s">
        <v>103</v>
      </c>
      <c r="M444" s="23" t="s">
        <v>96</v>
      </c>
      <c r="N444" s="24" t="s">
        <v>97</v>
      </c>
      <c r="O444" s="25">
        <v>43129</v>
      </c>
      <c r="P444" s="21">
        <v>0</v>
      </c>
      <c r="Q444" s="33">
        <v>3</v>
      </c>
      <c r="R444" s="33">
        <f t="shared" si="92"/>
        <v>65</v>
      </c>
      <c r="S444" s="34">
        <f t="shared" si="93"/>
        <v>7.8436571999999996E-2</v>
      </c>
      <c r="T444" s="34">
        <f t="shared" si="94"/>
        <v>3.7953180000000004</v>
      </c>
      <c r="U444" s="34">
        <f>+VLOOKUP(B444,'[3]Annexe 1 (Prix MP)'!A:C,3,0)*T444</f>
        <v>18.730213136712006</v>
      </c>
      <c r="V444" s="35">
        <f t="shared" si="98"/>
        <v>43</v>
      </c>
      <c r="W444" s="27">
        <f t="shared" si="89"/>
        <v>3</v>
      </c>
      <c r="X444" s="36">
        <f>+VLOOKUP(W444,'[3]Annexe 1 (Prix MP)'!$A$32:$B$38,2,0)</f>
        <v>0.15</v>
      </c>
      <c r="Y444" s="37">
        <f t="shared" si="99"/>
        <v>0.43558635201655826</v>
      </c>
      <c r="Z444" s="36">
        <f t="shared" si="100"/>
        <v>0.15</v>
      </c>
      <c r="AA444" s="34">
        <f t="shared" si="97"/>
        <v>0</v>
      </c>
      <c r="AB444" s="36">
        <f t="shared" si="96"/>
        <v>0</v>
      </c>
      <c r="AC444" s="36">
        <f t="shared" si="101"/>
        <v>0.58558635201655829</v>
      </c>
      <c r="AD444" s="38">
        <f t="shared" si="90"/>
        <v>0.25615351089288801</v>
      </c>
      <c r="AE444" s="36">
        <f t="shared" si="102"/>
        <v>0.62226621716651187</v>
      </c>
      <c r="AF444" s="31">
        <f t="shared" si="103"/>
        <v>0.62226621716651187</v>
      </c>
      <c r="AG444" s="31">
        <f>VLOOKUP(C444,'[4]Bague en acier (simple) '!$C$8:$AF$725,30,0)</f>
        <v>0.62226621716651187</v>
      </c>
      <c r="AH444" s="38">
        <f t="shared" si="91"/>
        <v>0.30000000000000004</v>
      </c>
    </row>
    <row r="445" spans="2:34" x14ac:dyDescent="0.25">
      <c r="B445" s="44" t="s">
        <v>129</v>
      </c>
      <c r="C445" s="1" t="s">
        <v>673</v>
      </c>
      <c r="D445" s="22" t="s">
        <v>119</v>
      </c>
      <c r="E445" s="22" t="s">
        <v>111</v>
      </c>
      <c r="F445" s="22" t="s">
        <v>142</v>
      </c>
      <c r="G445" s="33">
        <v>45</v>
      </c>
      <c r="H445" s="33">
        <v>0.3</v>
      </c>
      <c r="I445" s="33" t="s">
        <v>103</v>
      </c>
      <c r="J445" s="33">
        <v>45</v>
      </c>
      <c r="K445" s="33">
        <v>0.3</v>
      </c>
      <c r="L445" s="33" t="s">
        <v>103</v>
      </c>
      <c r="M445" s="23" t="s">
        <v>96</v>
      </c>
      <c r="N445" s="24" t="s">
        <v>97</v>
      </c>
      <c r="O445" s="25">
        <v>43129</v>
      </c>
      <c r="P445" s="21">
        <v>0</v>
      </c>
      <c r="Q445" s="33">
        <v>3</v>
      </c>
      <c r="R445" s="33">
        <f t="shared" si="92"/>
        <v>55</v>
      </c>
      <c r="S445" s="34">
        <f t="shared" si="93"/>
        <v>6.5785512000000004E-2</v>
      </c>
      <c r="T445" s="34">
        <f t="shared" si="94"/>
        <v>3.7953180000000004</v>
      </c>
      <c r="U445" s="34">
        <f>+VLOOKUP(B445,'[3]Annexe 1 (Prix MP)'!A:C,3,0)*T445</f>
        <v>18.730213136712006</v>
      </c>
      <c r="V445" s="35">
        <f t="shared" si="98"/>
        <v>51</v>
      </c>
      <c r="W445" s="27">
        <f t="shared" si="89"/>
        <v>3</v>
      </c>
      <c r="X445" s="36">
        <f>+VLOOKUP(W445,'[3]Annexe 1 (Prix MP)'!$A$32:$B$38,2,0)</f>
        <v>0.15</v>
      </c>
      <c r="Y445" s="37">
        <f t="shared" si="99"/>
        <v>0.36725908111200012</v>
      </c>
      <c r="Z445" s="36">
        <f t="shared" si="100"/>
        <v>0.15</v>
      </c>
      <c r="AA445" s="34">
        <f t="shared" si="97"/>
        <v>0</v>
      </c>
      <c r="AB445" s="36">
        <f t="shared" si="96"/>
        <v>0</v>
      </c>
      <c r="AC445" s="36">
        <f t="shared" si="101"/>
        <v>0.51725908111200014</v>
      </c>
      <c r="AD445" s="38">
        <f t="shared" si="90"/>
        <v>0.28999007552952194</v>
      </c>
      <c r="AE445" s="36">
        <f t="shared" si="102"/>
        <v>0.52465583016000017</v>
      </c>
      <c r="AF445" s="31">
        <f t="shared" si="103"/>
        <v>0.52465583016000017</v>
      </c>
      <c r="AG445" s="31">
        <f>VLOOKUP(C445,'[4]Bague en acier (simple) '!$C$8:$AF$725,30,0)</f>
        <v>0.52465583016000017</v>
      </c>
      <c r="AH445" s="38">
        <f t="shared" si="91"/>
        <v>0.3</v>
      </c>
    </row>
    <row r="446" spans="2:34" x14ac:dyDescent="0.25">
      <c r="B446" s="44" t="s">
        <v>131</v>
      </c>
      <c r="C446" s="1" t="s">
        <v>674</v>
      </c>
      <c r="D446" s="22" t="s">
        <v>675</v>
      </c>
      <c r="E446" s="22" t="s">
        <v>111</v>
      </c>
      <c r="F446" s="22" t="s">
        <v>112</v>
      </c>
      <c r="G446" s="33">
        <v>45</v>
      </c>
      <c r="H446" s="33">
        <v>0.3</v>
      </c>
      <c r="I446" s="33" t="s">
        <v>103</v>
      </c>
      <c r="J446" s="33">
        <v>45</v>
      </c>
      <c r="K446" s="33">
        <v>0.3</v>
      </c>
      <c r="L446" s="33" t="s">
        <v>103</v>
      </c>
      <c r="M446" s="23" t="s">
        <v>96</v>
      </c>
      <c r="N446" s="24" t="s">
        <v>97</v>
      </c>
      <c r="O446" s="25">
        <v>43129</v>
      </c>
      <c r="P446" s="21">
        <v>0</v>
      </c>
      <c r="Q446" s="33">
        <v>3</v>
      </c>
      <c r="R446" s="33">
        <f t="shared" si="92"/>
        <v>48</v>
      </c>
      <c r="S446" s="34">
        <f t="shared" si="93"/>
        <v>6.8022703125E-2</v>
      </c>
      <c r="T446" s="34">
        <f t="shared" si="94"/>
        <v>4.5348468750000004</v>
      </c>
      <c r="U446" s="34">
        <f>+VLOOKUP(B446,'[3]Annexe 1 (Prix MP)'!A:C,3,0)*T446</f>
        <v>41.37925786056563</v>
      </c>
      <c r="V446" s="35">
        <f t="shared" si="98"/>
        <v>58</v>
      </c>
      <c r="W446" s="27">
        <f t="shared" si="89"/>
        <v>4</v>
      </c>
      <c r="X446" s="36">
        <f>+VLOOKUP(W446,'[3]Annexe 1 (Prix MP)'!$A$32:$B$38,2,0)</f>
        <v>0.2</v>
      </c>
      <c r="Y446" s="37">
        <f t="shared" si="99"/>
        <v>0.71343548035457982</v>
      </c>
      <c r="Z446" s="36">
        <f t="shared" si="100"/>
        <v>0.21403064410637393</v>
      </c>
      <c r="AA446" s="34">
        <f t="shared" si="97"/>
        <v>0</v>
      </c>
      <c r="AB446" s="36">
        <f t="shared" si="96"/>
        <v>0</v>
      </c>
      <c r="AC446" s="36">
        <f t="shared" si="101"/>
        <v>0.92746612446095378</v>
      </c>
      <c r="AD446" s="38">
        <f t="shared" si="90"/>
        <v>0.23076923076923078</v>
      </c>
      <c r="AE446" s="36">
        <f t="shared" si="102"/>
        <v>0.95124730713943972</v>
      </c>
      <c r="AF446" s="31">
        <f t="shared" si="103"/>
        <v>0.95124730713943972</v>
      </c>
      <c r="AG446" s="31">
        <f>VLOOKUP(C446,'[4]Bague en acier (simple) '!$C$8:$AF$725,30,0)</f>
        <v>0.59373417057112077</v>
      </c>
      <c r="AH446" s="38">
        <f t="shared" si="91"/>
        <v>0.24999999999999997</v>
      </c>
    </row>
    <row r="447" spans="2:34" x14ac:dyDescent="0.25">
      <c r="B447" s="44" t="s">
        <v>131</v>
      </c>
      <c r="C447" s="1" t="s">
        <v>676</v>
      </c>
      <c r="D447" s="22" t="s">
        <v>101</v>
      </c>
      <c r="E447" s="22" t="s">
        <v>111</v>
      </c>
      <c r="F447" s="22" t="s">
        <v>153</v>
      </c>
      <c r="G447" s="33">
        <v>45</v>
      </c>
      <c r="H447" s="33">
        <v>0.3</v>
      </c>
      <c r="I447" s="33" t="s">
        <v>103</v>
      </c>
      <c r="J447" s="33">
        <v>45</v>
      </c>
      <c r="K447" s="33">
        <v>0.3</v>
      </c>
      <c r="L447" s="33" t="s">
        <v>103</v>
      </c>
      <c r="M447" s="23" t="s">
        <v>96</v>
      </c>
      <c r="N447" s="24" t="s">
        <v>97</v>
      </c>
      <c r="O447" s="25">
        <v>43129</v>
      </c>
      <c r="P447" s="21">
        <v>0</v>
      </c>
      <c r="Q447" s="33">
        <v>3</v>
      </c>
      <c r="R447" s="33">
        <f t="shared" si="92"/>
        <v>48.5</v>
      </c>
      <c r="S447" s="34">
        <f t="shared" si="93"/>
        <v>7.2235071999999997E-2</v>
      </c>
      <c r="T447" s="34">
        <f t="shared" si="94"/>
        <v>4.7627520000000008</v>
      </c>
      <c r="U447" s="34">
        <f>+VLOOKUP(B447,'[3]Annexe 1 (Prix MP)'!A:C,3,0)*T447</f>
        <v>43.458830819712013</v>
      </c>
      <c r="V447" s="35">
        <f t="shared" si="98"/>
        <v>58</v>
      </c>
      <c r="W447" s="27">
        <f t="shared" si="89"/>
        <v>4</v>
      </c>
      <c r="X447" s="36">
        <f>+VLOOKUP(W447,'[3]Annexe 1 (Prix MP)'!$A$32:$B$38,2,0)</f>
        <v>0.2</v>
      </c>
      <c r="Y447" s="37">
        <f t="shared" si="99"/>
        <v>0.74929018654675883</v>
      </c>
      <c r="Z447" s="36">
        <f t="shared" si="100"/>
        <v>0.22478705596402765</v>
      </c>
      <c r="AA447" s="34">
        <f t="shared" si="97"/>
        <v>0</v>
      </c>
      <c r="AB447" s="36">
        <f t="shared" si="96"/>
        <v>0</v>
      </c>
      <c r="AC447" s="36">
        <f t="shared" si="101"/>
        <v>0.97407724251078642</v>
      </c>
      <c r="AD447" s="38">
        <f t="shared" si="90"/>
        <v>0.23076923076923073</v>
      </c>
      <c r="AE447" s="36">
        <f t="shared" si="102"/>
        <v>0.99905358206234507</v>
      </c>
      <c r="AF447" s="31">
        <f t="shared" si="103"/>
        <v>0.99905358206234507</v>
      </c>
      <c r="AG447" s="31">
        <f>VLOOKUP(C447,'[4]Bague en acier (simple) '!$C$8:$AF$725,30,0)</f>
        <v>0.61352183657931048</v>
      </c>
      <c r="AH447" s="38">
        <f t="shared" si="91"/>
        <v>0.24999999999999997</v>
      </c>
    </row>
    <row r="448" spans="2:34" x14ac:dyDescent="0.25">
      <c r="B448" s="44" t="s">
        <v>120</v>
      </c>
      <c r="C448" s="1" t="s">
        <v>677</v>
      </c>
      <c r="D448" s="22" t="s">
        <v>140</v>
      </c>
      <c r="E448" s="22" t="s">
        <v>115</v>
      </c>
      <c r="F448" s="22" t="s">
        <v>112</v>
      </c>
      <c r="G448" s="33">
        <v>45</v>
      </c>
      <c r="H448" s="33">
        <v>0.3</v>
      </c>
      <c r="I448" s="33" t="s">
        <v>103</v>
      </c>
      <c r="J448" s="33">
        <v>45</v>
      </c>
      <c r="K448" s="33">
        <v>0.3</v>
      </c>
      <c r="L448" s="33" t="s">
        <v>103</v>
      </c>
      <c r="M448" s="23" t="s">
        <v>96</v>
      </c>
      <c r="N448" s="24" t="s">
        <v>97</v>
      </c>
      <c r="O448" s="25">
        <v>43129</v>
      </c>
      <c r="P448" s="21">
        <v>0</v>
      </c>
      <c r="Q448" s="33">
        <v>3</v>
      </c>
      <c r="R448" s="33">
        <f t="shared" si="92"/>
        <v>48</v>
      </c>
      <c r="S448" s="34">
        <f t="shared" si="93"/>
        <v>6.2511120000000003E-2</v>
      </c>
      <c r="T448" s="34">
        <f t="shared" si="94"/>
        <v>4.167408</v>
      </c>
      <c r="U448" s="34">
        <f>+VLOOKUP(B448,'[3]Annexe 1 (Prix MP)'!A:C,3,0)*T448</f>
        <v>38.026476967248001</v>
      </c>
      <c r="V448" s="35">
        <f t="shared" si="98"/>
        <v>58</v>
      </c>
      <c r="W448" s="27">
        <f t="shared" si="89"/>
        <v>4</v>
      </c>
      <c r="X448" s="36">
        <f>+VLOOKUP(W448,'[3]Annexe 1 (Prix MP)'!$A$32:$B$38,2,0)</f>
        <v>0.2</v>
      </c>
      <c r="Y448" s="37">
        <f t="shared" si="99"/>
        <v>0.65562891322841377</v>
      </c>
      <c r="Z448" s="36">
        <f t="shared" si="100"/>
        <v>0.2</v>
      </c>
      <c r="AA448" s="34">
        <f t="shared" si="97"/>
        <v>0</v>
      </c>
      <c r="AB448" s="36">
        <f t="shared" si="96"/>
        <v>0</v>
      </c>
      <c r="AC448" s="36">
        <f t="shared" si="101"/>
        <v>0.85562891322841383</v>
      </c>
      <c r="AD448" s="38">
        <f t="shared" si="90"/>
        <v>0.2337461917285738</v>
      </c>
      <c r="AE448" s="36">
        <f t="shared" si="102"/>
        <v>0.87417188430455173</v>
      </c>
      <c r="AF448" s="31">
        <f t="shared" si="103"/>
        <v>0.87417188430455173</v>
      </c>
      <c r="AG448" s="31">
        <f>VLOOKUP(C448,'[4]Bague en acier (simple) '!$C$8:$AF$725,30,0)</f>
        <v>0.69338524992000017</v>
      </c>
      <c r="AH448" s="38">
        <f t="shared" si="91"/>
        <v>0.25000000000000006</v>
      </c>
    </row>
    <row r="449" spans="2:34" x14ac:dyDescent="0.25">
      <c r="B449" s="44" t="s">
        <v>233</v>
      </c>
      <c r="C449" s="1" t="s">
        <v>678</v>
      </c>
      <c r="D449" s="22" t="s">
        <v>101</v>
      </c>
      <c r="E449" s="22" t="s">
        <v>222</v>
      </c>
      <c r="F449" s="22" t="s">
        <v>243</v>
      </c>
      <c r="G449" s="33">
        <v>45</v>
      </c>
      <c r="H449" s="33">
        <v>0.3</v>
      </c>
      <c r="I449" s="33" t="s">
        <v>103</v>
      </c>
      <c r="J449" s="33">
        <v>45</v>
      </c>
      <c r="K449" s="33">
        <v>0.3</v>
      </c>
      <c r="L449" s="33" t="s">
        <v>103</v>
      </c>
      <c r="M449" s="23" t="s">
        <v>96</v>
      </c>
      <c r="N449" s="24" t="s">
        <v>97</v>
      </c>
      <c r="O449" s="25">
        <v>43129</v>
      </c>
      <c r="P449" s="21">
        <v>0</v>
      </c>
      <c r="Q449" s="33">
        <v>3</v>
      </c>
      <c r="R449" s="33">
        <f t="shared" si="92"/>
        <v>81.8</v>
      </c>
      <c r="S449" s="34">
        <f t="shared" si="93"/>
        <v>0.16615058800000002</v>
      </c>
      <c r="T449" s="34">
        <f t="shared" si="94"/>
        <v>6.3255300000000005</v>
      </c>
      <c r="U449" s="34">
        <f>+VLOOKUP(B449,'[3]Annexe 1 (Prix MP)'!A:C,3,0)*T449</f>
        <v>32.229840456000005</v>
      </c>
      <c r="V449" s="35">
        <f t="shared" si="98"/>
        <v>34</v>
      </c>
      <c r="W449" s="27">
        <f t="shared" si="89"/>
        <v>5</v>
      </c>
      <c r="X449" s="36">
        <f>+VLOOKUP(W449,'[3]Annexe 1 (Prix MP)'!$A$32:$B$38,2,0)</f>
        <v>0.25</v>
      </c>
      <c r="Y449" s="37">
        <f t="shared" si="99"/>
        <v>0.94793648400000019</v>
      </c>
      <c r="Z449" s="36">
        <f t="shared" si="100"/>
        <v>0.28438094520000007</v>
      </c>
      <c r="AA449" s="34">
        <f t="shared" si="97"/>
        <v>0</v>
      </c>
      <c r="AB449" s="36">
        <f t="shared" si="96"/>
        <v>0</v>
      </c>
      <c r="AC449" s="36">
        <f t="shared" si="101"/>
        <v>1.2323174292000003</v>
      </c>
      <c r="AD449" s="38">
        <f t="shared" si="90"/>
        <v>0.23076923076923081</v>
      </c>
      <c r="AE449" s="36">
        <f t="shared" si="102"/>
        <v>1.2639153120000002</v>
      </c>
      <c r="AF449" s="31">
        <f t="shared" si="103"/>
        <v>1.2639153120000002</v>
      </c>
      <c r="AG449" s="31">
        <f>VLOOKUP(C449,'[4]Bague en acier (simple) '!$C$8:$AF$725,30,0)</f>
        <v>1.2639153120000002</v>
      </c>
      <c r="AH449" s="38">
        <f t="shared" si="91"/>
        <v>0.24999999999999994</v>
      </c>
    </row>
    <row r="450" spans="2:34" x14ac:dyDescent="0.25">
      <c r="B450" s="44" t="s">
        <v>125</v>
      </c>
      <c r="C450" s="1" t="s">
        <v>679</v>
      </c>
      <c r="D450" s="22" t="s">
        <v>140</v>
      </c>
      <c r="E450" s="22" t="s">
        <v>110</v>
      </c>
      <c r="F450" s="22" t="s">
        <v>115</v>
      </c>
      <c r="G450" s="33">
        <v>45</v>
      </c>
      <c r="H450" s="33">
        <v>0.3</v>
      </c>
      <c r="I450" s="33" t="s">
        <v>103</v>
      </c>
      <c r="J450" s="33">
        <v>45</v>
      </c>
      <c r="K450" s="33">
        <v>0.3</v>
      </c>
      <c r="L450" s="33" t="s">
        <v>103</v>
      </c>
      <c r="M450" s="23" t="s">
        <v>96</v>
      </c>
      <c r="N450" s="24" t="s">
        <v>97</v>
      </c>
      <c r="O450" s="25">
        <v>43129</v>
      </c>
      <c r="P450" s="21">
        <v>0</v>
      </c>
      <c r="Q450" s="33">
        <v>3</v>
      </c>
      <c r="R450" s="33">
        <f t="shared" si="92"/>
        <v>21</v>
      </c>
      <c r="S450" s="34">
        <f t="shared" si="93"/>
        <v>1.7413812000000001E-2</v>
      </c>
      <c r="T450" s="34">
        <f t="shared" si="94"/>
        <v>2.9023020000000002</v>
      </c>
      <c r="U450" s="34">
        <f>+VLOOKUP(B450,'[3]Annexe 1 (Prix MP)'!A:C,3,0)*T450</f>
        <v>14.197829199840001</v>
      </c>
      <c r="V450" s="35">
        <f t="shared" si="98"/>
        <v>134</v>
      </c>
      <c r="W450" s="27">
        <f t="shared" si="89"/>
        <v>3</v>
      </c>
      <c r="X450" s="36">
        <f>+VLOOKUP(W450,'[3]Annexe 1 (Prix MP)'!$A$32:$B$38,2,0)</f>
        <v>0.15</v>
      </c>
      <c r="Y450" s="37">
        <f t="shared" si="99"/>
        <v>0.10595394925253732</v>
      </c>
      <c r="Z450" s="36">
        <f t="shared" si="100"/>
        <v>0.15</v>
      </c>
      <c r="AA450" s="34">
        <f t="shared" si="97"/>
        <v>0</v>
      </c>
      <c r="AB450" s="36">
        <f t="shared" si="96"/>
        <v>0</v>
      </c>
      <c r="AC450" s="36">
        <f t="shared" si="101"/>
        <v>0.25595394925253734</v>
      </c>
      <c r="AD450" s="38">
        <f t="shared" si="90"/>
        <v>0.58604292075994613</v>
      </c>
      <c r="AE450" s="36">
        <f t="shared" si="102"/>
        <v>0.25595394925253734</v>
      </c>
      <c r="AF450" s="31">
        <f t="shared" si="103"/>
        <v>0.25595394925253734</v>
      </c>
      <c r="AG450" s="31">
        <f>VLOOKUP(C450,'[4]Bague en acier (simple) '!$C$8:$AF$725,30,0)</f>
        <v>0.25595394925253734</v>
      </c>
      <c r="AH450" s="38">
        <f t="shared" si="91"/>
        <v>0.58604292075994613</v>
      </c>
    </row>
    <row r="451" spans="2:34" x14ac:dyDescent="0.25">
      <c r="B451" s="44" t="s">
        <v>403</v>
      </c>
      <c r="C451" s="1" t="s">
        <v>680</v>
      </c>
      <c r="D451" s="22" t="s">
        <v>110</v>
      </c>
      <c r="E451" s="22" t="s">
        <v>366</v>
      </c>
      <c r="F451" s="22" t="s">
        <v>136</v>
      </c>
      <c r="G451" s="33">
        <v>45</v>
      </c>
      <c r="H451" s="33">
        <v>0.3</v>
      </c>
      <c r="I451" s="33" t="s">
        <v>103</v>
      </c>
      <c r="J451" s="33">
        <v>45</v>
      </c>
      <c r="K451" s="33">
        <v>0.3</v>
      </c>
      <c r="L451" s="33" t="s">
        <v>103</v>
      </c>
      <c r="M451" s="23" t="s">
        <v>96</v>
      </c>
      <c r="N451" s="24" t="s">
        <v>97</v>
      </c>
      <c r="O451" s="25">
        <v>43129</v>
      </c>
      <c r="P451" s="21">
        <v>0</v>
      </c>
      <c r="Q451" s="33">
        <v>3</v>
      </c>
      <c r="R451" s="33">
        <f t="shared" si="92"/>
        <v>53</v>
      </c>
      <c r="S451" s="34">
        <f t="shared" si="93"/>
        <v>0.16371959999999999</v>
      </c>
      <c r="T451" s="34">
        <f t="shared" si="94"/>
        <v>9.8231760000000019</v>
      </c>
      <c r="U451" s="34">
        <f>+VLOOKUP(B451,'[3]Annexe 1 (Prix MP)'!A:C,3,0)*T451</f>
        <v>49.229828841600018</v>
      </c>
      <c r="V451" s="35">
        <f t="shared" si="98"/>
        <v>53</v>
      </c>
      <c r="W451" s="27">
        <f t="shared" si="89"/>
        <v>6</v>
      </c>
      <c r="X451" s="36">
        <f>+VLOOKUP(W451,'[3]Annexe 1 (Prix MP)'!$A$32:$B$38,2,0)</f>
        <v>0.25</v>
      </c>
      <c r="Y451" s="37">
        <f t="shared" si="99"/>
        <v>0.92886469512452863</v>
      </c>
      <c r="Z451" s="36">
        <f t="shared" si="100"/>
        <v>0.2786594085373586</v>
      </c>
      <c r="AA451" s="34">
        <f t="shared" si="97"/>
        <v>0</v>
      </c>
      <c r="AB451" s="36">
        <f t="shared" si="96"/>
        <v>0</v>
      </c>
      <c r="AC451" s="36">
        <f t="shared" si="101"/>
        <v>1.2075241036618873</v>
      </c>
      <c r="AD451" s="38">
        <f t="shared" si="90"/>
        <v>0.23076923076923084</v>
      </c>
      <c r="AE451" s="36">
        <f t="shared" si="102"/>
        <v>1.2384862601660382</v>
      </c>
      <c r="AF451" s="31">
        <f t="shared" si="103"/>
        <v>1.2384862601660382</v>
      </c>
      <c r="AG451" s="31">
        <f>VLOOKUP(C451,'[4]Bague en acier (simple) '!$C$8:$AF$725,30,0)</f>
        <v>1.2384862601660382</v>
      </c>
      <c r="AH451" s="38">
        <f t="shared" si="91"/>
        <v>0.25000000000000006</v>
      </c>
    </row>
    <row r="452" spans="2:34" x14ac:dyDescent="0.25">
      <c r="B452" s="44" t="s">
        <v>341</v>
      </c>
      <c r="C452" s="1" t="s">
        <v>681</v>
      </c>
      <c r="D452" s="22" t="s">
        <v>115</v>
      </c>
      <c r="E452" s="22" t="s">
        <v>222</v>
      </c>
      <c r="F452" s="22" t="s">
        <v>136</v>
      </c>
      <c r="G452" s="33">
        <v>45</v>
      </c>
      <c r="H452" s="33">
        <v>0.3</v>
      </c>
      <c r="I452" s="33" t="s">
        <v>103</v>
      </c>
      <c r="J452" s="33">
        <v>45</v>
      </c>
      <c r="K452" s="33">
        <v>0.3</v>
      </c>
      <c r="L452" s="33" t="s">
        <v>103</v>
      </c>
      <c r="M452" s="23" t="s">
        <v>96</v>
      </c>
      <c r="N452" s="24" t="s">
        <v>97</v>
      </c>
      <c r="O452" s="25">
        <v>43129</v>
      </c>
      <c r="P452" s="21">
        <v>0</v>
      </c>
      <c r="Q452" s="33">
        <v>3</v>
      </c>
      <c r="R452" s="33">
        <f t="shared" si="92"/>
        <v>53</v>
      </c>
      <c r="S452" s="34">
        <f t="shared" si="93"/>
        <v>4.9612000000000003E-2</v>
      </c>
      <c r="T452" s="34">
        <f t="shared" si="94"/>
        <v>2.9767200000000003</v>
      </c>
      <c r="U452" s="34">
        <f>+VLOOKUP(B452,'[3]Annexe 1 (Prix MP)'!A:C,3,0)*T452</f>
        <v>13.526513352000002</v>
      </c>
      <c r="V452" s="35">
        <f t="shared" si="98"/>
        <v>53</v>
      </c>
      <c r="W452" s="27">
        <f t="shared" si="89"/>
        <v>2</v>
      </c>
      <c r="X452" s="36">
        <f>+VLOOKUP(W452,'[3]Annexe 1 (Prix MP)'!$A$32:$B$38,2,0)</f>
        <v>0.15</v>
      </c>
      <c r="Y452" s="37">
        <f t="shared" si="99"/>
        <v>0.25521723305660382</v>
      </c>
      <c r="Z452" s="36">
        <f t="shared" si="100"/>
        <v>0.15</v>
      </c>
      <c r="AA452" s="34">
        <f t="shared" si="97"/>
        <v>0</v>
      </c>
      <c r="AB452" s="36">
        <f t="shared" si="96"/>
        <v>0</v>
      </c>
      <c r="AC452" s="36">
        <f t="shared" si="101"/>
        <v>0.40521723305660384</v>
      </c>
      <c r="AD452" s="38">
        <f t="shared" si="90"/>
        <v>0.37017181838129493</v>
      </c>
      <c r="AE452" s="36">
        <f t="shared" si="102"/>
        <v>0.40521723305660384</v>
      </c>
      <c r="AF452" s="31">
        <f t="shared" si="103"/>
        <v>0.40521723305660384</v>
      </c>
      <c r="AG452" s="31">
        <f>VLOOKUP(C452,'[4]Bague en acier (simple) '!$C$8:$AF$725,30,0)</f>
        <v>0.40521723305660384</v>
      </c>
      <c r="AH452" s="38">
        <f t="shared" si="91"/>
        <v>0.37017181838129493</v>
      </c>
    </row>
    <row r="453" spans="2:34" x14ac:dyDescent="0.25">
      <c r="B453" s="44" t="s">
        <v>113</v>
      </c>
      <c r="C453" s="1" t="s">
        <v>682</v>
      </c>
      <c r="D453" s="22" t="s">
        <v>101</v>
      </c>
      <c r="E453" s="22" t="s">
        <v>115</v>
      </c>
      <c r="F453" s="22" t="s">
        <v>112</v>
      </c>
      <c r="G453" s="33">
        <v>45</v>
      </c>
      <c r="H453" s="33">
        <v>0.3</v>
      </c>
      <c r="I453" s="33" t="s">
        <v>103</v>
      </c>
      <c r="J453" s="33">
        <v>45</v>
      </c>
      <c r="K453" s="33">
        <v>0.3</v>
      </c>
      <c r="L453" s="33" t="s">
        <v>103</v>
      </c>
      <c r="M453" s="23" t="s">
        <v>96</v>
      </c>
      <c r="N453" s="24" t="s">
        <v>97</v>
      </c>
      <c r="O453" s="25">
        <v>43129</v>
      </c>
      <c r="P453" s="21">
        <v>0</v>
      </c>
      <c r="Q453" s="33">
        <v>3</v>
      </c>
      <c r="R453" s="33">
        <f t="shared" si="92"/>
        <v>48</v>
      </c>
      <c r="S453" s="34">
        <f t="shared" si="93"/>
        <v>5.0232150000000003E-2</v>
      </c>
      <c r="T453" s="34">
        <f t="shared" si="94"/>
        <v>3.3488100000000003</v>
      </c>
      <c r="U453" s="34">
        <f>+VLOOKUP(B453,'[3]Annexe 1 (Prix MP)'!A:C,3,0)*T453</f>
        <v>16.526658650040005</v>
      </c>
      <c r="V453" s="35">
        <f t="shared" si="98"/>
        <v>58</v>
      </c>
      <c r="W453" s="27">
        <f t="shared" ref="W453:W516" si="104">ROUND((E453-D453)/2,0)</f>
        <v>3</v>
      </c>
      <c r="X453" s="36">
        <f>+VLOOKUP(W453,'[3]Annexe 1 (Prix MP)'!$A$32:$B$38,2,0)</f>
        <v>0.15</v>
      </c>
      <c r="Y453" s="37">
        <f t="shared" si="99"/>
        <v>0.28494239051793113</v>
      </c>
      <c r="Z453" s="36">
        <f t="shared" si="100"/>
        <v>0.15</v>
      </c>
      <c r="AA453" s="34">
        <f t="shared" si="97"/>
        <v>0</v>
      </c>
      <c r="AB453" s="36">
        <f t="shared" si="96"/>
        <v>0</v>
      </c>
      <c r="AC453" s="36">
        <f t="shared" si="101"/>
        <v>0.43494239051793115</v>
      </c>
      <c r="AD453" s="38">
        <f t="shared" si="90"/>
        <v>0.34487325970085236</v>
      </c>
      <c r="AE453" s="36">
        <f t="shared" si="102"/>
        <v>0.43494239051793115</v>
      </c>
      <c r="AF453" s="31">
        <f t="shared" si="103"/>
        <v>0.43494239051793115</v>
      </c>
      <c r="AG453" s="31">
        <f>VLOOKUP(C453,'[4]Bague en acier (simple) '!$C$8:$AF$725,30,0)</f>
        <v>0.43494239051793115</v>
      </c>
      <c r="AH453" s="38">
        <f t="shared" si="91"/>
        <v>0.34487325970085236</v>
      </c>
    </row>
    <row r="454" spans="2:34" x14ac:dyDescent="0.25">
      <c r="B454" s="44" t="s">
        <v>133</v>
      </c>
      <c r="C454" s="1" t="s">
        <v>683</v>
      </c>
      <c r="D454" s="22" t="s">
        <v>119</v>
      </c>
      <c r="E454" s="22" t="s">
        <v>110</v>
      </c>
      <c r="F454" s="22" t="s">
        <v>112</v>
      </c>
      <c r="G454" s="33">
        <v>45</v>
      </c>
      <c r="H454" s="33">
        <v>0.3</v>
      </c>
      <c r="I454" s="33" t="s">
        <v>103</v>
      </c>
      <c r="J454" s="33">
        <v>45</v>
      </c>
      <c r="K454" s="33">
        <v>0.3</v>
      </c>
      <c r="L454" s="33" t="s">
        <v>103</v>
      </c>
      <c r="M454" s="23" t="s">
        <v>96</v>
      </c>
      <c r="N454" s="24" t="s">
        <v>97</v>
      </c>
      <c r="O454" s="25">
        <v>43129</v>
      </c>
      <c r="P454" s="21">
        <v>0</v>
      </c>
      <c r="Q454" s="33">
        <v>3</v>
      </c>
      <c r="R454" s="33">
        <f t="shared" si="92"/>
        <v>48</v>
      </c>
      <c r="S454" s="34">
        <f t="shared" si="93"/>
        <v>1.674405E-2</v>
      </c>
      <c r="T454" s="34">
        <f t="shared" si="94"/>
        <v>1.1162699999999999</v>
      </c>
      <c r="U454" s="34">
        <f>+VLOOKUP(B454,'[3]Annexe 1 (Prix MP)'!A:C,3,0)*T454</f>
        <v>5.4607035383999989</v>
      </c>
      <c r="V454" s="35">
        <f t="shared" si="98"/>
        <v>58</v>
      </c>
      <c r="W454" s="27">
        <f t="shared" si="104"/>
        <v>1</v>
      </c>
      <c r="X454" s="36">
        <f>+VLOOKUP(W454,'[3]Annexe 1 (Prix MP)'!$A$32:$B$38,2,0)</f>
        <v>0.15</v>
      </c>
      <c r="Y454" s="37">
        <f t="shared" si="99"/>
        <v>9.4150061006896532E-2</v>
      </c>
      <c r="Z454" s="36">
        <f t="shared" si="100"/>
        <v>0.15</v>
      </c>
      <c r="AA454" s="34">
        <f t="shared" si="97"/>
        <v>0</v>
      </c>
      <c r="AB454" s="36">
        <f t="shared" si="96"/>
        <v>0</v>
      </c>
      <c r="AC454" s="36">
        <f t="shared" si="101"/>
        <v>0.24415006100689651</v>
      </c>
      <c r="AD454" s="38">
        <f t="shared" si="90"/>
        <v>0.61437625442888144</v>
      </c>
      <c r="AE454" s="36">
        <f t="shared" si="102"/>
        <v>0.24415006100689651</v>
      </c>
      <c r="AF454" s="31">
        <f t="shared" si="103"/>
        <v>0.24415006100689651</v>
      </c>
      <c r="AG454" s="31">
        <f>VLOOKUP(C454,'[4]Bague en acier (simple) '!$C$8:$AF$725,30,0)</f>
        <v>0.24415006100689651</v>
      </c>
      <c r="AH454" s="38">
        <f t="shared" si="91"/>
        <v>0.61437625442888144</v>
      </c>
    </row>
    <row r="455" spans="2:34" x14ac:dyDescent="0.25">
      <c r="B455" s="44" t="s">
        <v>131</v>
      </c>
      <c r="C455" s="1" t="s">
        <v>684</v>
      </c>
      <c r="D455" s="22" t="s">
        <v>101</v>
      </c>
      <c r="E455" s="22" t="s">
        <v>111</v>
      </c>
      <c r="F455" s="22" t="s">
        <v>171</v>
      </c>
      <c r="G455" s="33">
        <v>45</v>
      </c>
      <c r="H455" s="33">
        <v>0.3</v>
      </c>
      <c r="I455" s="33" t="s">
        <v>103</v>
      </c>
      <c r="J455" s="33">
        <v>45</v>
      </c>
      <c r="K455" s="33">
        <v>0.3</v>
      </c>
      <c r="L455" s="33" t="s">
        <v>103</v>
      </c>
      <c r="M455" s="23" t="s">
        <v>96</v>
      </c>
      <c r="N455" s="24" t="s">
        <v>97</v>
      </c>
      <c r="O455" s="25">
        <v>43129</v>
      </c>
      <c r="P455" s="21">
        <v>0</v>
      </c>
      <c r="Q455" s="33">
        <v>3</v>
      </c>
      <c r="R455" s="33">
        <f t="shared" si="92"/>
        <v>51</v>
      </c>
      <c r="S455" s="34">
        <f t="shared" si="93"/>
        <v>7.6204032000000005E-2</v>
      </c>
      <c r="T455" s="34">
        <f t="shared" si="94"/>
        <v>4.7627520000000008</v>
      </c>
      <c r="U455" s="34">
        <f>+VLOOKUP(B455,'[3]Annexe 1 (Prix MP)'!A:C,3,0)*T455</f>
        <v>43.458830819712013</v>
      </c>
      <c r="V455" s="35">
        <f t="shared" si="98"/>
        <v>55</v>
      </c>
      <c r="W455" s="27">
        <f t="shared" si="104"/>
        <v>4</v>
      </c>
      <c r="X455" s="36">
        <f>+VLOOKUP(W455,'[3]Annexe 1 (Prix MP)'!$A$32:$B$38,2,0)</f>
        <v>0.2</v>
      </c>
      <c r="Y455" s="37">
        <f t="shared" si="99"/>
        <v>0.79016056035840021</v>
      </c>
      <c r="Z455" s="36">
        <f t="shared" si="100"/>
        <v>0.23704816810752005</v>
      </c>
      <c r="AA455" s="34">
        <f t="shared" si="97"/>
        <v>0</v>
      </c>
      <c r="AB455" s="36">
        <f t="shared" si="96"/>
        <v>0</v>
      </c>
      <c r="AC455" s="36">
        <f t="shared" si="101"/>
        <v>1.0272087284659204</v>
      </c>
      <c r="AD455" s="38">
        <f t="shared" si="90"/>
        <v>0.23076923076923084</v>
      </c>
      <c r="AE455" s="36">
        <f t="shared" si="102"/>
        <v>1.0535474138112002</v>
      </c>
      <c r="AF455" s="31">
        <f t="shared" si="103"/>
        <v>1.0535474138112002</v>
      </c>
      <c r="AG455" s="31">
        <f>VLOOKUP(C455,'[4]Bague en acier (simple) '!$C$8:$AF$725,30,0)</f>
        <v>0.63607757312000013</v>
      </c>
      <c r="AH455" s="38">
        <f t="shared" si="91"/>
        <v>0.24999999999999994</v>
      </c>
    </row>
    <row r="456" spans="2:34" x14ac:dyDescent="0.25">
      <c r="B456" s="44" t="s">
        <v>202</v>
      </c>
      <c r="C456" s="1" t="s">
        <v>685</v>
      </c>
      <c r="D456" s="22" t="s">
        <v>140</v>
      </c>
      <c r="E456" s="22" t="s">
        <v>119</v>
      </c>
      <c r="F456" s="22" t="s">
        <v>366</v>
      </c>
      <c r="G456" s="33">
        <v>45</v>
      </c>
      <c r="H456" s="33">
        <v>0.3</v>
      </c>
      <c r="I456" s="33" t="s">
        <v>103</v>
      </c>
      <c r="J456" s="33">
        <v>45</v>
      </c>
      <c r="K456" s="33">
        <v>0.3</v>
      </c>
      <c r="L456" s="33" t="s">
        <v>103</v>
      </c>
      <c r="M456" s="23" t="s">
        <v>96</v>
      </c>
      <c r="N456" s="24" t="s">
        <v>97</v>
      </c>
      <c r="O456" s="25">
        <v>43129</v>
      </c>
      <c r="P456" s="21">
        <v>0</v>
      </c>
      <c r="Q456" s="33">
        <v>3</v>
      </c>
      <c r="R456" s="33">
        <f t="shared" si="92"/>
        <v>31</v>
      </c>
      <c r="S456" s="34">
        <f t="shared" si="93"/>
        <v>1.6669632E-2</v>
      </c>
      <c r="T456" s="34">
        <f t="shared" si="94"/>
        <v>1.7860320000000001</v>
      </c>
      <c r="U456" s="34">
        <f>+VLOOKUP(B456,'[3]Annexe 1 (Prix MP)'!A:C,3,0)*T456</f>
        <v>8.116104474720002</v>
      </c>
      <c r="V456" s="35">
        <f t="shared" si="98"/>
        <v>90</v>
      </c>
      <c r="W456" s="27">
        <f t="shared" si="104"/>
        <v>2</v>
      </c>
      <c r="X456" s="36">
        <f>+VLOOKUP(W456,'[3]Annexe 1 (Prix MP)'!$A$32:$B$38,2,0)</f>
        <v>0.15</v>
      </c>
      <c r="Y456" s="37">
        <f t="shared" si="99"/>
        <v>9.0178938608000025E-2</v>
      </c>
      <c r="Z456" s="36">
        <f t="shared" si="100"/>
        <v>0.15</v>
      </c>
      <c r="AA456" s="34">
        <f t="shared" si="97"/>
        <v>0</v>
      </c>
      <c r="AB456" s="36">
        <f t="shared" si="96"/>
        <v>0</v>
      </c>
      <c r="AC456" s="36">
        <f t="shared" si="101"/>
        <v>0.24017893860800002</v>
      </c>
      <c r="AD456" s="38">
        <f t="shared" ref="AD456:AD519" si="105">+(AC456-Y456-AA456-AB456)/AC456</f>
        <v>0.62453436121148598</v>
      </c>
      <c r="AE456" s="36">
        <f t="shared" si="102"/>
        <v>0.24017893860800002</v>
      </c>
      <c r="AF456" s="31">
        <f t="shared" si="103"/>
        <v>0.24017893860800002</v>
      </c>
      <c r="AG456" s="31">
        <f>VLOOKUP(C456,'[4]Bague en acier (simple) '!$C$8:$AF$725,30,0)</f>
        <v>0.24017893860800002</v>
      </c>
      <c r="AH456" s="38">
        <f t="shared" ref="AH456:AH519" si="106">+(AF456-Y456-AA456-AB456)/AF456</f>
        <v>0.62453436121148598</v>
      </c>
    </row>
    <row r="457" spans="2:34" x14ac:dyDescent="0.25">
      <c r="B457" s="44" t="s">
        <v>129</v>
      </c>
      <c r="C457" s="1" t="s">
        <v>686</v>
      </c>
      <c r="D457" s="22" t="s">
        <v>119</v>
      </c>
      <c r="E457" s="22" t="s">
        <v>111</v>
      </c>
      <c r="F457" s="22" t="s">
        <v>136</v>
      </c>
      <c r="G457" s="33">
        <v>45</v>
      </c>
      <c r="H457" s="33">
        <v>0.3</v>
      </c>
      <c r="I457" s="33" t="s">
        <v>103</v>
      </c>
      <c r="J457" s="33">
        <v>45</v>
      </c>
      <c r="K457" s="33">
        <v>0.3</v>
      </c>
      <c r="L457" s="33" t="s">
        <v>103</v>
      </c>
      <c r="M457" s="23" t="s">
        <v>96</v>
      </c>
      <c r="N457" s="24" t="s">
        <v>97</v>
      </c>
      <c r="O457" s="25">
        <v>43129</v>
      </c>
      <c r="P457" s="21">
        <v>0</v>
      </c>
      <c r="Q457" s="33">
        <v>3</v>
      </c>
      <c r="R457" s="33">
        <f t="shared" si="92"/>
        <v>53</v>
      </c>
      <c r="S457" s="34">
        <f t="shared" si="93"/>
        <v>6.32553E-2</v>
      </c>
      <c r="T457" s="34">
        <f t="shared" si="94"/>
        <v>3.7953180000000004</v>
      </c>
      <c r="U457" s="34">
        <f>+VLOOKUP(B457,'[3]Annexe 1 (Prix MP)'!A:C,3,0)*T457</f>
        <v>18.730213136712006</v>
      </c>
      <c r="V457" s="35">
        <f t="shared" si="98"/>
        <v>53</v>
      </c>
      <c r="W457" s="27">
        <f t="shared" si="104"/>
        <v>3</v>
      </c>
      <c r="X457" s="36">
        <f>+VLOOKUP(W457,'[3]Annexe 1 (Prix MP)'!$A$32:$B$38,2,0)</f>
        <v>0.15</v>
      </c>
      <c r="Y457" s="37">
        <f t="shared" si="99"/>
        <v>0.35340024786249069</v>
      </c>
      <c r="Z457" s="36">
        <f t="shared" si="100"/>
        <v>0.15</v>
      </c>
      <c r="AA457" s="34">
        <f t="shared" si="97"/>
        <v>0</v>
      </c>
      <c r="AB457" s="36">
        <f t="shared" si="96"/>
        <v>0</v>
      </c>
      <c r="AC457" s="36">
        <f t="shared" si="101"/>
        <v>0.50340024786249071</v>
      </c>
      <c r="AD457" s="38">
        <f t="shared" si="105"/>
        <v>0.29797363159220008</v>
      </c>
      <c r="AE457" s="36">
        <f t="shared" si="102"/>
        <v>0.50340024786249071</v>
      </c>
      <c r="AF457" s="31">
        <f t="shared" si="103"/>
        <v>0.50340024786249071</v>
      </c>
      <c r="AG457" s="31">
        <f>VLOOKUP(C457,'[4]Bague en acier (simple) '!$C$8:$AF$725,30,0)</f>
        <v>0.50340024786249071</v>
      </c>
      <c r="AH457" s="38">
        <f t="shared" si="106"/>
        <v>0.29797363159220008</v>
      </c>
    </row>
    <row r="458" spans="2:34" x14ac:dyDescent="0.25">
      <c r="B458" s="44" t="s">
        <v>220</v>
      </c>
      <c r="C458" s="1" t="s">
        <v>687</v>
      </c>
      <c r="D458" s="22" t="s">
        <v>110</v>
      </c>
      <c r="E458" s="22" t="s">
        <v>222</v>
      </c>
      <c r="F458" s="22" t="s">
        <v>144</v>
      </c>
      <c r="G458" s="33">
        <v>45</v>
      </c>
      <c r="H458" s="33">
        <v>0.3</v>
      </c>
      <c r="I458" s="33" t="s">
        <v>103</v>
      </c>
      <c r="J458" s="33">
        <v>45</v>
      </c>
      <c r="K458" s="33">
        <v>0.3</v>
      </c>
      <c r="L458" s="33" t="s">
        <v>103</v>
      </c>
      <c r="M458" s="23" t="s">
        <v>96</v>
      </c>
      <c r="N458" s="24" t="s">
        <v>97</v>
      </c>
      <c r="O458" s="25">
        <v>43129</v>
      </c>
      <c r="P458" s="21">
        <v>0</v>
      </c>
      <c r="Q458" s="33">
        <v>3</v>
      </c>
      <c r="R458" s="33">
        <f t="shared" ref="R458:R521" si="107">+Q458+F458</f>
        <v>38</v>
      </c>
      <c r="S458" s="34">
        <f t="shared" ref="S458:S521" si="108">+(((E458*E458)/4-(D458*D458)/4)*F458*3.14*$T$6)/1000000</f>
        <v>4.9487969999999999E-2</v>
      </c>
      <c r="T458" s="34">
        <f t="shared" ref="T458:T521" si="109">((E458*E458)/4-(D458*D458)/4)*(3.14*$T$6*3)/1000</f>
        <v>4.2418259999999997</v>
      </c>
      <c r="U458" s="34">
        <f>+VLOOKUP(B458,'[3]Annexe 1 (Prix MP)'!A:C,3,0)*T458</f>
        <v>20.140359521040001</v>
      </c>
      <c r="V458" s="35">
        <f t="shared" si="98"/>
        <v>74</v>
      </c>
      <c r="W458" s="27">
        <f t="shared" si="104"/>
        <v>3</v>
      </c>
      <c r="X458" s="36">
        <f>+VLOOKUP(W458,'[3]Annexe 1 (Prix MP)'!$A$32:$B$38,2,0)</f>
        <v>0.15</v>
      </c>
      <c r="Y458" s="37">
        <f t="shared" si="99"/>
        <v>0.27216702055459463</v>
      </c>
      <c r="Z458" s="36">
        <f t="shared" si="100"/>
        <v>0.15</v>
      </c>
      <c r="AA458" s="34">
        <f t="shared" si="97"/>
        <v>0</v>
      </c>
      <c r="AB458" s="36">
        <f t="shared" si="96"/>
        <v>0</v>
      </c>
      <c r="AC458" s="36">
        <f t="shared" si="101"/>
        <v>0.42216702055459465</v>
      </c>
      <c r="AD458" s="38">
        <f t="shared" si="105"/>
        <v>0.35530961135464162</v>
      </c>
      <c r="AE458" s="36">
        <f t="shared" si="102"/>
        <v>0.42216702055459465</v>
      </c>
      <c r="AF458" s="31">
        <f t="shared" si="103"/>
        <v>0.42216702055459465</v>
      </c>
      <c r="AG458" s="31">
        <f>VLOOKUP(C458,'[4]Bague en acier (simple) '!$C$8:$AF$725,30,0)</f>
        <v>0.42216702055459465</v>
      </c>
      <c r="AH458" s="38">
        <f t="shared" si="106"/>
        <v>0.35530961135464162</v>
      </c>
    </row>
    <row r="459" spans="2:34" x14ac:dyDescent="0.25">
      <c r="B459" s="44" t="s">
        <v>129</v>
      </c>
      <c r="C459" s="1" t="s">
        <v>688</v>
      </c>
      <c r="D459" s="22" t="s">
        <v>119</v>
      </c>
      <c r="E459" s="22" t="s">
        <v>111</v>
      </c>
      <c r="F459" s="22" t="s">
        <v>210</v>
      </c>
      <c r="G459" s="33">
        <v>45</v>
      </c>
      <c r="H459" s="33">
        <v>0.3</v>
      </c>
      <c r="I459" s="33" t="s">
        <v>103</v>
      </c>
      <c r="J459" s="33">
        <v>45</v>
      </c>
      <c r="K459" s="33">
        <v>0.3</v>
      </c>
      <c r="L459" s="33" t="s">
        <v>103</v>
      </c>
      <c r="M459" s="23" t="s">
        <v>96</v>
      </c>
      <c r="N459" s="24" t="s">
        <v>97</v>
      </c>
      <c r="O459" s="25">
        <v>43129</v>
      </c>
      <c r="P459" s="21">
        <v>0</v>
      </c>
      <c r="Q459" s="33">
        <v>3</v>
      </c>
      <c r="R459" s="33">
        <f t="shared" si="107"/>
        <v>61</v>
      </c>
      <c r="S459" s="34">
        <f t="shared" si="108"/>
        <v>7.3376148000000016E-2</v>
      </c>
      <c r="T459" s="34">
        <f t="shared" si="109"/>
        <v>3.7953180000000004</v>
      </c>
      <c r="U459" s="34">
        <f>+VLOOKUP(B459,'[3]Annexe 1 (Prix MP)'!A:C,3,0)*T459</f>
        <v>18.730213136712006</v>
      </c>
      <c r="V459" s="35">
        <f t="shared" si="98"/>
        <v>46</v>
      </c>
      <c r="W459" s="27">
        <f t="shared" si="104"/>
        <v>3</v>
      </c>
      <c r="X459" s="36">
        <f>+VLOOKUP(W459,'[3]Annexe 1 (Prix MP)'!$A$32:$B$38,2,0)</f>
        <v>0.15</v>
      </c>
      <c r="Y459" s="37">
        <f t="shared" si="99"/>
        <v>0.40717854645026103</v>
      </c>
      <c r="Z459" s="36">
        <f t="shared" si="100"/>
        <v>0.15</v>
      </c>
      <c r="AA459" s="34">
        <f t="shared" si="97"/>
        <v>0</v>
      </c>
      <c r="AB459" s="36">
        <f t="shared" si="96"/>
        <v>0</v>
      </c>
      <c r="AC459" s="36">
        <f t="shared" si="101"/>
        <v>0.55717854645026099</v>
      </c>
      <c r="AD459" s="38">
        <f t="shared" si="105"/>
        <v>0.26921352402320176</v>
      </c>
      <c r="AE459" s="36">
        <f t="shared" si="102"/>
        <v>0.58168363778608723</v>
      </c>
      <c r="AF459" s="31">
        <f t="shared" si="103"/>
        <v>0.58168363778608723</v>
      </c>
      <c r="AG459" s="31">
        <f>VLOOKUP(C459,'[4]Bague en acier (simple) '!$C$8:$AF$725,30,0)</f>
        <v>0.58168363778608723</v>
      </c>
      <c r="AH459" s="38">
        <f t="shared" si="106"/>
        <v>0.30000000000000004</v>
      </c>
    </row>
    <row r="460" spans="2:34" x14ac:dyDescent="0.25">
      <c r="B460" s="44" t="s">
        <v>341</v>
      </c>
      <c r="C460" s="1" t="s">
        <v>689</v>
      </c>
      <c r="D460" s="22" t="s">
        <v>115</v>
      </c>
      <c r="E460" s="22" t="s">
        <v>222</v>
      </c>
      <c r="F460" s="22" t="s">
        <v>112</v>
      </c>
      <c r="G460" s="33">
        <v>45</v>
      </c>
      <c r="H460" s="33">
        <v>0.3</v>
      </c>
      <c r="I460" s="33" t="s">
        <v>103</v>
      </c>
      <c r="J460" s="33">
        <v>45</v>
      </c>
      <c r="K460" s="33">
        <v>0.3</v>
      </c>
      <c r="L460" s="33" t="s">
        <v>103</v>
      </c>
      <c r="M460" s="23" t="s">
        <v>96</v>
      </c>
      <c r="N460" s="24" t="s">
        <v>97</v>
      </c>
      <c r="O460" s="25">
        <v>43129</v>
      </c>
      <c r="P460" s="21">
        <v>0</v>
      </c>
      <c r="Q460" s="33">
        <v>3</v>
      </c>
      <c r="R460" s="33">
        <f t="shared" si="107"/>
        <v>48</v>
      </c>
      <c r="S460" s="34">
        <f t="shared" si="108"/>
        <v>4.4650800000000004E-2</v>
      </c>
      <c r="T460" s="34">
        <f t="shared" si="109"/>
        <v>2.9767200000000003</v>
      </c>
      <c r="U460" s="34">
        <f>+VLOOKUP(B460,'[3]Annexe 1 (Prix MP)'!A:C,3,0)*T460</f>
        <v>13.526513352000002</v>
      </c>
      <c r="V460" s="35">
        <f t="shared" si="98"/>
        <v>58</v>
      </c>
      <c r="W460" s="27">
        <f t="shared" si="104"/>
        <v>2</v>
      </c>
      <c r="X460" s="36">
        <f>+VLOOKUP(W460,'[3]Annexe 1 (Prix MP)'!$A$32:$B$38,2,0)</f>
        <v>0.15</v>
      </c>
      <c r="Y460" s="37">
        <f t="shared" si="99"/>
        <v>0.23321574744827589</v>
      </c>
      <c r="Z460" s="36">
        <f t="shared" si="100"/>
        <v>0.15</v>
      </c>
      <c r="AA460" s="34">
        <f t="shared" si="97"/>
        <v>0</v>
      </c>
      <c r="AB460" s="36">
        <f t="shared" si="96"/>
        <v>0</v>
      </c>
      <c r="AC460" s="36">
        <f t="shared" si="101"/>
        <v>0.38321574744827591</v>
      </c>
      <c r="AD460" s="38">
        <f t="shared" si="105"/>
        <v>0.39142441561654795</v>
      </c>
      <c r="AE460" s="36">
        <f t="shared" si="102"/>
        <v>0.38321574744827591</v>
      </c>
      <c r="AF460" s="31">
        <f t="shared" si="103"/>
        <v>0.38321574744827591</v>
      </c>
      <c r="AG460" s="31">
        <f>VLOOKUP(C460,'[4]Bague en acier (simple) '!$C$8:$AF$725,30,0)</f>
        <v>0.38321574744827591</v>
      </c>
      <c r="AH460" s="38">
        <f t="shared" si="106"/>
        <v>0.39142441561654795</v>
      </c>
    </row>
    <row r="461" spans="2:34" x14ac:dyDescent="0.25">
      <c r="B461" s="44" t="s">
        <v>120</v>
      </c>
      <c r="C461" s="1" t="s">
        <v>690</v>
      </c>
      <c r="D461" s="22" t="s">
        <v>140</v>
      </c>
      <c r="E461" s="22" t="s">
        <v>115</v>
      </c>
      <c r="F461" s="22" t="s">
        <v>318</v>
      </c>
      <c r="G461" s="33">
        <v>45</v>
      </c>
      <c r="H461" s="33">
        <v>0.3</v>
      </c>
      <c r="I461" s="33" t="s">
        <v>103</v>
      </c>
      <c r="J461" s="33">
        <v>45</v>
      </c>
      <c r="K461" s="33">
        <v>0.3</v>
      </c>
      <c r="L461" s="33" t="s">
        <v>103</v>
      </c>
      <c r="M461" s="23" t="s">
        <v>96</v>
      </c>
      <c r="N461" s="24" t="s">
        <v>97</v>
      </c>
      <c r="O461" s="25">
        <v>43129</v>
      </c>
      <c r="P461" s="21">
        <v>0</v>
      </c>
      <c r="Q461" s="33">
        <v>3</v>
      </c>
      <c r="R461" s="33">
        <f t="shared" si="107"/>
        <v>82.8</v>
      </c>
      <c r="S461" s="34">
        <f t="shared" si="108"/>
        <v>0.11085305280000002</v>
      </c>
      <c r="T461" s="34">
        <f t="shared" si="109"/>
        <v>4.167408</v>
      </c>
      <c r="U461" s="34">
        <f>+VLOOKUP(B461,'[3]Annexe 1 (Prix MP)'!A:C,3,0)*T461</f>
        <v>38.026476967248001</v>
      </c>
      <c r="V461" s="35">
        <f t="shared" si="98"/>
        <v>34</v>
      </c>
      <c r="W461" s="27">
        <f t="shared" si="104"/>
        <v>4</v>
      </c>
      <c r="X461" s="36">
        <f>+VLOOKUP(W461,'[3]Annexe 1 (Prix MP)'!$A$32:$B$38,2,0)</f>
        <v>0.2</v>
      </c>
      <c r="Y461" s="37">
        <f t="shared" si="99"/>
        <v>1.1184257931543531</v>
      </c>
      <c r="Z461" s="36">
        <f t="shared" si="100"/>
        <v>0.30000000000000004</v>
      </c>
      <c r="AA461" s="34">
        <f t="shared" si="97"/>
        <v>0</v>
      </c>
      <c r="AB461" s="36">
        <f t="shared" si="96"/>
        <v>0</v>
      </c>
      <c r="AC461" s="36">
        <f t="shared" si="101"/>
        <v>1.4184257931543531</v>
      </c>
      <c r="AD461" s="38">
        <f t="shared" si="105"/>
        <v>0.21150207606761565</v>
      </c>
      <c r="AE461" s="36">
        <f t="shared" si="102"/>
        <v>1.4912343908724708</v>
      </c>
      <c r="AF461" s="31">
        <f t="shared" si="103"/>
        <v>1.4912343908724708</v>
      </c>
      <c r="AG461" s="31">
        <f>VLOOKUP(C461,'[4]Bague en acier (simple) '!$C$8:$AF$725,30,0)</f>
        <v>1.1039780841863529</v>
      </c>
      <c r="AH461" s="38">
        <f t="shared" si="106"/>
        <v>0.25</v>
      </c>
    </row>
    <row r="462" spans="2:34" x14ac:dyDescent="0.25">
      <c r="B462" s="44" t="s">
        <v>207</v>
      </c>
      <c r="C462" s="1" t="s">
        <v>691</v>
      </c>
      <c r="D462" s="22" t="s">
        <v>209</v>
      </c>
      <c r="E462" s="22" t="s">
        <v>186</v>
      </c>
      <c r="F462" s="22" t="s">
        <v>210</v>
      </c>
      <c r="G462" s="33">
        <v>45</v>
      </c>
      <c r="H462" s="33">
        <v>0.3</v>
      </c>
      <c r="I462" s="33" t="s">
        <v>103</v>
      </c>
      <c r="J462" s="33">
        <v>45</v>
      </c>
      <c r="K462" s="33">
        <v>0.3</v>
      </c>
      <c r="L462" s="33" t="s">
        <v>103</v>
      </c>
      <c r="M462" s="23" t="s">
        <v>96</v>
      </c>
      <c r="N462" s="24" t="s">
        <v>97</v>
      </c>
      <c r="O462" s="25">
        <v>43129</v>
      </c>
      <c r="P462" s="21">
        <v>0</v>
      </c>
      <c r="Q462" s="33">
        <v>3</v>
      </c>
      <c r="R462" s="33">
        <f t="shared" si="107"/>
        <v>61</v>
      </c>
      <c r="S462" s="34">
        <f t="shared" si="108"/>
        <v>0.11653858800000001</v>
      </c>
      <c r="T462" s="34">
        <f t="shared" si="109"/>
        <v>6.0278580000000002</v>
      </c>
      <c r="U462" s="34">
        <f>+VLOOKUP(B462,'[3]Annexe 1 (Prix MP)'!A:C,3,0)*T462</f>
        <v>23.850425748600003</v>
      </c>
      <c r="V462" s="35">
        <f t="shared" si="98"/>
        <v>46</v>
      </c>
      <c r="W462" s="27">
        <f t="shared" si="104"/>
        <v>3</v>
      </c>
      <c r="X462" s="36">
        <f>+VLOOKUP(W462,'[3]Annexe 1 (Prix MP)'!$A$32:$B$38,2,0)</f>
        <v>0.15</v>
      </c>
      <c r="Y462" s="37">
        <f t="shared" si="99"/>
        <v>0.5184875162739131</v>
      </c>
      <c r="Z462" s="36">
        <f t="shared" si="100"/>
        <v>0.15554625488217391</v>
      </c>
      <c r="AA462" s="34">
        <f t="shared" si="97"/>
        <v>0</v>
      </c>
      <c r="AB462" s="36">
        <f t="shared" si="96"/>
        <v>0</v>
      </c>
      <c r="AC462" s="36">
        <f t="shared" si="101"/>
        <v>0.67403377115608698</v>
      </c>
      <c r="AD462" s="38">
        <f t="shared" si="105"/>
        <v>0.23076923076923073</v>
      </c>
      <c r="AE462" s="36">
        <f t="shared" si="102"/>
        <v>0.69131668836521742</v>
      </c>
      <c r="AF462" s="31">
        <f t="shared" si="103"/>
        <v>0.69131668836521742</v>
      </c>
      <c r="AG462" s="31">
        <f>VLOOKUP(C462,'[4]Bague en acier (simple) '!$C$8:$AF$725,30,0)</f>
        <v>0.69131668836521742</v>
      </c>
      <c r="AH462" s="38">
        <f t="shared" si="106"/>
        <v>0.24999999999999997</v>
      </c>
    </row>
    <row r="463" spans="2:34" x14ac:dyDescent="0.25">
      <c r="B463" s="44" t="s">
        <v>207</v>
      </c>
      <c r="C463" s="1" t="s">
        <v>692</v>
      </c>
      <c r="D463" s="22" t="s">
        <v>209</v>
      </c>
      <c r="E463" s="22" t="s">
        <v>186</v>
      </c>
      <c r="F463" s="22" t="s">
        <v>197</v>
      </c>
      <c r="G463" s="33">
        <v>45</v>
      </c>
      <c r="H463" s="33">
        <v>0.3</v>
      </c>
      <c r="I463" s="33" t="s">
        <v>103</v>
      </c>
      <c r="J463" s="33">
        <v>45</v>
      </c>
      <c r="K463" s="33">
        <v>0.3</v>
      </c>
      <c r="L463" s="33" t="s">
        <v>103</v>
      </c>
      <c r="M463" s="23" t="s">
        <v>96</v>
      </c>
      <c r="N463" s="24" t="s">
        <v>97</v>
      </c>
      <c r="O463" s="25">
        <v>43129</v>
      </c>
      <c r="P463" s="21">
        <v>0</v>
      </c>
      <c r="Q463" s="33">
        <v>3</v>
      </c>
      <c r="R463" s="33">
        <f t="shared" si="107"/>
        <v>58</v>
      </c>
      <c r="S463" s="34">
        <f t="shared" si="108"/>
        <v>0.11051073000000002</v>
      </c>
      <c r="T463" s="34">
        <f t="shared" si="109"/>
        <v>6.0278580000000002</v>
      </c>
      <c r="U463" s="34">
        <f>+VLOOKUP(B463,'[3]Annexe 1 (Prix MP)'!A:C,3,0)*T463</f>
        <v>23.850425748600003</v>
      </c>
      <c r="V463" s="35">
        <f t="shared" si="98"/>
        <v>48</v>
      </c>
      <c r="W463" s="27">
        <f t="shared" si="104"/>
        <v>3</v>
      </c>
      <c r="X463" s="36">
        <f>+VLOOKUP(W463,'[3]Annexe 1 (Prix MP)'!$A$32:$B$38,2,0)</f>
        <v>0.15</v>
      </c>
      <c r="Y463" s="37">
        <f t="shared" si="99"/>
        <v>0.49688386976250004</v>
      </c>
      <c r="Z463" s="36">
        <f t="shared" si="100"/>
        <v>0.15</v>
      </c>
      <c r="AA463" s="34">
        <f t="shared" si="97"/>
        <v>0</v>
      </c>
      <c r="AB463" s="36">
        <f t="shared" si="96"/>
        <v>0</v>
      </c>
      <c r="AC463" s="36">
        <f t="shared" si="101"/>
        <v>0.64688386976250001</v>
      </c>
      <c r="AD463" s="38">
        <f t="shared" si="105"/>
        <v>0.23188087848762046</v>
      </c>
      <c r="AE463" s="36">
        <f t="shared" si="102"/>
        <v>0.66251182635000005</v>
      </c>
      <c r="AF463" s="31">
        <f t="shared" si="103"/>
        <v>0.66251182635000005</v>
      </c>
      <c r="AG463" s="31">
        <f>VLOOKUP(C463,'[4]Bague en acier (simple) '!$C$8:$AF$725,30,0)</f>
        <v>0.66251182635000005</v>
      </c>
      <c r="AH463" s="38">
        <f t="shared" si="106"/>
        <v>0.25</v>
      </c>
    </row>
    <row r="464" spans="2:34" x14ac:dyDescent="0.25">
      <c r="B464" s="44" t="s">
        <v>131</v>
      </c>
      <c r="C464" s="1" t="s">
        <v>693</v>
      </c>
      <c r="D464" s="22" t="s">
        <v>101</v>
      </c>
      <c r="E464" s="22" t="s">
        <v>111</v>
      </c>
      <c r="F464" s="22" t="s">
        <v>156</v>
      </c>
      <c r="G464" s="33">
        <v>45</v>
      </c>
      <c r="H464" s="33">
        <v>0.3</v>
      </c>
      <c r="I464" s="33" t="s">
        <v>103</v>
      </c>
      <c r="J464" s="33">
        <v>45</v>
      </c>
      <c r="K464" s="33">
        <v>0.3</v>
      </c>
      <c r="L464" s="33" t="s">
        <v>103</v>
      </c>
      <c r="M464" s="23" t="s">
        <v>96</v>
      </c>
      <c r="N464" s="24" t="s">
        <v>97</v>
      </c>
      <c r="O464" s="25">
        <v>43129</v>
      </c>
      <c r="P464" s="21">
        <v>0</v>
      </c>
      <c r="Q464" s="33">
        <v>3</v>
      </c>
      <c r="R464" s="33">
        <f t="shared" si="107"/>
        <v>37</v>
      </c>
      <c r="S464" s="34">
        <f t="shared" si="108"/>
        <v>5.3977856000000005E-2</v>
      </c>
      <c r="T464" s="34">
        <f t="shared" si="109"/>
        <v>4.7627520000000008</v>
      </c>
      <c r="U464" s="34">
        <f>+VLOOKUP(B464,'[3]Annexe 1 (Prix MP)'!A:C,3,0)*T464</f>
        <v>43.458830819712013</v>
      </c>
      <c r="V464" s="35">
        <f t="shared" si="98"/>
        <v>76</v>
      </c>
      <c r="W464" s="27">
        <f t="shared" si="104"/>
        <v>4</v>
      </c>
      <c r="X464" s="36">
        <f>+VLOOKUP(W464,'[3]Annexe 1 (Prix MP)'!$A$32:$B$38,2,0)</f>
        <v>0.2</v>
      </c>
      <c r="Y464" s="37">
        <f t="shared" si="99"/>
        <v>0.57182672131200019</v>
      </c>
      <c r="Z464" s="36">
        <f t="shared" si="100"/>
        <v>0.2</v>
      </c>
      <c r="AA464" s="34">
        <f t="shared" si="97"/>
        <v>0</v>
      </c>
      <c r="AB464" s="36">
        <f t="shared" si="96"/>
        <v>0</v>
      </c>
      <c r="AC464" s="36">
        <f t="shared" si="101"/>
        <v>0.77182672131200025</v>
      </c>
      <c r="AD464" s="38">
        <f t="shared" si="105"/>
        <v>0.25912551933940214</v>
      </c>
      <c r="AE464" s="36">
        <f t="shared" si="102"/>
        <v>0.81689531616000033</v>
      </c>
      <c r="AF464" s="31">
        <f t="shared" si="103"/>
        <v>0.81689531616000033</v>
      </c>
      <c r="AG464" s="31">
        <f>VLOOKUP(C464,'[4]Bague en acier (simple) '!$C$8:$AF$725,30,0)</f>
        <v>0.515582454231579</v>
      </c>
      <c r="AH464" s="38">
        <f t="shared" si="106"/>
        <v>0.30000000000000004</v>
      </c>
    </row>
    <row r="465" spans="2:34" x14ac:dyDescent="0.25">
      <c r="B465" s="44" t="s">
        <v>290</v>
      </c>
      <c r="C465" s="1" t="s">
        <v>694</v>
      </c>
      <c r="D465" s="22" t="s">
        <v>357</v>
      </c>
      <c r="E465" s="22" t="s">
        <v>122</v>
      </c>
      <c r="F465" s="22" t="s">
        <v>162</v>
      </c>
      <c r="G465" s="33">
        <v>45</v>
      </c>
      <c r="H465" s="33">
        <v>0.3</v>
      </c>
      <c r="I465" s="33" t="s">
        <v>103</v>
      </c>
      <c r="J465" s="33">
        <v>45</v>
      </c>
      <c r="K465" s="33">
        <v>0.3</v>
      </c>
      <c r="L465" s="33" t="s">
        <v>103</v>
      </c>
      <c r="M465" s="23" t="s">
        <v>96</v>
      </c>
      <c r="N465" s="24" t="s">
        <v>97</v>
      </c>
      <c r="O465" s="25">
        <v>43129</v>
      </c>
      <c r="P465" s="21">
        <v>0</v>
      </c>
      <c r="Q465" s="33">
        <v>3</v>
      </c>
      <c r="R465" s="33">
        <f t="shared" si="107"/>
        <v>47</v>
      </c>
      <c r="S465" s="34">
        <f t="shared" si="108"/>
        <v>0.10613395936000002</v>
      </c>
      <c r="T465" s="34">
        <f t="shared" si="109"/>
        <v>7.2364063200000013</v>
      </c>
      <c r="U465" s="34">
        <f>+VLOOKUP(B465,'[3]Annexe 1 (Prix MP)'!A:C,3,0)*T465</f>
        <v>27.820364097240009</v>
      </c>
      <c r="V465" s="35">
        <f t="shared" si="98"/>
        <v>60</v>
      </c>
      <c r="W465" s="27">
        <f t="shared" si="104"/>
        <v>3</v>
      </c>
      <c r="X465" s="36">
        <f>+VLOOKUP(W465,'[3]Annexe 1 (Prix MP)'!$A$32:$B$38,2,0)</f>
        <v>0.15</v>
      </c>
      <c r="Y465" s="37">
        <f t="shared" si="99"/>
        <v>0.46367273495400013</v>
      </c>
      <c r="Z465" s="36">
        <f t="shared" si="100"/>
        <v>0.15</v>
      </c>
      <c r="AA465" s="34">
        <f t="shared" si="97"/>
        <v>0</v>
      </c>
      <c r="AB465" s="36">
        <f t="shared" si="96"/>
        <v>0</v>
      </c>
      <c r="AC465" s="36">
        <f t="shared" si="101"/>
        <v>0.6136727349540001</v>
      </c>
      <c r="AD465" s="38">
        <f t="shared" si="105"/>
        <v>0.24442995664658904</v>
      </c>
      <c r="AE465" s="36">
        <f t="shared" si="102"/>
        <v>0.61823031327200018</v>
      </c>
      <c r="AF465" s="31">
        <f t="shared" si="103"/>
        <v>0.61823031327200018</v>
      </c>
      <c r="AG465" s="31">
        <f>VLOOKUP(C465,'[4]Bague en acier (simple) '!$C$8:$AF$725,30,0)</f>
        <v>0.59417061992160014</v>
      </c>
      <c r="AH465" s="38">
        <f t="shared" si="106"/>
        <v>0.25</v>
      </c>
    </row>
    <row r="466" spans="2:34" x14ac:dyDescent="0.25">
      <c r="B466" s="44" t="s">
        <v>129</v>
      </c>
      <c r="C466" s="1" t="s">
        <v>695</v>
      </c>
      <c r="D466" s="22" t="s">
        <v>119</v>
      </c>
      <c r="E466" s="22" t="s">
        <v>111</v>
      </c>
      <c r="F466" s="22" t="s">
        <v>122</v>
      </c>
      <c r="G466" s="33">
        <v>45</v>
      </c>
      <c r="H466" s="33">
        <v>0.3</v>
      </c>
      <c r="I466" s="33" t="s">
        <v>103</v>
      </c>
      <c r="J466" s="33">
        <v>45</v>
      </c>
      <c r="K466" s="33">
        <v>0.3</v>
      </c>
      <c r="L466" s="33" t="s">
        <v>103</v>
      </c>
      <c r="M466" s="23" t="s">
        <v>96</v>
      </c>
      <c r="N466" s="24" t="s">
        <v>97</v>
      </c>
      <c r="O466" s="25">
        <v>43129</v>
      </c>
      <c r="P466" s="21">
        <v>0</v>
      </c>
      <c r="Q466" s="33">
        <v>3</v>
      </c>
      <c r="R466" s="33">
        <f t="shared" si="107"/>
        <v>35</v>
      </c>
      <c r="S466" s="34">
        <f t="shared" si="108"/>
        <v>4.0483392000000007E-2</v>
      </c>
      <c r="T466" s="34">
        <f t="shared" si="109"/>
        <v>3.7953180000000004</v>
      </c>
      <c r="U466" s="34">
        <f>+VLOOKUP(B466,'[3]Annexe 1 (Prix MP)'!A:C,3,0)*T466</f>
        <v>18.730213136712006</v>
      </c>
      <c r="V466" s="35">
        <f t="shared" si="98"/>
        <v>80</v>
      </c>
      <c r="W466" s="27">
        <f t="shared" si="104"/>
        <v>3</v>
      </c>
      <c r="X466" s="36">
        <f>+VLOOKUP(W466,'[3]Annexe 1 (Prix MP)'!$A$32:$B$38,2,0)</f>
        <v>0.15</v>
      </c>
      <c r="Y466" s="37">
        <f t="shared" si="99"/>
        <v>0.23412766420890008</v>
      </c>
      <c r="Z466" s="36">
        <f t="shared" si="100"/>
        <v>0.15</v>
      </c>
      <c r="AA466" s="34">
        <f t="shared" si="97"/>
        <v>0</v>
      </c>
      <c r="AB466" s="36">
        <f t="shared" si="96"/>
        <v>0</v>
      </c>
      <c r="AC466" s="36">
        <f t="shared" si="101"/>
        <v>0.3841276642089001</v>
      </c>
      <c r="AD466" s="38">
        <f t="shared" si="105"/>
        <v>0.39049517641204184</v>
      </c>
      <c r="AE466" s="36">
        <f t="shared" si="102"/>
        <v>0.3841276642089001</v>
      </c>
      <c r="AF466" s="31">
        <f t="shared" si="103"/>
        <v>0.3841276642089001</v>
      </c>
      <c r="AG466" s="31">
        <f>VLOOKUP(C466,'[4]Bague en acier (simple) '!$C$8:$AF$725,30,0)</f>
        <v>0.3841276642089001</v>
      </c>
      <c r="AH466" s="38">
        <f t="shared" si="106"/>
        <v>0.39049517641204184</v>
      </c>
    </row>
    <row r="467" spans="2:34" x14ac:dyDescent="0.25">
      <c r="B467" s="44" t="s">
        <v>113</v>
      </c>
      <c r="C467" s="1" t="s">
        <v>696</v>
      </c>
      <c r="D467" s="22" t="s">
        <v>101</v>
      </c>
      <c r="E467" s="22" t="s">
        <v>115</v>
      </c>
      <c r="F467" s="22" t="s">
        <v>136</v>
      </c>
      <c r="G467" s="33">
        <v>45</v>
      </c>
      <c r="H467" s="33">
        <v>0.3</v>
      </c>
      <c r="I467" s="33" t="s">
        <v>103</v>
      </c>
      <c r="J467" s="33">
        <v>45</v>
      </c>
      <c r="K467" s="33">
        <v>0.3</v>
      </c>
      <c r="L467" s="33" t="s">
        <v>103</v>
      </c>
      <c r="M467" s="23" t="s">
        <v>96</v>
      </c>
      <c r="N467" s="24" t="s">
        <v>97</v>
      </c>
      <c r="O467" s="25">
        <v>43129</v>
      </c>
      <c r="P467" s="21">
        <v>0</v>
      </c>
      <c r="Q467" s="33">
        <v>3</v>
      </c>
      <c r="R467" s="33">
        <f t="shared" si="107"/>
        <v>53</v>
      </c>
      <c r="S467" s="34">
        <f t="shared" si="108"/>
        <v>5.5813500000000002E-2</v>
      </c>
      <c r="T467" s="34">
        <f t="shared" si="109"/>
        <v>3.3488100000000003</v>
      </c>
      <c r="U467" s="34">
        <f>+VLOOKUP(B467,'[3]Annexe 1 (Prix MP)'!A:C,3,0)*T467</f>
        <v>16.526658650040005</v>
      </c>
      <c r="V467" s="35">
        <f t="shared" si="98"/>
        <v>53</v>
      </c>
      <c r="W467" s="27">
        <f t="shared" si="104"/>
        <v>3</v>
      </c>
      <c r="X467" s="36">
        <f>+VLOOKUP(W467,'[3]Annexe 1 (Prix MP)'!$A$32:$B$38,2,0)</f>
        <v>0.15</v>
      </c>
      <c r="Y467" s="37">
        <f t="shared" si="99"/>
        <v>0.31182374811396235</v>
      </c>
      <c r="Z467" s="36">
        <f t="shared" si="100"/>
        <v>0.15</v>
      </c>
      <c r="AA467" s="34">
        <f t="shared" si="97"/>
        <v>0</v>
      </c>
      <c r="AB467" s="36">
        <f t="shared" si="96"/>
        <v>0</v>
      </c>
      <c r="AC467" s="36">
        <f t="shared" si="101"/>
        <v>0.46182374811396232</v>
      </c>
      <c r="AD467" s="38">
        <f t="shared" si="105"/>
        <v>0.32479923480025347</v>
      </c>
      <c r="AE467" s="36">
        <f t="shared" si="102"/>
        <v>0.46182374811396232</v>
      </c>
      <c r="AF467" s="31">
        <f t="shared" si="103"/>
        <v>0.46182374811396232</v>
      </c>
      <c r="AG467" s="31">
        <f>VLOOKUP(C467,'[4]Bague en acier (simple) '!$C$8:$AF$725,30,0)</f>
        <v>0.46182374811396232</v>
      </c>
      <c r="AH467" s="38">
        <f t="shared" si="106"/>
        <v>0.32479923480025347</v>
      </c>
    </row>
    <row r="468" spans="2:34" x14ac:dyDescent="0.25">
      <c r="B468" s="44" t="s">
        <v>98</v>
      </c>
      <c r="C468" s="1" t="s">
        <v>697</v>
      </c>
      <c r="D468" s="22" t="s">
        <v>100</v>
      </c>
      <c r="E468" s="22" t="s">
        <v>101</v>
      </c>
      <c r="F468" s="22" t="s">
        <v>102</v>
      </c>
      <c r="G468" s="33">
        <v>45</v>
      </c>
      <c r="H468" s="33">
        <v>0.3</v>
      </c>
      <c r="I468" s="33" t="s">
        <v>103</v>
      </c>
      <c r="J468" s="33">
        <v>45</v>
      </c>
      <c r="K468" s="33">
        <v>0.3</v>
      </c>
      <c r="L468" s="33" t="s">
        <v>103</v>
      </c>
      <c r="M468" s="23" t="s">
        <v>96</v>
      </c>
      <c r="N468" s="24" t="s">
        <v>97</v>
      </c>
      <c r="O468" s="25">
        <v>43129</v>
      </c>
      <c r="P468" s="21">
        <v>0</v>
      </c>
      <c r="Q468" s="33">
        <v>3</v>
      </c>
      <c r="R468" s="33">
        <f t="shared" si="107"/>
        <v>36</v>
      </c>
      <c r="S468" s="34">
        <f t="shared" si="108"/>
        <v>1.2892918500000001E-2</v>
      </c>
      <c r="T468" s="34">
        <f t="shared" si="109"/>
        <v>1.1720835000000003</v>
      </c>
      <c r="U468" s="34">
        <f>+VLOOKUP(B468,'[3]Annexe 1 (Prix MP)'!A:C,3,0)*T468</f>
        <v>5.9726444951250022</v>
      </c>
      <c r="V468" s="35">
        <f t="shared" si="98"/>
        <v>78</v>
      </c>
      <c r="W468" s="27">
        <f t="shared" si="104"/>
        <v>2</v>
      </c>
      <c r="X468" s="36">
        <f>+VLOOKUP(W468,'[3]Annexe 1 (Prix MP)'!$A$32:$B$38,2,0)</f>
        <v>0.15</v>
      </c>
      <c r="Y468" s="37">
        <f t="shared" si="99"/>
        <v>7.6572365322115407E-2</v>
      </c>
      <c r="Z468" s="36">
        <f t="shared" si="100"/>
        <v>0.15</v>
      </c>
      <c r="AA468" s="34">
        <f t="shared" si="97"/>
        <v>0</v>
      </c>
      <c r="AB468" s="36">
        <f t="shared" ref="AB468:AB531" si="110">+IF(M468=$M$6,0.035,0)</f>
        <v>0</v>
      </c>
      <c r="AC468" s="36">
        <f t="shared" si="101"/>
        <v>0.22657236532211539</v>
      </c>
      <c r="AD468" s="38">
        <f t="shared" si="105"/>
        <v>0.66204013797863936</v>
      </c>
      <c r="AE468" s="36">
        <f t="shared" si="102"/>
        <v>0.22657236532211539</v>
      </c>
      <c r="AF468" s="31">
        <f t="shared" si="103"/>
        <v>0.22657236532211539</v>
      </c>
      <c r="AG468" s="31">
        <f>VLOOKUP(C468,'[4]Bague en acier (simple) '!$C$8:$AF$725,30,0)</f>
        <v>0.22657236532211539</v>
      </c>
      <c r="AH468" s="38">
        <f t="shared" si="106"/>
        <v>0.66204013797863936</v>
      </c>
    </row>
    <row r="469" spans="2:34" x14ac:dyDescent="0.25">
      <c r="B469" s="44" t="s">
        <v>117</v>
      </c>
      <c r="C469" s="1" t="s">
        <v>698</v>
      </c>
      <c r="D469" s="22" t="s">
        <v>119</v>
      </c>
      <c r="E469" s="22" t="s">
        <v>115</v>
      </c>
      <c r="F469" s="22" t="s">
        <v>124</v>
      </c>
      <c r="G469" s="33">
        <v>45</v>
      </c>
      <c r="H469" s="33">
        <v>0.3</v>
      </c>
      <c r="I469" s="33" t="s">
        <v>103</v>
      </c>
      <c r="J469" s="33">
        <v>45</v>
      </c>
      <c r="K469" s="33">
        <v>0.3</v>
      </c>
      <c r="L469" s="33" t="s">
        <v>103</v>
      </c>
      <c r="M469" s="23" t="s">
        <v>96</v>
      </c>
      <c r="N469" s="24" t="s">
        <v>97</v>
      </c>
      <c r="O469" s="25">
        <v>43129</v>
      </c>
      <c r="P469" s="21">
        <v>0</v>
      </c>
      <c r="Q469" s="33">
        <v>3</v>
      </c>
      <c r="R469" s="33">
        <f t="shared" si="107"/>
        <v>41</v>
      </c>
      <c r="S469" s="34">
        <f t="shared" si="108"/>
        <v>3.0164096000000005E-2</v>
      </c>
      <c r="T469" s="34">
        <f t="shared" si="109"/>
        <v>2.3813760000000004</v>
      </c>
      <c r="U469" s="34">
        <f>+VLOOKUP(B469,'[3]Annexe 1 (Prix MP)'!A:C,3,0)*T469</f>
        <v>10.821472632960003</v>
      </c>
      <c r="V469" s="35">
        <f t="shared" si="98"/>
        <v>68</v>
      </c>
      <c r="W469" s="27">
        <f t="shared" si="104"/>
        <v>2</v>
      </c>
      <c r="X469" s="36">
        <f>+VLOOKUP(W469,'[3]Annexe 1 (Prix MP)'!$A$32:$B$38,2,0)</f>
        <v>0.15</v>
      </c>
      <c r="Y469" s="37">
        <f t="shared" si="99"/>
        <v>0.15913930342588239</v>
      </c>
      <c r="Z469" s="36">
        <f t="shared" si="100"/>
        <v>0.15</v>
      </c>
      <c r="AA469" s="34">
        <f t="shared" si="97"/>
        <v>0</v>
      </c>
      <c r="AB469" s="36">
        <f t="shared" si="110"/>
        <v>0</v>
      </c>
      <c r="AC469" s="36">
        <f t="shared" si="101"/>
        <v>0.30913930342588236</v>
      </c>
      <c r="AD469" s="38">
        <f t="shared" si="105"/>
        <v>0.48521814708676536</v>
      </c>
      <c r="AE469" s="36">
        <f t="shared" si="102"/>
        <v>0.30913930342588236</v>
      </c>
      <c r="AF469" s="31">
        <f t="shared" si="103"/>
        <v>0.30913930342588236</v>
      </c>
      <c r="AG469" s="31">
        <f>VLOOKUP(C469,'[4]Bague en acier (simple) '!$C$8:$AF$725,30,0)</f>
        <v>0.30913930342588236</v>
      </c>
      <c r="AH469" s="38">
        <f t="shared" si="106"/>
        <v>0.48521814708676536</v>
      </c>
    </row>
    <row r="470" spans="2:34" x14ac:dyDescent="0.25">
      <c r="B470" s="44" t="s">
        <v>117</v>
      </c>
      <c r="C470" s="1" t="s">
        <v>699</v>
      </c>
      <c r="D470" s="22" t="s">
        <v>119</v>
      </c>
      <c r="E470" s="22" t="s">
        <v>115</v>
      </c>
      <c r="F470" s="22" t="s">
        <v>124</v>
      </c>
      <c r="G470" s="33">
        <v>45</v>
      </c>
      <c r="H470" s="33">
        <v>0.3</v>
      </c>
      <c r="I470" s="33" t="s">
        <v>103</v>
      </c>
      <c r="J470" s="33">
        <v>45</v>
      </c>
      <c r="K470" s="33">
        <v>0.3</v>
      </c>
      <c r="L470" s="33" t="s">
        <v>103</v>
      </c>
      <c r="M470" s="23" t="s">
        <v>61</v>
      </c>
      <c r="N470" s="24" t="s">
        <v>97</v>
      </c>
      <c r="O470" s="25">
        <v>43129</v>
      </c>
      <c r="P470" s="21">
        <v>0</v>
      </c>
      <c r="Q470" s="33">
        <v>3</v>
      </c>
      <c r="R470" s="33">
        <f t="shared" si="107"/>
        <v>41</v>
      </c>
      <c r="S470" s="34">
        <f t="shared" si="108"/>
        <v>3.0164096000000005E-2</v>
      </c>
      <c r="T470" s="34">
        <f t="shared" si="109"/>
        <v>2.3813760000000004</v>
      </c>
      <c r="U470" s="34">
        <f>+VLOOKUP(B470,'[3]Annexe 1 (Prix MP)'!A:C,3,0)*T470</f>
        <v>10.821472632960003</v>
      </c>
      <c r="V470" s="35">
        <f t="shared" si="98"/>
        <v>68</v>
      </c>
      <c r="W470" s="27">
        <f t="shared" si="104"/>
        <v>2</v>
      </c>
      <c r="X470" s="36">
        <f>+VLOOKUP(W470,'[3]Annexe 1 (Prix MP)'!$A$32:$B$38,2,0)</f>
        <v>0.15</v>
      </c>
      <c r="Y470" s="37">
        <f t="shared" si="99"/>
        <v>0.15913930342588239</v>
      </c>
      <c r="Z470" s="36">
        <f t="shared" si="100"/>
        <v>0.15</v>
      </c>
      <c r="AA470" s="34">
        <f t="shared" si="97"/>
        <v>3.4085428480000006E-2</v>
      </c>
      <c r="AB470" s="36">
        <f t="shared" si="110"/>
        <v>0</v>
      </c>
      <c r="AC470" s="36">
        <f t="shared" si="101"/>
        <v>0.34322473190588237</v>
      </c>
      <c r="AD470" s="38">
        <f t="shared" si="105"/>
        <v>0.43703144341338529</v>
      </c>
      <c r="AE470" s="36">
        <f t="shared" si="102"/>
        <v>0.34322473190588237</v>
      </c>
      <c r="AF470" s="31">
        <f t="shared" si="103"/>
        <v>0.34322473190588237</v>
      </c>
      <c r="AG470" s="31">
        <f>VLOOKUP(C470,'[4]Bague en acier (simple) '!$C$8:$AF$725,30,0)</f>
        <v>0.37581160422588233</v>
      </c>
      <c r="AH470" s="38">
        <f t="shared" si="106"/>
        <v>0.43703144341338529</v>
      </c>
    </row>
    <row r="471" spans="2:34" x14ac:dyDescent="0.25">
      <c r="B471" s="44" t="s">
        <v>120</v>
      </c>
      <c r="C471" s="1" t="s">
        <v>700</v>
      </c>
      <c r="D471" s="22" t="s">
        <v>140</v>
      </c>
      <c r="E471" s="22" t="s">
        <v>115</v>
      </c>
      <c r="F471" s="22" t="s">
        <v>257</v>
      </c>
      <c r="G471" s="33">
        <v>45</v>
      </c>
      <c r="H471" s="33">
        <v>0.3</v>
      </c>
      <c r="I471" s="33" t="s">
        <v>103</v>
      </c>
      <c r="J471" s="33">
        <v>45</v>
      </c>
      <c r="K471" s="33">
        <v>0.3</v>
      </c>
      <c r="L471" s="33" t="s">
        <v>103</v>
      </c>
      <c r="M471" s="23" t="s">
        <v>96</v>
      </c>
      <c r="N471" s="24" t="s">
        <v>97</v>
      </c>
      <c r="O471" s="25">
        <v>43129</v>
      </c>
      <c r="P471" s="21">
        <v>0</v>
      </c>
      <c r="Q471" s="33">
        <v>3</v>
      </c>
      <c r="R471" s="33">
        <f t="shared" si="107"/>
        <v>54</v>
      </c>
      <c r="S471" s="34">
        <f t="shared" si="108"/>
        <v>7.0845935999999998E-2</v>
      </c>
      <c r="T471" s="34">
        <f t="shared" si="109"/>
        <v>4.167408</v>
      </c>
      <c r="U471" s="34">
        <f>+VLOOKUP(B471,'[3]Annexe 1 (Prix MP)'!A:C,3,0)*T471</f>
        <v>38.026476967248001</v>
      </c>
      <c r="V471" s="35">
        <f t="shared" si="98"/>
        <v>52</v>
      </c>
      <c r="W471" s="27">
        <f t="shared" si="104"/>
        <v>4</v>
      </c>
      <c r="X471" s="36">
        <f>+VLOOKUP(W471,'[3]Annexe 1 (Prix MP)'!$A$32:$B$38,2,0)</f>
        <v>0.2</v>
      </c>
      <c r="Y471" s="37">
        <f t="shared" si="99"/>
        <v>0.73127840321630777</v>
      </c>
      <c r="Z471" s="36">
        <f t="shared" si="100"/>
        <v>0.21938352096489233</v>
      </c>
      <c r="AA471" s="34">
        <f t="shared" si="97"/>
        <v>0</v>
      </c>
      <c r="AB471" s="36">
        <f t="shared" si="110"/>
        <v>0</v>
      </c>
      <c r="AC471" s="36">
        <f t="shared" si="101"/>
        <v>0.9506619241812001</v>
      </c>
      <c r="AD471" s="38">
        <f t="shared" si="105"/>
        <v>0.23076923076923078</v>
      </c>
      <c r="AE471" s="36">
        <f t="shared" si="102"/>
        <v>0.97503787095507699</v>
      </c>
      <c r="AF471" s="31">
        <f t="shared" si="103"/>
        <v>0.97503787095507699</v>
      </c>
      <c r="AG471" s="31">
        <f>VLOOKUP(C471,'[4]Bague en acier (simple) '!$C$8:$AF$725,30,0)</f>
        <v>0.77339124029538464</v>
      </c>
      <c r="AH471" s="38">
        <f t="shared" si="106"/>
        <v>0.24999999999999997</v>
      </c>
    </row>
    <row r="472" spans="2:34" x14ac:dyDescent="0.25">
      <c r="B472" s="44" t="s">
        <v>113</v>
      </c>
      <c r="C472" s="1" t="s">
        <v>701</v>
      </c>
      <c r="D472" s="22" t="s">
        <v>101</v>
      </c>
      <c r="E472" s="22" t="s">
        <v>115</v>
      </c>
      <c r="F472" s="22" t="s">
        <v>253</v>
      </c>
      <c r="G472" s="33">
        <v>45</v>
      </c>
      <c r="H472" s="33">
        <v>0.3</v>
      </c>
      <c r="I472" s="33" t="s">
        <v>103</v>
      </c>
      <c r="J472" s="33">
        <v>45</v>
      </c>
      <c r="K472" s="33">
        <v>0.3</v>
      </c>
      <c r="L472" s="33" t="s">
        <v>103</v>
      </c>
      <c r="M472" s="23" t="s">
        <v>96</v>
      </c>
      <c r="N472" s="24" t="s">
        <v>97</v>
      </c>
      <c r="O472" s="25">
        <v>43129</v>
      </c>
      <c r="P472" s="21">
        <v>0</v>
      </c>
      <c r="Q472" s="33">
        <v>3</v>
      </c>
      <c r="R472" s="33">
        <f t="shared" si="107"/>
        <v>49.5</v>
      </c>
      <c r="S472" s="34">
        <f t="shared" si="108"/>
        <v>5.1906555E-2</v>
      </c>
      <c r="T472" s="34">
        <f t="shared" si="109"/>
        <v>3.3488100000000003</v>
      </c>
      <c r="U472" s="34">
        <f>+VLOOKUP(B472,'[3]Annexe 1 (Prix MP)'!A:C,3,0)*T472</f>
        <v>16.526658650040005</v>
      </c>
      <c r="V472" s="35">
        <f t="shared" si="98"/>
        <v>56</v>
      </c>
      <c r="W472" s="27">
        <f t="shared" si="104"/>
        <v>3</v>
      </c>
      <c r="X472" s="36">
        <f>+VLOOKUP(W472,'[3]Annexe 1 (Prix MP)'!$A$32:$B$38,2,0)</f>
        <v>0.15</v>
      </c>
      <c r="Y472" s="37">
        <f t="shared" si="99"/>
        <v>0.29511890446500011</v>
      </c>
      <c r="Z472" s="36">
        <f t="shared" si="100"/>
        <v>0.15</v>
      </c>
      <c r="AA472" s="34">
        <f t="shared" ref="AA472:AA535" si="111">+IF(M472=$M$9,0,S472*$AA$6)</f>
        <v>0</v>
      </c>
      <c r="AB472" s="36">
        <f t="shared" si="110"/>
        <v>0</v>
      </c>
      <c r="AC472" s="36">
        <f t="shared" si="101"/>
        <v>0.44511890446500013</v>
      </c>
      <c r="AD472" s="38">
        <f t="shared" si="105"/>
        <v>0.33698860797720753</v>
      </c>
      <c r="AE472" s="36">
        <f t="shared" si="102"/>
        <v>0.44511890446500013</v>
      </c>
      <c r="AF472" s="31">
        <f t="shared" si="103"/>
        <v>0.44511890446500013</v>
      </c>
      <c r="AG472" s="31">
        <f>VLOOKUP(C472,'[4]Bague en acier (simple) '!$C$8:$AF$725,30,0)</f>
        <v>0.44511890446500013</v>
      </c>
      <c r="AH472" s="38">
        <f t="shared" si="106"/>
        <v>0.33698860797720753</v>
      </c>
    </row>
    <row r="473" spans="2:34" x14ac:dyDescent="0.25">
      <c r="B473" s="44" t="s">
        <v>403</v>
      </c>
      <c r="C473" s="1" t="s">
        <v>702</v>
      </c>
      <c r="D473" s="22" t="s">
        <v>110</v>
      </c>
      <c r="E473" s="22" t="s">
        <v>366</v>
      </c>
      <c r="F473" s="22" t="s">
        <v>167</v>
      </c>
      <c r="G473" s="33">
        <v>45</v>
      </c>
      <c r="H473" s="33">
        <v>0.3</v>
      </c>
      <c r="I473" s="33" t="s">
        <v>103</v>
      </c>
      <c r="J473" s="33">
        <v>45</v>
      </c>
      <c r="K473" s="33">
        <v>0.3</v>
      </c>
      <c r="L473" s="33" t="s">
        <v>103</v>
      </c>
      <c r="M473" s="23" t="s">
        <v>96</v>
      </c>
      <c r="N473" s="24" t="s">
        <v>97</v>
      </c>
      <c r="O473" s="25">
        <v>43129</v>
      </c>
      <c r="P473" s="21">
        <v>0</v>
      </c>
      <c r="Q473" s="33">
        <v>3</v>
      </c>
      <c r="R473" s="33">
        <f t="shared" si="107"/>
        <v>65</v>
      </c>
      <c r="S473" s="34">
        <f t="shared" si="108"/>
        <v>0.20301230400000003</v>
      </c>
      <c r="T473" s="34">
        <f t="shared" si="109"/>
        <v>9.8231760000000019</v>
      </c>
      <c r="U473" s="34">
        <f>+VLOOKUP(B473,'[3]Annexe 1 (Prix MP)'!A:C,3,0)*T473</f>
        <v>49.229828841600018</v>
      </c>
      <c r="V473" s="35">
        <f t="shared" ref="V473:V536" si="112">INT(2820/R473)</f>
        <v>43</v>
      </c>
      <c r="W473" s="27">
        <f t="shared" si="104"/>
        <v>6</v>
      </c>
      <c r="X473" s="36">
        <f>+VLOOKUP(W473,'[3]Annexe 1 (Prix MP)'!$A$32:$B$38,2,0)</f>
        <v>0.25</v>
      </c>
      <c r="Y473" s="37">
        <f t="shared" si="99"/>
        <v>1.1448797405023259</v>
      </c>
      <c r="Z473" s="36">
        <f t="shared" si="100"/>
        <v>0.34346392215069776</v>
      </c>
      <c r="AA473" s="34">
        <f t="shared" si="111"/>
        <v>0</v>
      </c>
      <c r="AB473" s="36">
        <f t="shared" si="110"/>
        <v>0</v>
      </c>
      <c r="AC473" s="36">
        <f t="shared" si="101"/>
        <v>1.4883436626530235</v>
      </c>
      <c r="AD473" s="38">
        <f t="shared" si="105"/>
        <v>0.2307692307692307</v>
      </c>
      <c r="AE473" s="36">
        <f t="shared" si="102"/>
        <v>1.5265063206697678</v>
      </c>
      <c r="AF473" s="31">
        <f t="shared" si="103"/>
        <v>1.5265063206697678</v>
      </c>
      <c r="AG473" s="31">
        <f>VLOOKUP(C473,'[4]Bague en acier (simple) '!$C$8:$AF$725,30,0)</f>
        <v>1.5265063206697678</v>
      </c>
      <c r="AH473" s="38">
        <f t="shared" si="106"/>
        <v>0.24999999999999997</v>
      </c>
    </row>
    <row r="474" spans="2:34" x14ac:dyDescent="0.25">
      <c r="B474" s="44" t="s">
        <v>207</v>
      </c>
      <c r="C474" s="1" t="s">
        <v>703</v>
      </c>
      <c r="D474" s="22" t="s">
        <v>209</v>
      </c>
      <c r="E474" s="22">
        <v>30</v>
      </c>
      <c r="F474" s="22">
        <v>50</v>
      </c>
      <c r="G474" s="33">
        <v>45</v>
      </c>
      <c r="H474" s="33">
        <v>0.3</v>
      </c>
      <c r="I474" s="33" t="s">
        <v>103</v>
      </c>
      <c r="J474" s="33">
        <v>45</v>
      </c>
      <c r="K474" s="33">
        <v>0.3</v>
      </c>
      <c r="L474" s="33" t="s">
        <v>103</v>
      </c>
      <c r="M474" s="23" t="s">
        <v>96</v>
      </c>
      <c r="N474" s="24" t="s">
        <v>97</v>
      </c>
      <c r="O474" s="25">
        <v>43129</v>
      </c>
      <c r="P474" s="21">
        <v>0</v>
      </c>
      <c r="Q474" s="33">
        <v>3</v>
      </c>
      <c r="R474" s="33">
        <f t="shared" si="107"/>
        <v>53</v>
      </c>
      <c r="S474" s="34">
        <f t="shared" si="108"/>
        <v>0.10046430000000001</v>
      </c>
      <c r="T474" s="34">
        <f t="shared" si="109"/>
        <v>6.0278580000000002</v>
      </c>
      <c r="U474" s="34">
        <f>+VLOOKUP(B474,'[3]Annexe 1 (Prix MP)'!A:C,3,0)*T474</f>
        <v>23.850425748600003</v>
      </c>
      <c r="V474" s="35">
        <f t="shared" si="112"/>
        <v>53</v>
      </c>
      <c r="W474" s="27">
        <f t="shared" si="104"/>
        <v>3</v>
      </c>
      <c r="X474" s="36">
        <f>+VLOOKUP(W474,'[3]Annexe 1 (Prix MP)'!$A$32:$B$38,2,0)</f>
        <v>0.15</v>
      </c>
      <c r="Y474" s="37">
        <f t="shared" si="99"/>
        <v>0.4500080329924529</v>
      </c>
      <c r="Z474" s="36">
        <f t="shared" si="100"/>
        <v>0.15</v>
      </c>
      <c r="AA474" s="34">
        <f t="shared" si="111"/>
        <v>0</v>
      </c>
      <c r="AB474" s="36">
        <f t="shared" si="110"/>
        <v>0</v>
      </c>
      <c r="AC474" s="36">
        <f t="shared" si="101"/>
        <v>0.60000803299245287</v>
      </c>
      <c r="AD474" s="38">
        <f t="shared" si="105"/>
        <v>0.24999665296462242</v>
      </c>
      <c r="AE474" s="36">
        <f t="shared" si="102"/>
        <v>0.60000803299245287</v>
      </c>
      <c r="AF474" s="31">
        <f t="shared" si="103"/>
        <v>0.60000803299245287</v>
      </c>
      <c r="AG474" s="31">
        <f>VLOOKUP(C474,'[4]Bague en acier (simple) '!$C$8:$AF$725,30,0)</f>
        <v>0.60000803299245287</v>
      </c>
      <c r="AH474" s="38">
        <f t="shared" si="106"/>
        <v>0.24999665296462242</v>
      </c>
    </row>
    <row r="475" spans="2:34" x14ac:dyDescent="0.25">
      <c r="B475" s="44" t="s">
        <v>207</v>
      </c>
      <c r="C475" s="1" t="s">
        <v>704</v>
      </c>
      <c r="D475" s="22" t="s">
        <v>209</v>
      </c>
      <c r="E475" s="22">
        <v>30</v>
      </c>
      <c r="F475" s="22">
        <v>33</v>
      </c>
      <c r="G475" s="33">
        <v>45</v>
      </c>
      <c r="H475" s="33">
        <v>0.3</v>
      </c>
      <c r="I475" s="33" t="s">
        <v>103</v>
      </c>
      <c r="J475" s="33">
        <v>45</v>
      </c>
      <c r="K475" s="33">
        <v>0.3</v>
      </c>
      <c r="L475" s="33" t="s">
        <v>103</v>
      </c>
      <c r="M475" s="23" t="s">
        <v>96</v>
      </c>
      <c r="N475" s="24" t="s">
        <v>97</v>
      </c>
      <c r="O475" s="25">
        <v>43129</v>
      </c>
      <c r="P475" s="21">
        <v>0</v>
      </c>
      <c r="Q475" s="33">
        <v>3</v>
      </c>
      <c r="R475" s="33">
        <f t="shared" si="107"/>
        <v>36</v>
      </c>
      <c r="S475" s="34">
        <f t="shared" si="108"/>
        <v>6.6306438000000009E-2</v>
      </c>
      <c r="T475" s="34">
        <f t="shared" si="109"/>
        <v>6.0278580000000002</v>
      </c>
      <c r="U475" s="34">
        <f>+VLOOKUP(B475,'[3]Annexe 1 (Prix MP)'!A:C,3,0)*T475</f>
        <v>23.850425748600003</v>
      </c>
      <c r="V475" s="35">
        <f t="shared" si="112"/>
        <v>78</v>
      </c>
      <c r="W475" s="27">
        <f t="shared" si="104"/>
        <v>3</v>
      </c>
      <c r="X475" s="36">
        <f>+VLOOKUP(W475,'[3]Annexe 1 (Prix MP)'!$A$32:$B$38,2,0)</f>
        <v>0.15</v>
      </c>
      <c r="Y475" s="37">
        <f t="shared" ref="Y475:Y538" si="113">U475/V475</f>
        <v>0.30577468908461541</v>
      </c>
      <c r="Z475" s="36">
        <f t="shared" ref="Z475:Z538" si="114">+IF(((Y475+AA475)*0.3)&gt;X475,IF(((Y475+AA475)*0.3)/X475&gt;$Z$6,X475*$Z$6,((Y475+AA475)*0.3)),X475)</f>
        <v>0.15</v>
      </c>
      <c r="AA475" s="34">
        <f t="shared" si="111"/>
        <v>0</v>
      </c>
      <c r="AB475" s="36">
        <f t="shared" si="110"/>
        <v>0</v>
      </c>
      <c r="AC475" s="36">
        <f t="shared" ref="AC475:AC538" si="115">+Y475+Z475+AA475+AB475</f>
        <v>0.45577468908461538</v>
      </c>
      <c r="AD475" s="38">
        <f t="shared" si="105"/>
        <v>0.32910998261281726</v>
      </c>
      <c r="AE475" s="36">
        <f t="shared" ref="AE475:AE538" si="116">+IF(AD475&lt;=15%,(Y475+AA475+AB475)/0.85,IF(AND(AD475&gt;=15.5%,AD475&lt;19.5%),(Y475+AA475+AB475)/0.8,IF(AND(AD475&gt;=20.5%,AD475&lt;24.5%),(Y475+AA475+AB475)/0.75,IF(AND(AD475&gt;=25.5%,AD475&lt;29.5%),(Y475+AA475+AB475)/0.7,AC475))))</f>
        <v>0.45577468908461538</v>
      </c>
      <c r="AF475" s="31">
        <f t="shared" ref="AF475:AF538" si="117">+IF(AE475="",AC475,AE475)</f>
        <v>0.45577468908461538</v>
      </c>
      <c r="AG475" s="31">
        <f>VLOOKUP(C475,'[4]Bague en acier (simple) '!$C$8:$AF$725,30,0)</f>
        <v>0.45577468908461538</v>
      </c>
      <c r="AH475" s="38">
        <f t="shared" si="106"/>
        <v>0.32910998261281726</v>
      </c>
    </row>
    <row r="476" spans="2:34" x14ac:dyDescent="0.25">
      <c r="B476" s="44" t="s">
        <v>125</v>
      </c>
      <c r="C476" s="1" t="s">
        <v>705</v>
      </c>
      <c r="D476" s="22">
        <v>10</v>
      </c>
      <c r="E476" s="22">
        <v>16</v>
      </c>
      <c r="F476" s="22">
        <v>75</v>
      </c>
      <c r="G476" s="33">
        <v>45</v>
      </c>
      <c r="H476" s="33">
        <v>0.3</v>
      </c>
      <c r="I476" s="33" t="s">
        <v>103</v>
      </c>
      <c r="J476" s="33">
        <v>45</v>
      </c>
      <c r="K476" s="33">
        <v>0.3</v>
      </c>
      <c r="L476" s="33" t="s">
        <v>103</v>
      </c>
      <c r="M476" s="23" t="s">
        <v>61</v>
      </c>
      <c r="N476" s="24" t="s">
        <v>97</v>
      </c>
      <c r="O476" s="25">
        <v>43129</v>
      </c>
      <c r="P476" s="21">
        <v>0</v>
      </c>
      <c r="Q476" s="33">
        <v>3</v>
      </c>
      <c r="R476" s="33">
        <f t="shared" si="107"/>
        <v>78</v>
      </c>
      <c r="S476" s="34">
        <f t="shared" si="108"/>
        <v>7.2557549999999998E-2</v>
      </c>
      <c r="T476" s="34">
        <f t="shared" si="109"/>
        <v>2.9023020000000002</v>
      </c>
      <c r="U476" s="34">
        <f>+VLOOKUP(B476,'[3]Annexe 1 (Prix MP)'!A:C,3,0)*T476</f>
        <v>14.197829199840001</v>
      </c>
      <c r="V476" s="35">
        <f t="shared" si="112"/>
        <v>36</v>
      </c>
      <c r="W476" s="27">
        <f t="shared" si="104"/>
        <v>3</v>
      </c>
      <c r="X476" s="36">
        <f>+VLOOKUP(W476,'[3]Annexe 1 (Prix MP)'!$A$32:$B$38,2,0)</f>
        <v>0.15</v>
      </c>
      <c r="Y476" s="37">
        <f t="shared" si="113"/>
        <v>0.39438414444000003</v>
      </c>
      <c r="Z476" s="36">
        <f t="shared" si="114"/>
        <v>0.15</v>
      </c>
      <c r="AA476" s="34">
        <f t="shared" si="111"/>
        <v>8.1990031500000005E-2</v>
      </c>
      <c r="AB476" s="36">
        <f t="shared" si="110"/>
        <v>0</v>
      </c>
      <c r="AC476" s="36">
        <f t="shared" si="115"/>
        <v>0.62637417594000011</v>
      </c>
      <c r="AD476" s="38">
        <f t="shared" si="105"/>
        <v>0.23947347410179384</v>
      </c>
      <c r="AE476" s="36">
        <f t="shared" si="116"/>
        <v>0.63516556792000001</v>
      </c>
      <c r="AF476" s="31">
        <f t="shared" si="117"/>
        <v>0.63516556792000001</v>
      </c>
      <c r="AG476" s="31">
        <f>VLOOKUP(C476,'[4]Bague en acier (simple) '!$C$8:$AF$725,30,0)</f>
        <v>0.67409276258666673</v>
      </c>
      <c r="AH476" s="38">
        <f t="shared" si="106"/>
        <v>0.24999999999999994</v>
      </c>
    </row>
    <row r="477" spans="2:34" x14ac:dyDescent="0.25">
      <c r="B477" s="44" t="s">
        <v>125</v>
      </c>
      <c r="C477" s="1" t="s">
        <v>706</v>
      </c>
      <c r="D477" s="22">
        <v>10</v>
      </c>
      <c r="E477" s="22">
        <v>16</v>
      </c>
      <c r="F477" s="22">
        <v>88</v>
      </c>
      <c r="G477" s="33">
        <v>45</v>
      </c>
      <c r="H477" s="33">
        <v>0.3</v>
      </c>
      <c r="I477" s="33" t="s">
        <v>103</v>
      </c>
      <c r="J477" s="33">
        <v>45</v>
      </c>
      <c r="K477" s="33">
        <v>0.3</v>
      </c>
      <c r="L477" s="33" t="s">
        <v>103</v>
      </c>
      <c r="M477" s="23" t="s">
        <v>61</v>
      </c>
      <c r="N477" s="24" t="s">
        <v>97</v>
      </c>
      <c r="O477" s="25">
        <v>43129</v>
      </c>
      <c r="P477" s="21">
        <v>0</v>
      </c>
      <c r="Q477" s="33">
        <v>3</v>
      </c>
      <c r="R477" s="33">
        <f t="shared" si="107"/>
        <v>91</v>
      </c>
      <c r="S477" s="34">
        <f t="shared" si="108"/>
        <v>8.5134191999999997E-2</v>
      </c>
      <c r="T477" s="34">
        <f t="shared" si="109"/>
        <v>2.9023020000000002</v>
      </c>
      <c r="U477" s="34">
        <f>+VLOOKUP(B477,'[3]Annexe 1 (Prix MP)'!A:C,3,0)*T477</f>
        <v>14.197829199840001</v>
      </c>
      <c r="V477" s="35">
        <f t="shared" si="112"/>
        <v>30</v>
      </c>
      <c r="W477" s="27">
        <f t="shared" si="104"/>
        <v>3</v>
      </c>
      <c r="X477" s="36">
        <f>+VLOOKUP(W477,'[3]Annexe 1 (Prix MP)'!$A$32:$B$38,2,0)</f>
        <v>0.15</v>
      </c>
      <c r="Y477" s="37">
        <f t="shared" si="113"/>
        <v>0.47326097332800005</v>
      </c>
      <c r="Z477" s="36">
        <f t="shared" si="114"/>
        <v>0.17083878308640002</v>
      </c>
      <c r="AA477" s="34">
        <f t="shared" si="111"/>
        <v>9.6201636960000003E-2</v>
      </c>
      <c r="AB477" s="36">
        <f t="shared" si="110"/>
        <v>0</v>
      </c>
      <c r="AC477" s="36">
        <f t="shared" si="115"/>
        <v>0.74030139337440004</v>
      </c>
      <c r="AD477" s="38">
        <f t="shared" si="105"/>
        <v>0.23076923076923075</v>
      </c>
      <c r="AE477" s="36">
        <f t="shared" si="116"/>
        <v>0.75928348038400006</v>
      </c>
      <c r="AF477" s="31">
        <f t="shared" si="117"/>
        <v>0.75928348038400006</v>
      </c>
      <c r="AG477" s="31">
        <f>VLOOKUP(C477,'[4]Bague en acier (simple) '!$C$8:$AF$725,30,0)</f>
        <v>0.79686916657066675</v>
      </c>
      <c r="AH477" s="38">
        <f t="shared" si="106"/>
        <v>0.25</v>
      </c>
    </row>
    <row r="478" spans="2:34" x14ac:dyDescent="0.25">
      <c r="B478" s="44" t="s">
        <v>125</v>
      </c>
      <c r="C478" s="1" t="s">
        <v>707</v>
      </c>
      <c r="D478" s="22">
        <v>10</v>
      </c>
      <c r="E478" s="22">
        <v>16</v>
      </c>
      <c r="F478" s="22">
        <v>88</v>
      </c>
      <c r="G478" s="33">
        <v>45</v>
      </c>
      <c r="H478" s="33">
        <v>0.3</v>
      </c>
      <c r="I478" s="33" t="s">
        <v>103</v>
      </c>
      <c r="J478" s="33">
        <v>45</v>
      </c>
      <c r="K478" s="33">
        <v>0.3</v>
      </c>
      <c r="L478" s="33" t="s">
        <v>103</v>
      </c>
      <c r="M478" s="23" t="s">
        <v>96</v>
      </c>
      <c r="N478" s="24" t="s">
        <v>97</v>
      </c>
      <c r="O478" s="25">
        <v>43129</v>
      </c>
      <c r="P478" s="21">
        <v>0</v>
      </c>
      <c r="Q478" s="33">
        <v>3</v>
      </c>
      <c r="R478" s="33">
        <f t="shared" si="107"/>
        <v>91</v>
      </c>
      <c r="S478" s="34">
        <f t="shared" si="108"/>
        <v>8.5134191999999997E-2</v>
      </c>
      <c r="T478" s="34">
        <f t="shared" si="109"/>
        <v>2.9023020000000002</v>
      </c>
      <c r="U478" s="34">
        <f>+VLOOKUP(B478,'[3]Annexe 1 (Prix MP)'!A:C,3,0)*T478</f>
        <v>14.197829199840001</v>
      </c>
      <c r="V478" s="35">
        <f t="shared" si="112"/>
        <v>30</v>
      </c>
      <c r="W478" s="27">
        <f t="shared" si="104"/>
        <v>3</v>
      </c>
      <c r="X478" s="36">
        <f>+VLOOKUP(W478,'[3]Annexe 1 (Prix MP)'!$A$32:$B$38,2,0)</f>
        <v>0.15</v>
      </c>
      <c r="Y478" s="37">
        <f t="shared" si="113"/>
        <v>0.47326097332800005</v>
      </c>
      <c r="Z478" s="36">
        <f t="shared" si="114"/>
        <v>0.15</v>
      </c>
      <c r="AA478" s="34">
        <f t="shared" si="111"/>
        <v>0</v>
      </c>
      <c r="AB478" s="36">
        <f t="shared" si="110"/>
        <v>0</v>
      </c>
      <c r="AC478" s="36">
        <f t="shared" si="115"/>
        <v>0.62326097332800001</v>
      </c>
      <c r="AD478" s="38">
        <f t="shared" si="105"/>
        <v>0.24066964950340364</v>
      </c>
      <c r="AE478" s="36">
        <f t="shared" si="116"/>
        <v>0.63101463110400002</v>
      </c>
      <c r="AF478" s="31">
        <f t="shared" si="117"/>
        <v>0.63101463110400002</v>
      </c>
      <c r="AG478" s="31">
        <f>VLOOKUP(C478,'[4]Bague en acier (simple) '!$C$8:$AF$725,30,0)</f>
        <v>0.63101463110400002</v>
      </c>
      <c r="AH478" s="38">
        <f t="shared" si="106"/>
        <v>0.24999999999999994</v>
      </c>
    </row>
    <row r="479" spans="2:34" x14ac:dyDescent="0.25">
      <c r="B479" s="44" t="s">
        <v>131</v>
      </c>
      <c r="C479" s="1" t="s">
        <v>708</v>
      </c>
      <c r="D479" s="22">
        <v>12.5</v>
      </c>
      <c r="E479" s="22">
        <v>20</v>
      </c>
      <c r="F479" s="22">
        <v>40</v>
      </c>
      <c r="G479" s="33">
        <v>45</v>
      </c>
      <c r="H479" s="33">
        <v>0.3</v>
      </c>
      <c r="I479" s="33" t="s">
        <v>103</v>
      </c>
      <c r="J479" s="33">
        <v>45</v>
      </c>
      <c r="K479" s="33">
        <v>0.3</v>
      </c>
      <c r="L479" s="33" t="s">
        <v>103</v>
      </c>
      <c r="M479" s="23" t="s">
        <v>61</v>
      </c>
      <c r="N479" s="24" t="s">
        <v>97</v>
      </c>
      <c r="O479" s="25">
        <v>43129</v>
      </c>
      <c r="P479" s="21">
        <v>0</v>
      </c>
      <c r="Q479" s="33">
        <v>3</v>
      </c>
      <c r="R479" s="33">
        <f t="shared" si="107"/>
        <v>43</v>
      </c>
      <c r="S479" s="34">
        <f t="shared" si="108"/>
        <v>6.0464625000000001E-2</v>
      </c>
      <c r="T479" s="34">
        <f t="shared" si="109"/>
        <v>4.5348468750000004</v>
      </c>
      <c r="U479" s="34">
        <f>+VLOOKUP(B479,'[3]Annexe 1 (Prix MP)'!A:C,3,0)*T479</f>
        <v>41.37925786056563</v>
      </c>
      <c r="V479" s="35">
        <f t="shared" si="112"/>
        <v>65</v>
      </c>
      <c r="W479" s="27">
        <f t="shared" si="104"/>
        <v>4</v>
      </c>
      <c r="X479" s="36">
        <f>+VLOOKUP(W479,'[3]Annexe 1 (Prix MP)'!$A$32:$B$38,2,0)</f>
        <v>0.2</v>
      </c>
      <c r="Y479" s="37">
        <f t="shared" si="113"/>
        <v>0.63660396708562506</v>
      </c>
      <c r="Z479" s="36">
        <f t="shared" si="114"/>
        <v>0.21147869800068753</v>
      </c>
      <c r="AA479" s="34">
        <f t="shared" si="111"/>
        <v>6.8325026250000004E-2</v>
      </c>
      <c r="AB479" s="36">
        <f t="shared" si="110"/>
        <v>0</v>
      </c>
      <c r="AC479" s="36">
        <f t="shared" si="115"/>
        <v>0.91640769133631261</v>
      </c>
      <c r="AD479" s="38">
        <f t="shared" si="105"/>
        <v>0.23076923076923081</v>
      </c>
      <c r="AE479" s="36">
        <f t="shared" si="116"/>
        <v>0.93990532444750008</v>
      </c>
      <c r="AF479" s="31">
        <f t="shared" si="117"/>
        <v>0.93990532444750008</v>
      </c>
      <c r="AG479" s="31">
        <f>VLOOKUP(C479,'[4]Bague en acier (simple) '!$C$8:$AF$725,30,0)</f>
        <v>0.64981988537500013</v>
      </c>
      <c r="AH479" s="38">
        <f t="shared" si="106"/>
        <v>0.25</v>
      </c>
    </row>
    <row r="480" spans="2:34" x14ac:dyDescent="0.25">
      <c r="B480" s="44" t="s">
        <v>177</v>
      </c>
      <c r="C480" s="1" t="s">
        <v>709</v>
      </c>
      <c r="D480" s="22">
        <v>10</v>
      </c>
      <c r="E480" s="22">
        <v>12</v>
      </c>
      <c r="F480" s="22">
        <v>40</v>
      </c>
      <c r="G480" s="33">
        <v>45</v>
      </c>
      <c r="H480" s="33">
        <v>0.3</v>
      </c>
      <c r="I480" s="33" t="s">
        <v>103</v>
      </c>
      <c r="J480" s="33">
        <v>45</v>
      </c>
      <c r="K480" s="33">
        <v>0.3</v>
      </c>
      <c r="L480" s="33" t="s">
        <v>103</v>
      </c>
      <c r="M480" s="23" t="s">
        <v>61</v>
      </c>
      <c r="N480" s="24" t="s">
        <v>97</v>
      </c>
      <c r="O480" s="25">
        <v>43129</v>
      </c>
      <c r="P480" s="21">
        <v>0</v>
      </c>
      <c r="Q480" s="33">
        <v>3</v>
      </c>
      <c r="R480" s="33">
        <f t="shared" si="107"/>
        <v>43</v>
      </c>
      <c r="S480" s="34">
        <f t="shared" si="108"/>
        <v>1.0914640000000001E-2</v>
      </c>
      <c r="T480" s="34">
        <f t="shared" si="109"/>
        <v>0.81859800000000005</v>
      </c>
      <c r="U480" s="34">
        <f>+VLOOKUP(B480,'[3]Annexe 1 (Prix MP)'!A:C,3,0)*T480</f>
        <v>4.2989656287600013</v>
      </c>
      <c r="V480" s="35">
        <f t="shared" si="112"/>
        <v>65</v>
      </c>
      <c r="W480" s="27">
        <f t="shared" si="104"/>
        <v>1</v>
      </c>
      <c r="X480" s="36">
        <f>+VLOOKUP(W480,'[3]Annexe 1 (Prix MP)'!$A$32:$B$38,2,0)</f>
        <v>0.15</v>
      </c>
      <c r="Y480" s="37">
        <f t="shared" si="113"/>
        <v>6.6137932750153866E-2</v>
      </c>
      <c r="Z480" s="36">
        <f t="shared" si="114"/>
        <v>0.15</v>
      </c>
      <c r="AA480" s="34">
        <f t="shared" si="111"/>
        <v>1.2333543200000003E-2</v>
      </c>
      <c r="AB480" s="36">
        <f t="shared" si="110"/>
        <v>0</v>
      </c>
      <c r="AC480" s="36">
        <f t="shared" si="115"/>
        <v>0.22847147595015385</v>
      </c>
      <c r="AD480" s="38">
        <f t="shared" si="105"/>
        <v>0.65653709889249301</v>
      </c>
      <c r="AE480" s="36">
        <f t="shared" si="116"/>
        <v>0.22847147595015385</v>
      </c>
      <c r="AF480" s="31">
        <f t="shared" si="117"/>
        <v>0.22847147595015385</v>
      </c>
      <c r="AG480" s="31">
        <f>VLOOKUP(C480,'[4]Bague en acier (simple) '!$C$8:$AF$725,30,0)</f>
        <v>0.26259830475015389</v>
      </c>
      <c r="AH480" s="38">
        <f t="shared" si="106"/>
        <v>0.65653709889249301</v>
      </c>
    </row>
    <row r="481" spans="2:34" x14ac:dyDescent="0.25">
      <c r="B481" s="44" t="s">
        <v>131</v>
      </c>
      <c r="C481" s="1" t="s">
        <v>710</v>
      </c>
      <c r="D481" s="22">
        <v>12.5</v>
      </c>
      <c r="E481" s="22">
        <v>20</v>
      </c>
      <c r="F481" s="22">
        <v>46</v>
      </c>
      <c r="G481" s="33">
        <v>45</v>
      </c>
      <c r="H481" s="33">
        <v>0.3</v>
      </c>
      <c r="I481" s="33" t="s">
        <v>103</v>
      </c>
      <c r="J481" s="33">
        <v>45</v>
      </c>
      <c r="K481" s="33">
        <v>0.3</v>
      </c>
      <c r="L481" s="33" t="s">
        <v>103</v>
      </c>
      <c r="M481" s="23" t="s">
        <v>61</v>
      </c>
      <c r="N481" s="24" t="s">
        <v>97</v>
      </c>
      <c r="O481" s="25">
        <v>43129</v>
      </c>
      <c r="P481" s="21">
        <v>0</v>
      </c>
      <c r="Q481" s="33">
        <v>3</v>
      </c>
      <c r="R481" s="33">
        <f t="shared" si="107"/>
        <v>49</v>
      </c>
      <c r="S481" s="34">
        <f t="shared" si="108"/>
        <v>6.9534318750000004E-2</v>
      </c>
      <c r="T481" s="34">
        <f t="shared" si="109"/>
        <v>4.5348468750000004</v>
      </c>
      <c r="U481" s="34">
        <f>+VLOOKUP(B481,'[3]Annexe 1 (Prix MP)'!A:C,3,0)*T481</f>
        <v>41.37925786056563</v>
      </c>
      <c r="V481" s="35">
        <f t="shared" si="112"/>
        <v>57</v>
      </c>
      <c r="W481" s="27">
        <f t="shared" si="104"/>
        <v>4</v>
      </c>
      <c r="X481" s="36">
        <f>+VLOOKUP(W481,'[3]Annexe 1 (Prix MP)'!$A$32:$B$38,2,0)</f>
        <v>0.2</v>
      </c>
      <c r="Y481" s="37">
        <f t="shared" si="113"/>
        <v>0.72595189229062507</v>
      </c>
      <c r="Z481" s="36">
        <f t="shared" si="114"/>
        <v>0.24135770174343751</v>
      </c>
      <c r="AA481" s="34">
        <f t="shared" si="111"/>
        <v>7.8573780187500011E-2</v>
      </c>
      <c r="AB481" s="36">
        <f t="shared" si="110"/>
        <v>0</v>
      </c>
      <c r="AC481" s="36">
        <f t="shared" si="115"/>
        <v>1.0458833742215625</v>
      </c>
      <c r="AD481" s="38">
        <f t="shared" si="105"/>
        <v>0.23076923076923073</v>
      </c>
      <c r="AE481" s="36">
        <f t="shared" si="116"/>
        <v>1.0727008966375002</v>
      </c>
      <c r="AF481" s="31">
        <f t="shared" si="117"/>
        <v>1.0727008966375002</v>
      </c>
      <c r="AG481" s="31">
        <f>VLOOKUP(C481,'[4]Bague en acier (simple) '!$C$8:$AF$725,30,0)</f>
        <v>0.72664688898026342</v>
      </c>
      <c r="AH481" s="38">
        <f t="shared" si="106"/>
        <v>0.25000000000000011</v>
      </c>
    </row>
    <row r="482" spans="2:34" x14ac:dyDescent="0.25">
      <c r="B482" s="44" t="s">
        <v>154</v>
      </c>
      <c r="C482" s="1" t="s">
        <v>6</v>
      </c>
      <c r="D482" s="22">
        <v>13</v>
      </c>
      <c r="E482" s="22">
        <v>16</v>
      </c>
      <c r="F482" s="22">
        <v>38</v>
      </c>
      <c r="G482" s="33">
        <v>45</v>
      </c>
      <c r="H482" s="33">
        <v>0.3</v>
      </c>
      <c r="I482" s="33" t="s">
        <v>103</v>
      </c>
      <c r="J482" s="33">
        <v>45</v>
      </c>
      <c r="K482" s="33">
        <v>0.3</v>
      </c>
      <c r="L482" s="33" t="s">
        <v>103</v>
      </c>
      <c r="M482" s="23" t="s">
        <v>61</v>
      </c>
      <c r="N482" s="24" t="s">
        <v>97</v>
      </c>
      <c r="O482" s="25">
        <v>43129</v>
      </c>
      <c r="P482" s="21">
        <v>0</v>
      </c>
      <c r="Q482" s="33">
        <v>3</v>
      </c>
      <c r="R482" s="33">
        <f t="shared" si="107"/>
        <v>41</v>
      </c>
      <c r="S482" s="34">
        <f t="shared" si="108"/>
        <v>2.0502158999999999E-2</v>
      </c>
      <c r="T482" s="34">
        <f t="shared" si="109"/>
        <v>1.6185915000000002</v>
      </c>
      <c r="U482" s="34">
        <f>+VLOOKUP(B482,'[3]Annexe 1 (Prix MP)'!A:C,3,0)*T482</f>
        <v>7.2969989439600003</v>
      </c>
      <c r="V482" s="35">
        <f t="shared" si="112"/>
        <v>68</v>
      </c>
      <c r="W482" s="27">
        <f t="shared" si="104"/>
        <v>2</v>
      </c>
      <c r="X482" s="36">
        <f>+VLOOKUP(W482,'[3]Annexe 1 (Prix MP)'!$A$32:$B$38,2,0)</f>
        <v>0.15</v>
      </c>
      <c r="Y482" s="37">
        <f t="shared" si="113"/>
        <v>0.10730880799941177</v>
      </c>
      <c r="Z482" s="36">
        <f t="shared" si="114"/>
        <v>0.15</v>
      </c>
      <c r="AA482" s="34">
        <f t="shared" si="111"/>
        <v>2.3167439670000001E-2</v>
      </c>
      <c r="AB482" s="36">
        <f t="shared" si="110"/>
        <v>0</v>
      </c>
      <c r="AC482" s="36">
        <f t="shared" si="115"/>
        <v>0.28047624766941176</v>
      </c>
      <c r="AD482" s="38">
        <f t="shared" si="105"/>
        <v>0.53480464476549938</v>
      </c>
      <c r="AE482" s="36">
        <f t="shared" si="116"/>
        <v>0.28047624766941176</v>
      </c>
      <c r="AF482" s="31">
        <f t="shared" si="117"/>
        <v>0.28047624766941176</v>
      </c>
      <c r="AG482" s="31">
        <f>VLOOKUP(C482,'[4]Bague en acier (simple) '!$C$8:$AF$725,30,0)</f>
        <v>0.31383607494941179</v>
      </c>
      <c r="AH482" s="38">
        <f t="shared" si="106"/>
        <v>0.53480464476549938</v>
      </c>
    </row>
    <row r="483" spans="2:34" x14ac:dyDescent="0.25">
      <c r="B483" s="44" t="s">
        <v>125</v>
      </c>
      <c r="C483" s="1" t="s">
        <v>711</v>
      </c>
      <c r="D483" s="22">
        <v>10</v>
      </c>
      <c r="E483" s="22">
        <v>16</v>
      </c>
      <c r="F483" s="22">
        <v>13</v>
      </c>
      <c r="G483" s="33">
        <v>45</v>
      </c>
      <c r="H483" s="33">
        <v>0.3</v>
      </c>
      <c r="I483" s="33" t="s">
        <v>103</v>
      </c>
      <c r="J483" s="33">
        <v>45</v>
      </c>
      <c r="K483" s="33">
        <v>0.3</v>
      </c>
      <c r="L483" s="33" t="s">
        <v>103</v>
      </c>
      <c r="M483" s="23" t="s">
        <v>61</v>
      </c>
      <c r="N483" s="24" t="s">
        <v>97</v>
      </c>
      <c r="O483" s="25">
        <v>43129</v>
      </c>
      <c r="P483" s="21">
        <v>0</v>
      </c>
      <c r="Q483" s="33">
        <v>3</v>
      </c>
      <c r="R483" s="33">
        <f t="shared" si="107"/>
        <v>16</v>
      </c>
      <c r="S483" s="34">
        <f t="shared" si="108"/>
        <v>1.2576641999999999E-2</v>
      </c>
      <c r="T483" s="34">
        <f t="shared" si="109"/>
        <v>2.9023020000000002</v>
      </c>
      <c r="U483" s="34">
        <f>+VLOOKUP(B483,'[3]Annexe 1 (Prix MP)'!A:C,3,0)*T483</f>
        <v>14.197829199840001</v>
      </c>
      <c r="V483" s="35">
        <f t="shared" si="112"/>
        <v>176</v>
      </c>
      <c r="W483" s="27">
        <f t="shared" si="104"/>
        <v>3</v>
      </c>
      <c r="X483" s="36">
        <f>+VLOOKUP(W483,'[3]Annexe 1 (Prix MP)'!$A$32:$B$38,2,0)</f>
        <v>0.15</v>
      </c>
      <c r="Y483" s="37">
        <f t="shared" si="113"/>
        <v>8.0669484090000007E-2</v>
      </c>
      <c r="Z483" s="36">
        <f t="shared" si="114"/>
        <v>0.15</v>
      </c>
      <c r="AA483" s="34">
        <f t="shared" si="111"/>
        <v>1.421160546E-2</v>
      </c>
      <c r="AB483" s="36">
        <f t="shared" si="110"/>
        <v>0</v>
      </c>
      <c r="AC483" s="36">
        <f t="shared" si="115"/>
        <v>0.24488108954999999</v>
      </c>
      <c r="AD483" s="38">
        <f t="shared" si="105"/>
        <v>0.6125421945632632</v>
      </c>
      <c r="AE483" s="36">
        <f t="shared" si="116"/>
        <v>0.24488108954999999</v>
      </c>
      <c r="AF483" s="31">
        <f t="shared" si="117"/>
        <v>0.24488108954999999</v>
      </c>
      <c r="AG483" s="31">
        <f>VLOOKUP(C483,'[4]Bague en acier (simple) '!$C$8:$AF$725,30,0)</f>
        <v>0.27887495818999997</v>
      </c>
      <c r="AH483" s="38">
        <f t="shared" si="106"/>
        <v>0.6125421945632632</v>
      </c>
    </row>
    <row r="484" spans="2:34" x14ac:dyDescent="0.25">
      <c r="B484" s="44" t="s">
        <v>129</v>
      </c>
      <c r="C484" s="1" t="s">
        <v>712</v>
      </c>
      <c r="D484" s="22">
        <v>15</v>
      </c>
      <c r="E484" s="22">
        <v>20</v>
      </c>
      <c r="F484" s="22">
        <v>45</v>
      </c>
      <c r="G484" s="33">
        <v>45</v>
      </c>
      <c r="H484" s="33">
        <v>0.3</v>
      </c>
      <c r="I484" s="33" t="s">
        <v>103</v>
      </c>
      <c r="J484" s="33">
        <v>45</v>
      </c>
      <c r="K484" s="33">
        <v>0.3</v>
      </c>
      <c r="L484" s="33" t="s">
        <v>103</v>
      </c>
      <c r="M484" s="23" t="s">
        <v>96</v>
      </c>
      <c r="N484" s="24" t="s">
        <v>97</v>
      </c>
      <c r="O484" s="25">
        <v>43129</v>
      </c>
      <c r="P484" s="21">
        <v>0</v>
      </c>
      <c r="Q484" s="33">
        <v>3</v>
      </c>
      <c r="R484" s="33">
        <f t="shared" si="107"/>
        <v>48</v>
      </c>
      <c r="S484" s="34">
        <f t="shared" si="108"/>
        <v>4.88368125E-2</v>
      </c>
      <c r="T484" s="34">
        <f t="shared" si="109"/>
        <v>3.2557875000000003</v>
      </c>
      <c r="U484" s="34">
        <f>+VLOOKUP(B484,'[3]Annexe 1 (Prix MP)'!A:C,3,0)*T484</f>
        <v>16.067584798650003</v>
      </c>
      <c r="V484" s="35">
        <f t="shared" si="112"/>
        <v>58</v>
      </c>
      <c r="W484" s="27">
        <f t="shared" si="104"/>
        <v>3</v>
      </c>
      <c r="X484" s="36">
        <f>+VLOOKUP(W484,'[3]Annexe 1 (Prix MP)'!$A$32:$B$38,2,0)</f>
        <v>0.15</v>
      </c>
      <c r="Y484" s="37">
        <f t="shared" si="113"/>
        <v>0.27702732411465525</v>
      </c>
      <c r="Z484" s="36">
        <f t="shared" si="114"/>
        <v>0.15</v>
      </c>
      <c r="AA484" s="34">
        <f t="shared" si="111"/>
        <v>0</v>
      </c>
      <c r="AB484" s="36">
        <f t="shared" si="110"/>
        <v>0</v>
      </c>
      <c r="AC484" s="36">
        <f t="shared" si="115"/>
        <v>0.42702732411465527</v>
      </c>
      <c r="AD484" s="38">
        <f t="shared" si="105"/>
        <v>0.3512655784052956</v>
      </c>
      <c r="AE484" s="36">
        <f t="shared" si="116"/>
        <v>0.42702732411465527</v>
      </c>
      <c r="AF484" s="31">
        <f t="shared" si="117"/>
        <v>0.42702732411465527</v>
      </c>
      <c r="AG484" s="31">
        <f>VLOOKUP(C484,'[4]Bague en acier (simple) '!$C$8:$AF$725,30,0)</f>
        <v>0.42702732411465527</v>
      </c>
      <c r="AH484" s="38">
        <f t="shared" si="106"/>
        <v>0.3512655784052956</v>
      </c>
    </row>
    <row r="485" spans="2:34" x14ac:dyDescent="0.25">
      <c r="B485" s="44" t="s">
        <v>129</v>
      </c>
      <c r="C485" s="1" t="s">
        <v>713</v>
      </c>
      <c r="D485" s="22">
        <v>14</v>
      </c>
      <c r="E485" s="22">
        <v>20</v>
      </c>
      <c r="F485" s="22">
        <v>43</v>
      </c>
      <c r="G485" s="33">
        <v>45</v>
      </c>
      <c r="H485" s="33">
        <v>0.3</v>
      </c>
      <c r="I485" s="33" t="s">
        <v>103</v>
      </c>
      <c r="J485" s="33">
        <v>45</v>
      </c>
      <c r="K485" s="33">
        <v>0.3</v>
      </c>
      <c r="L485" s="33" t="s">
        <v>103</v>
      </c>
      <c r="M485" s="23" t="s">
        <v>61</v>
      </c>
      <c r="N485" s="24" t="s">
        <v>97</v>
      </c>
      <c r="O485" s="25">
        <v>43129</v>
      </c>
      <c r="P485" s="21">
        <v>0</v>
      </c>
      <c r="Q485" s="33">
        <v>3</v>
      </c>
      <c r="R485" s="33">
        <f t="shared" si="107"/>
        <v>46</v>
      </c>
      <c r="S485" s="34">
        <f t="shared" si="108"/>
        <v>5.4399558000000008E-2</v>
      </c>
      <c r="T485" s="34">
        <f t="shared" si="109"/>
        <v>3.7953180000000004</v>
      </c>
      <c r="U485" s="34">
        <f>+VLOOKUP(B485,'[3]Annexe 1 (Prix MP)'!A:C,3,0)*T485</f>
        <v>18.730213136712006</v>
      </c>
      <c r="V485" s="35">
        <f t="shared" si="112"/>
        <v>61</v>
      </c>
      <c r="W485" s="27">
        <f t="shared" si="104"/>
        <v>3</v>
      </c>
      <c r="X485" s="36">
        <f>+VLOOKUP(W485,'[3]Annexe 1 (Prix MP)'!$A$32:$B$38,2,0)</f>
        <v>0.15</v>
      </c>
      <c r="Y485" s="37">
        <f t="shared" si="113"/>
        <v>0.30705267437232797</v>
      </c>
      <c r="Z485" s="36">
        <f t="shared" si="114"/>
        <v>0.15</v>
      </c>
      <c r="AA485" s="34">
        <f t="shared" si="111"/>
        <v>6.1471500540000015E-2</v>
      </c>
      <c r="AB485" s="36">
        <f t="shared" si="110"/>
        <v>0</v>
      </c>
      <c r="AC485" s="36">
        <f t="shared" si="115"/>
        <v>0.51852417491232805</v>
      </c>
      <c r="AD485" s="38">
        <f t="shared" si="105"/>
        <v>0.28928255857185836</v>
      </c>
      <c r="AE485" s="36">
        <f t="shared" si="116"/>
        <v>0.52646310701761145</v>
      </c>
      <c r="AF485" s="31">
        <f t="shared" si="117"/>
        <v>0.52646310701761145</v>
      </c>
      <c r="AG485" s="31">
        <f>VLOOKUP(C485,'[4]Bague en acier (simple) '!$C$8:$AF$725,30,0)</f>
        <v>0.57024601467475422</v>
      </c>
      <c r="AH485" s="38">
        <f t="shared" si="106"/>
        <v>0.3000000000000001</v>
      </c>
    </row>
    <row r="486" spans="2:34" x14ac:dyDescent="0.25">
      <c r="B486" s="44" t="s">
        <v>129</v>
      </c>
      <c r="C486" s="1" t="s">
        <v>714</v>
      </c>
      <c r="D486" s="22">
        <v>14</v>
      </c>
      <c r="E486" s="22">
        <v>20</v>
      </c>
      <c r="F486" s="22">
        <v>43</v>
      </c>
      <c r="G486" s="33">
        <v>45</v>
      </c>
      <c r="H486" s="33">
        <v>0.3</v>
      </c>
      <c r="I486" s="33" t="s">
        <v>103</v>
      </c>
      <c r="J486" s="33">
        <v>45</v>
      </c>
      <c r="K486" s="33">
        <v>0.3</v>
      </c>
      <c r="L486" s="33" t="s">
        <v>103</v>
      </c>
      <c r="M486" s="23" t="s">
        <v>96</v>
      </c>
      <c r="N486" s="24" t="s">
        <v>97</v>
      </c>
      <c r="O486" s="25">
        <v>43129</v>
      </c>
      <c r="P486" s="21">
        <v>0</v>
      </c>
      <c r="Q486" s="33">
        <v>3</v>
      </c>
      <c r="R486" s="33">
        <f t="shared" si="107"/>
        <v>46</v>
      </c>
      <c r="S486" s="34">
        <f t="shared" si="108"/>
        <v>5.4399558000000008E-2</v>
      </c>
      <c r="T486" s="34">
        <f t="shared" si="109"/>
        <v>3.7953180000000004</v>
      </c>
      <c r="U486" s="34">
        <f>+VLOOKUP(B486,'[3]Annexe 1 (Prix MP)'!A:C,3,0)*T486</f>
        <v>18.730213136712006</v>
      </c>
      <c r="V486" s="35">
        <f t="shared" si="112"/>
        <v>61</v>
      </c>
      <c r="W486" s="27">
        <f t="shared" si="104"/>
        <v>3</v>
      </c>
      <c r="X486" s="36">
        <f>+VLOOKUP(W486,'[3]Annexe 1 (Prix MP)'!$A$32:$B$38,2,0)</f>
        <v>0.15</v>
      </c>
      <c r="Y486" s="37">
        <f t="shared" si="113"/>
        <v>0.30705267437232797</v>
      </c>
      <c r="Z486" s="36">
        <f t="shared" si="114"/>
        <v>0.15</v>
      </c>
      <c r="AA486" s="34">
        <f t="shared" si="111"/>
        <v>0</v>
      </c>
      <c r="AB486" s="36">
        <f t="shared" si="110"/>
        <v>0</v>
      </c>
      <c r="AC486" s="36">
        <f t="shared" si="115"/>
        <v>0.45705267437232799</v>
      </c>
      <c r="AD486" s="38">
        <f t="shared" si="105"/>
        <v>0.32818974356948144</v>
      </c>
      <c r="AE486" s="36">
        <f t="shared" si="116"/>
        <v>0.45705267437232799</v>
      </c>
      <c r="AF486" s="31">
        <f t="shared" si="117"/>
        <v>0.45705267437232799</v>
      </c>
      <c r="AG486" s="31">
        <f>VLOOKUP(C486,'[4]Bague en acier (simple) '!$C$8:$AF$725,30,0)</f>
        <v>0.45705267437232799</v>
      </c>
      <c r="AH486" s="38">
        <f t="shared" si="106"/>
        <v>0.32818974356948144</v>
      </c>
    </row>
    <row r="487" spans="2:34" x14ac:dyDescent="0.25">
      <c r="B487" s="44" t="s">
        <v>368</v>
      </c>
      <c r="C487" s="1" t="s">
        <v>715</v>
      </c>
      <c r="D487" s="22" t="s">
        <v>111</v>
      </c>
      <c r="E487" s="22" t="s">
        <v>366</v>
      </c>
      <c r="F487" s="22">
        <v>55</v>
      </c>
      <c r="G487" s="33">
        <v>45</v>
      </c>
      <c r="H487" s="33">
        <v>0.3</v>
      </c>
      <c r="I487" s="33" t="s">
        <v>103</v>
      </c>
      <c r="J487" s="33">
        <v>45</v>
      </c>
      <c r="K487" s="33">
        <v>0.3</v>
      </c>
      <c r="L487" s="33" t="s">
        <v>103</v>
      </c>
      <c r="M487" s="23" t="s">
        <v>96</v>
      </c>
      <c r="N487" s="24" t="s">
        <v>97</v>
      </c>
      <c r="O487" s="25">
        <v>43129</v>
      </c>
      <c r="P487" s="21">
        <v>0</v>
      </c>
      <c r="Q487" s="33">
        <v>3</v>
      </c>
      <c r="R487" s="33">
        <f t="shared" si="107"/>
        <v>58</v>
      </c>
      <c r="S487" s="34">
        <f t="shared" si="108"/>
        <v>0.13097568000000001</v>
      </c>
      <c r="T487" s="34">
        <f t="shared" si="109"/>
        <v>7.1441280000000003</v>
      </c>
      <c r="U487" s="34">
        <f>+VLOOKUP(B487,'[3]Annexe 1 (Prix MP)'!A:C,3,0)*T487</f>
        <v>30.322965530880001</v>
      </c>
      <c r="V487" s="35">
        <f t="shared" si="112"/>
        <v>48</v>
      </c>
      <c r="W487" s="27">
        <f t="shared" si="104"/>
        <v>4</v>
      </c>
      <c r="X487" s="36">
        <f>+VLOOKUP(W487,'[3]Annexe 1 (Prix MP)'!$A$32:$B$38,2,0)</f>
        <v>0.2</v>
      </c>
      <c r="Y487" s="37">
        <f t="shared" si="113"/>
        <v>0.63172844855999999</v>
      </c>
      <c r="Z487" s="36">
        <f t="shared" si="114"/>
        <v>0.2</v>
      </c>
      <c r="AA487" s="34">
        <f t="shared" si="111"/>
        <v>0</v>
      </c>
      <c r="AB487" s="36">
        <f t="shared" si="110"/>
        <v>0</v>
      </c>
      <c r="AC487" s="36">
        <f t="shared" si="115"/>
        <v>0.83172844856000006</v>
      </c>
      <c r="AD487" s="38">
        <f t="shared" si="105"/>
        <v>0.24046309867874174</v>
      </c>
      <c r="AE487" s="36">
        <f t="shared" si="116"/>
        <v>0.84230459808000002</v>
      </c>
      <c r="AF487" s="31">
        <f t="shared" si="117"/>
        <v>0.84230459808000002</v>
      </c>
      <c r="AG487" s="31">
        <f>VLOOKUP(C487,'[4]Bague en acier (simple) '!$C$8:$AF$725,30,0)</f>
        <v>0.84230459808000002</v>
      </c>
      <c r="AH487" s="38">
        <f t="shared" si="106"/>
        <v>0.25000000000000006</v>
      </c>
    </row>
    <row r="488" spans="2:34" x14ac:dyDescent="0.25">
      <c r="B488" s="44" t="s">
        <v>93</v>
      </c>
      <c r="C488" s="1" t="s">
        <v>716</v>
      </c>
      <c r="D488" s="22" t="s">
        <v>186</v>
      </c>
      <c r="E488" s="22" t="s">
        <v>124</v>
      </c>
      <c r="F488" s="22">
        <v>62</v>
      </c>
      <c r="G488" s="33">
        <v>45</v>
      </c>
      <c r="H488" s="33">
        <v>0.3</v>
      </c>
      <c r="I488" s="33" t="s">
        <v>103</v>
      </c>
      <c r="J488" s="33">
        <v>45</v>
      </c>
      <c r="K488" s="33">
        <v>0.3</v>
      </c>
      <c r="L488" s="33" t="s">
        <v>103</v>
      </c>
      <c r="M488" s="23" t="s">
        <v>96</v>
      </c>
      <c r="N488" s="24" t="s">
        <v>97</v>
      </c>
      <c r="O488" s="25">
        <v>43129</v>
      </c>
      <c r="P488" s="21">
        <v>0</v>
      </c>
      <c r="Q488" s="33">
        <v>3</v>
      </c>
      <c r="R488" s="33">
        <f t="shared" si="107"/>
        <v>65</v>
      </c>
      <c r="S488" s="34">
        <f t="shared" si="108"/>
        <v>0.209164192</v>
      </c>
      <c r="T488" s="34">
        <f t="shared" si="109"/>
        <v>10.120848000000002</v>
      </c>
      <c r="U488" s="34">
        <f>+VLOOKUP(B488,'[3]Annexe 1 (Prix MP)'!A:C,3,0)*T488</f>
        <v>38.909600136000016</v>
      </c>
      <c r="V488" s="35">
        <f t="shared" si="112"/>
        <v>43</v>
      </c>
      <c r="W488" s="27">
        <f t="shared" si="104"/>
        <v>4</v>
      </c>
      <c r="X488" s="36">
        <f>+VLOOKUP(W488,'[3]Annexe 1 (Prix MP)'!$A$32:$B$38,2,0)</f>
        <v>0.2</v>
      </c>
      <c r="Y488" s="37">
        <f t="shared" si="113"/>
        <v>0.90487442176744226</v>
      </c>
      <c r="Z488" s="36">
        <f t="shared" si="114"/>
        <v>0.27146232653023267</v>
      </c>
      <c r="AA488" s="34">
        <f t="shared" si="111"/>
        <v>0</v>
      </c>
      <c r="AB488" s="36">
        <f t="shared" si="110"/>
        <v>0</v>
      </c>
      <c r="AC488" s="36">
        <f t="shared" si="115"/>
        <v>1.176336748297675</v>
      </c>
      <c r="AD488" s="38">
        <f t="shared" si="105"/>
        <v>0.23076923076923081</v>
      </c>
      <c r="AE488" s="36">
        <f t="shared" si="116"/>
        <v>1.2064992290232563</v>
      </c>
      <c r="AF488" s="31">
        <f t="shared" si="117"/>
        <v>1.2064992290232563</v>
      </c>
      <c r="AG488" s="31">
        <f>VLOOKUP(C488,'[4]Bague en acier (simple) '!$C$8:$AF$725,30,0)</f>
        <v>1.1557537678883725</v>
      </c>
      <c r="AH488" s="38">
        <f t="shared" si="106"/>
        <v>0.25</v>
      </c>
    </row>
    <row r="489" spans="2:34" x14ac:dyDescent="0.25">
      <c r="B489" s="44" t="s">
        <v>117</v>
      </c>
      <c r="C489" s="1" t="s">
        <v>717</v>
      </c>
      <c r="D489" s="22" t="s">
        <v>119</v>
      </c>
      <c r="E489" s="22" t="s">
        <v>115</v>
      </c>
      <c r="F489" s="22">
        <v>24</v>
      </c>
      <c r="G489" s="33">
        <v>45</v>
      </c>
      <c r="H489" s="33">
        <v>0.3</v>
      </c>
      <c r="I489" s="33" t="s">
        <v>103</v>
      </c>
      <c r="J489" s="33">
        <v>45</v>
      </c>
      <c r="K489" s="33">
        <v>0.3</v>
      </c>
      <c r="L489" s="33" t="s">
        <v>103</v>
      </c>
      <c r="M489" s="23" t="s">
        <v>96</v>
      </c>
      <c r="N489" s="24" t="s">
        <v>97</v>
      </c>
      <c r="O489" s="25">
        <v>43129</v>
      </c>
      <c r="P489" s="21">
        <v>0</v>
      </c>
      <c r="Q489" s="33">
        <v>3</v>
      </c>
      <c r="R489" s="33">
        <f t="shared" si="107"/>
        <v>27</v>
      </c>
      <c r="S489" s="34">
        <f t="shared" si="108"/>
        <v>1.9051008000000001E-2</v>
      </c>
      <c r="T489" s="34">
        <f t="shared" si="109"/>
        <v>2.3813760000000004</v>
      </c>
      <c r="U489" s="34">
        <f>+VLOOKUP(B489,'[3]Annexe 1 (Prix MP)'!A:C,3,0)*T489</f>
        <v>10.821472632960003</v>
      </c>
      <c r="V489" s="35">
        <f t="shared" si="112"/>
        <v>104</v>
      </c>
      <c r="W489" s="27">
        <f t="shared" si="104"/>
        <v>2</v>
      </c>
      <c r="X489" s="36">
        <f>+VLOOKUP(W489,'[3]Annexe 1 (Prix MP)'!$A$32:$B$38,2,0)</f>
        <v>0.15</v>
      </c>
      <c r="Y489" s="37">
        <f t="shared" si="113"/>
        <v>0.10405262147076925</v>
      </c>
      <c r="Z489" s="36">
        <f t="shared" si="114"/>
        <v>0.15</v>
      </c>
      <c r="AA489" s="34">
        <f t="shared" si="111"/>
        <v>0</v>
      </c>
      <c r="AB489" s="36">
        <f t="shared" si="110"/>
        <v>0</v>
      </c>
      <c r="AC489" s="36">
        <f t="shared" si="115"/>
        <v>0.25405262147076924</v>
      </c>
      <c r="AD489" s="38">
        <f t="shared" si="105"/>
        <v>0.59042886127927108</v>
      </c>
      <c r="AE489" s="36">
        <f t="shared" si="116"/>
        <v>0.25405262147076924</v>
      </c>
      <c r="AF489" s="31">
        <f t="shared" si="117"/>
        <v>0.25405262147076924</v>
      </c>
      <c r="AG489" s="31">
        <f>VLOOKUP(C489,'[4]Bague en acier (simple) '!$C$8:$AF$725,30,0)</f>
        <v>0.25405262147076924</v>
      </c>
      <c r="AH489" s="38">
        <f t="shared" si="106"/>
        <v>0.59042886127927108</v>
      </c>
    </row>
    <row r="490" spans="2:34" x14ac:dyDescent="0.25">
      <c r="B490" s="44" t="s">
        <v>117</v>
      </c>
      <c r="C490" s="1" t="s">
        <v>718</v>
      </c>
      <c r="D490" s="22" t="s">
        <v>119</v>
      </c>
      <c r="E490" s="22" t="s">
        <v>115</v>
      </c>
      <c r="F490" s="22">
        <v>55</v>
      </c>
      <c r="G490" s="33">
        <v>45</v>
      </c>
      <c r="H490" s="33">
        <v>0.3</v>
      </c>
      <c r="I490" s="33" t="s">
        <v>103</v>
      </c>
      <c r="J490" s="33">
        <v>45</v>
      </c>
      <c r="K490" s="33">
        <v>0.3</v>
      </c>
      <c r="L490" s="33" t="s">
        <v>103</v>
      </c>
      <c r="M490" s="23" t="s">
        <v>96</v>
      </c>
      <c r="N490" s="24" t="s">
        <v>97</v>
      </c>
      <c r="O490" s="25">
        <v>43129</v>
      </c>
      <c r="P490" s="21">
        <v>0</v>
      </c>
      <c r="Q490" s="33">
        <v>3</v>
      </c>
      <c r="R490" s="33">
        <f t="shared" si="107"/>
        <v>58</v>
      </c>
      <c r="S490" s="34">
        <f t="shared" si="108"/>
        <v>4.3658560000000006E-2</v>
      </c>
      <c r="T490" s="34">
        <f t="shared" si="109"/>
        <v>2.3813760000000004</v>
      </c>
      <c r="U490" s="34">
        <f>+VLOOKUP(B490,'[3]Annexe 1 (Prix MP)'!A:C,3,0)*T490</f>
        <v>10.821472632960003</v>
      </c>
      <c r="V490" s="35">
        <f t="shared" si="112"/>
        <v>48</v>
      </c>
      <c r="W490" s="27">
        <f t="shared" si="104"/>
        <v>2</v>
      </c>
      <c r="X490" s="36">
        <f>+VLOOKUP(W490,'[3]Annexe 1 (Prix MP)'!$A$32:$B$38,2,0)</f>
        <v>0.15</v>
      </c>
      <c r="Y490" s="37">
        <f t="shared" si="113"/>
        <v>0.22544734652000006</v>
      </c>
      <c r="Z490" s="36">
        <f t="shared" si="114"/>
        <v>0.15</v>
      </c>
      <c r="AA490" s="34">
        <f t="shared" si="111"/>
        <v>0</v>
      </c>
      <c r="AB490" s="36">
        <f t="shared" si="110"/>
        <v>0</v>
      </c>
      <c r="AC490" s="36">
        <f t="shared" si="115"/>
        <v>0.37544734652000006</v>
      </c>
      <c r="AD490" s="38">
        <f t="shared" si="105"/>
        <v>0.39952339892754973</v>
      </c>
      <c r="AE490" s="36">
        <f t="shared" si="116"/>
        <v>0.37544734652000006</v>
      </c>
      <c r="AF490" s="31">
        <f t="shared" si="117"/>
        <v>0.37544734652000006</v>
      </c>
      <c r="AG490" s="31">
        <f>VLOOKUP(C490,'[4]Bague en acier (simple) '!$C$8:$AF$725,30,0)</f>
        <v>0.37544734652000006</v>
      </c>
      <c r="AH490" s="38">
        <f t="shared" si="106"/>
        <v>0.39952339892754973</v>
      </c>
    </row>
    <row r="491" spans="2:34" x14ac:dyDescent="0.25">
      <c r="B491" s="44" t="s">
        <v>117</v>
      </c>
      <c r="C491" s="1" t="s">
        <v>719</v>
      </c>
      <c r="D491" s="22" t="s">
        <v>119</v>
      </c>
      <c r="E491" s="22" t="s">
        <v>115</v>
      </c>
      <c r="F491" s="22">
        <v>64</v>
      </c>
      <c r="G491" s="33">
        <v>45</v>
      </c>
      <c r="H491" s="33">
        <v>0.3</v>
      </c>
      <c r="I491" s="33" t="s">
        <v>103</v>
      </c>
      <c r="J491" s="33">
        <v>45</v>
      </c>
      <c r="K491" s="33">
        <v>0.3</v>
      </c>
      <c r="L491" s="33" t="s">
        <v>103</v>
      </c>
      <c r="M491" s="23" t="s">
        <v>96</v>
      </c>
      <c r="N491" s="24" t="s">
        <v>97</v>
      </c>
      <c r="O491" s="25">
        <v>43129</v>
      </c>
      <c r="P491" s="21">
        <v>0</v>
      </c>
      <c r="Q491" s="33">
        <v>3</v>
      </c>
      <c r="R491" s="33">
        <f t="shared" si="107"/>
        <v>67</v>
      </c>
      <c r="S491" s="34">
        <f t="shared" si="108"/>
        <v>5.0802687999999999E-2</v>
      </c>
      <c r="T491" s="34">
        <f t="shared" si="109"/>
        <v>2.3813760000000004</v>
      </c>
      <c r="U491" s="34">
        <f>+VLOOKUP(B491,'[3]Annexe 1 (Prix MP)'!A:C,3,0)*T491</f>
        <v>10.821472632960003</v>
      </c>
      <c r="V491" s="35">
        <f t="shared" si="112"/>
        <v>42</v>
      </c>
      <c r="W491" s="27">
        <f t="shared" si="104"/>
        <v>2</v>
      </c>
      <c r="X491" s="36">
        <f>+VLOOKUP(W491,'[3]Annexe 1 (Prix MP)'!$A$32:$B$38,2,0)</f>
        <v>0.15</v>
      </c>
      <c r="Y491" s="37">
        <f t="shared" si="113"/>
        <v>0.25765411030857149</v>
      </c>
      <c r="Z491" s="36">
        <f t="shared" si="114"/>
        <v>0.15</v>
      </c>
      <c r="AA491" s="34">
        <f t="shared" si="111"/>
        <v>0</v>
      </c>
      <c r="AB491" s="36">
        <f t="shared" si="110"/>
        <v>0</v>
      </c>
      <c r="AC491" s="36">
        <f t="shared" si="115"/>
        <v>0.40765411030857146</v>
      </c>
      <c r="AD491" s="38">
        <f t="shared" si="105"/>
        <v>0.36795900300492079</v>
      </c>
      <c r="AE491" s="36">
        <f t="shared" si="116"/>
        <v>0.40765411030857146</v>
      </c>
      <c r="AF491" s="31">
        <f t="shared" si="117"/>
        <v>0.40765411030857146</v>
      </c>
      <c r="AG491" s="31">
        <f>VLOOKUP(C491,'[4]Bague en acier (simple) '!$C$8:$AF$725,30,0)</f>
        <v>0.40765411030857146</v>
      </c>
      <c r="AH491" s="38">
        <f t="shared" si="106"/>
        <v>0.36795900300492079</v>
      </c>
    </row>
    <row r="492" spans="2:34" x14ac:dyDescent="0.25">
      <c r="B492" s="44" t="s">
        <v>117</v>
      </c>
      <c r="C492" s="1" t="s">
        <v>720</v>
      </c>
      <c r="D492" s="22" t="s">
        <v>119</v>
      </c>
      <c r="E492" s="22" t="s">
        <v>115</v>
      </c>
      <c r="F492" s="22">
        <v>69</v>
      </c>
      <c r="G492" s="33">
        <v>45</v>
      </c>
      <c r="H492" s="33">
        <v>0.3</v>
      </c>
      <c r="I492" s="33" t="s">
        <v>103</v>
      </c>
      <c r="J492" s="33">
        <v>45</v>
      </c>
      <c r="K492" s="33">
        <v>0.3</v>
      </c>
      <c r="L492" s="33" t="s">
        <v>103</v>
      </c>
      <c r="M492" s="23" t="s">
        <v>96</v>
      </c>
      <c r="N492" s="24" t="s">
        <v>97</v>
      </c>
      <c r="O492" s="25">
        <v>43129</v>
      </c>
      <c r="P492" s="21">
        <v>0</v>
      </c>
      <c r="Q492" s="33">
        <v>3</v>
      </c>
      <c r="R492" s="33">
        <f t="shared" si="107"/>
        <v>72</v>
      </c>
      <c r="S492" s="34">
        <f t="shared" si="108"/>
        <v>5.4771647999999999E-2</v>
      </c>
      <c r="T492" s="34">
        <f t="shared" si="109"/>
        <v>2.3813760000000004</v>
      </c>
      <c r="U492" s="34">
        <f>+VLOOKUP(B492,'[3]Annexe 1 (Prix MP)'!A:C,3,0)*T492</f>
        <v>10.821472632960003</v>
      </c>
      <c r="V492" s="35">
        <f t="shared" si="112"/>
        <v>39</v>
      </c>
      <c r="W492" s="27">
        <f t="shared" si="104"/>
        <v>2</v>
      </c>
      <c r="X492" s="36">
        <f>+VLOOKUP(W492,'[3]Annexe 1 (Prix MP)'!$A$32:$B$38,2,0)</f>
        <v>0.15</v>
      </c>
      <c r="Y492" s="37">
        <f t="shared" si="113"/>
        <v>0.2774736572553847</v>
      </c>
      <c r="Z492" s="36">
        <f t="shared" si="114"/>
        <v>0.15</v>
      </c>
      <c r="AA492" s="34">
        <f t="shared" si="111"/>
        <v>0</v>
      </c>
      <c r="AB492" s="36">
        <f t="shared" si="110"/>
        <v>0</v>
      </c>
      <c r="AC492" s="36">
        <f t="shared" si="115"/>
        <v>0.42747365725538466</v>
      </c>
      <c r="AD492" s="38">
        <f t="shared" si="105"/>
        <v>0.35089881552721219</v>
      </c>
      <c r="AE492" s="36">
        <f t="shared" si="116"/>
        <v>0.42747365725538466</v>
      </c>
      <c r="AF492" s="31">
        <f t="shared" si="117"/>
        <v>0.42747365725538466</v>
      </c>
      <c r="AG492" s="31">
        <f>VLOOKUP(C492,'[4]Bague en acier (simple) '!$C$8:$AF$725,30,0)</f>
        <v>0.42747365725538466</v>
      </c>
      <c r="AH492" s="38">
        <f t="shared" si="106"/>
        <v>0.35089881552721219</v>
      </c>
    </row>
    <row r="493" spans="2:34" x14ac:dyDescent="0.25">
      <c r="B493" s="44" t="s">
        <v>131</v>
      </c>
      <c r="C493" s="1" t="s">
        <v>721</v>
      </c>
      <c r="D493" s="22" t="s">
        <v>101</v>
      </c>
      <c r="E493" s="22" t="s">
        <v>111</v>
      </c>
      <c r="F493" s="22" t="s">
        <v>722</v>
      </c>
      <c r="G493" s="33">
        <v>45</v>
      </c>
      <c r="H493" s="33">
        <v>0.3</v>
      </c>
      <c r="I493" s="33" t="s">
        <v>103</v>
      </c>
      <c r="J493" s="33">
        <v>45</v>
      </c>
      <c r="K493" s="33">
        <v>0.3</v>
      </c>
      <c r="L493" s="33" t="s">
        <v>103</v>
      </c>
      <c r="M493" s="23" t="s">
        <v>96</v>
      </c>
      <c r="N493" s="24" t="s">
        <v>97</v>
      </c>
      <c r="O493" s="25">
        <v>43129</v>
      </c>
      <c r="P493" s="21">
        <v>0</v>
      </c>
      <c r="Q493" s="33">
        <v>3</v>
      </c>
      <c r="R493" s="33">
        <f t="shared" si="107"/>
        <v>54.5</v>
      </c>
      <c r="S493" s="34">
        <f t="shared" si="108"/>
        <v>8.1760576000000001E-2</v>
      </c>
      <c r="T493" s="34">
        <f t="shared" si="109"/>
        <v>4.7627520000000008</v>
      </c>
      <c r="U493" s="34">
        <f>+VLOOKUP(B493,'[3]Annexe 1 (Prix MP)'!A:C,3,0)*T493</f>
        <v>43.458830819712013</v>
      </c>
      <c r="V493" s="35">
        <f t="shared" si="112"/>
        <v>51</v>
      </c>
      <c r="W493" s="27">
        <f t="shared" si="104"/>
        <v>4</v>
      </c>
      <c r="X493" s="36">
        <f>+VLOOKUP(W493,'[3]Annexe 1 (Prix MP)'!$A$32:$B$38,2,0)</f>
        <v>0.2</v>
      </c>
      <c r="Y493" s="37">
        <f t="shared" si="113"/>
        <v>0.85213393764141199</v>
      </c>
      <c r="Z493" s="36">
        <f t="shared" si="114"/>
        <v>0.25564018129242361</v>
      </c>
      <c r="AA493" s="34">
        <f t="shared" si="111"/>
        <v>0</v>
      </c>
      <c r="AB493" s="36">
        <f t="shared" si="110"/>
        <v>0</v>
      </c>
      <c r="AC493" s="36">
        <f t="shared" si="115"/>
        <v>1.1077741189338357</v>
      </c>
      <c r="AD493" s="38">
        <f t="shared" si="105"/>
        <v>0.23076923076923087</v>
      </c>
      <c r="AE493" s="36">
        <f t="shared" si="116"/>
        <v>1.1361785835218827</v>
      </c>
      <c r="AF493" s="31">
        <f t="shared" si="117"/>
        <v>1.1361785835218827</v>
      </c>
      <c r="AG493" s="31">
        <f>VLOOKUP(C493,'[4]Bague en acier (simple) '!$C$8:$AF$725,30,0)</f>
        <v>0.67027973571764732</v>
      </c>
      <c r="AH493" s="38">
        <f t="shared" si="106"/>
        <v>0.25000000000000006</v>
      </c>
    </row>
    <row r="494" spans="2:34" x14ac:dyDescent="0.25">
      <c r="B494" s="44" t="s">
        <v>113</v>
      </c>
      <c r="C494" s="1" t="s">
        <v>723</v>
      </c>
      <c r="D494" s="22" t="s">
        <v>101</v>
      </c>
      <c r="E494" s="22" t="s">
        <v>115</v>
      </c>
      <c r="F494" s="22">
        <v>44</v>
      </c>
      <c r="G494" s="33">
        <v>45</v>
      </c>
      <c r="H494" s="33">
        <v>0.3</v>
      </c>
      <c r="I494" s="33" t="s">
        <v>103</v>
      </c>
      <c r="J494" s="33">
        <v>45</v>
      </c>
      <c r="K494" s="33">
        <v>0.3</v>
      </c>
      <c r="L494" s="33" t="s">
        <v>103</v>
      </c>
      <c r="M494" s="23" t="s">
        <v>96</v>
      </c>
      <c r="N494" s="24" t="s">
        <v>97</v>
      </c>
      <c r="O494" s="25">
        <v>43129</v>
      </c>
      <c r="P494" s="21">
        <v>0</v>
      </c>
      <c r="Q494" s="33">
        <v>3</v>
      </c>
      <c r="R494" s="33">
        <f t="shared" si="107"/>
        <v>47</v>
      </c>
      <c r="S494" s="34">
        <f t="shared" si="108"/>
        <v>4.9115880000000001E-2</v>
      </c>
      <c r="T494" s="34">
        <f t="shared" si="109"/>
        <v>3.3488100000000003</v>
      </c>
      <c r="U494" s="34">
        <f>+VLOOKUP(B494,'[3]Annexe 1 (Prix MP)'!A:C,3,0)*T494</f>
        <v>16.526658650040005</v>
      </c>
      <c r="V494" s="35">
        <f t="shared" si="112"/>
        <v>60</v>
      </c>
      <c r="W494" s="27">
        <f t="shared" si="104"/>
        <v>3</v>
      </c>
      <c r="X494" s="36">
        <f>+VLOOKUP(W494,'[3]Annexe 1 (Prix MP)'!$A$32:$B$38,2,0)</f>
        <v>0.15</v>
      </c>
      <c r="Y494" s="37">
        <f t="shared" si="113"/>
        <v>0.27544431083400006</v>
      </c>
      <c r="Z494" s="36">
        <f t="shared" si="114"/>
        <v>0.15</v>
      </c>
      <c r="AA494" s="34">
        <f t="shared" si="111"/>
        <v>0</v>
      </c>
      <c r="AB494" s="36">
        <f t="shared" si="110"/>
        <v>0</v>
      </c>
      <c r="AC494" s="36">
        <f t="shared" si="115"/>
        <v>0.42544431083400003</v>
      </c>
      <c r="AD494" s="38">
        <f t="shared" si="105"/>
        <v>0.35257258395571073</v>
      </c>
      <c r="AE494" s="36">
        <f t="shared" si="116"/>
        <v>0.42544431083400003</v>
      </c>
      <c r="AF494" s="31">
        <f t="shared" si="117"/>
        <v>0.42544431083400003</v>
      </c>
      <c r="AG494" s="31">
        <f>VLOOKUP(C494,'[4]Bague en acier (simple) '!$C$8:$AF$725,30,0)</f>
        <v>0.42544431083400003</v>
      </c>
      <c r="AH494" s="38">
        <f t="shared" si="106"/>
        <v>0.35257258395571073</v>
      </c>
    </row>
    <row r="495" spans="2:34" x14ac:dyDescent="0.25">
      <c r="B495" s="44" t="s">
        <v>368</v>
      </c>
      <c r="C495" s="1" t="s">
        <v>724</v>
      </c>
      <c r="D495" s="22" t="s">
        <v>111</v>
      </c>
      <c r="E495" s="22" t="s">
        <v>366</v>
      </c>
      <c r="F495" s="22">
        <v>55</v>
      </c>
      <c r="G495" s="33">
        <v>45</v>
      </c>
      <c r="H495" s="33">
        <v>0.3</v>
      </c>
      <c r="I495" s="33" t="s">
        <v>103</v>
      </c>
      <c r="J495" s="33">
        <v>45</v>
      </c>
      <c r="K495" s="33">
        <v>0.3</v>
      </c>
      <c r="L495" s="33" t="s">
        <v>103</v>
      </c>
      <c r="M495" s="23" t="s">
        <v>61</v>
      </c>
      <c r="N495" s="24" t="s">
        <v>97</v>
      </c>
      <c r="O495" s="25">
        <v>43129</v>
      </c>
      <c r="P495" s="21">
        <v>0</v>
      </c>
      <c r="Q495" s="33">
        <v>3</v>
      </c>
      <c r="R495" s="33">
        <f t="shared" si="107"/>
        <v>58</v>
      </c>
      <c r="S495" s="34">
        <f t="shared" si="108"/>
        <v>0.13097568000000001</v>
      </c>
      <c r="T495" s="34">
        <f t="shared" si="109"/>
        <v>7.1441280000000003</v>
      </c>
      <c r="U495" s="34">
        <f>+VLOOKUP(B495,'[3]Annexe 1 (Prix MP)'!A:C,3,0)*T495</f>
        <v>30.322965530880001</v>
      </c>
      <c r="V495" s="35">
        <f t="shared" si="112"/>
        <v>48</v>
      </c>
      <c r="W495" s="27">
        <f t="shared" si="104"/>
        <v>4</v>
      </c>
      <c r="X495" s="36">
        <f>+VLOOKUP(W495,'[3]Annexe 1 (Prix MP)'!$A$32:$B$38,2,0)</f>
        <v>0.2</v>
      </c>
      <c r="Y495" s="37">
        <f t="shared" si="113"/>
        <v>0.63172844855999999</v>
      </c>
      <c r="Z495" s="36">
        <f t="shared" si="114"/>
        <v>0.233919290088</v>
      </c>
      <c r="AA495" s="34">
        <f t="shared" si="111"/>
        <v>0.14800251840000003</v>
      </c>
      <c r="AB495" s="36">
        <f t="shared" si="110"/>
        <v>0</v>
      </c>
      <c r="AC495" s="36">
        <f t="shared" si="115"/>
        <v>1.0136502570479999</v>
      </c>
      <c r="AD495" s="38">
        <f t="shared" si="105"/>
        <v>0.2307692307692307</v>
      </c>
      <c r="AE495" s="36">
        <f t="shared" si="116"/>
        <v>1.03964128928</v>
      </c>
      <c r="AF495" s="31">
        <f t="shared" si="117"/>
        <v>1.03964128928</v>
      </c>
      <c r="AG495" s="31">
        <f>VLOOKUP(C495,'[4]Bague en acier (simple) '!$C$8:$AF$725,30,0)</f>
        <v>1.0723372167466667</v>
      </c>
      <c r="AH495" s="38">
        <f t="shared" si="106"/>
        <v>0.25</v>
      </c>
    </row>
    <row r="496" spans="2:34" x14ac:dyDescent="0.25">
      <c r="B496" s="44" t="s">
        <v>93</v>
      </c>
      <c r="C496" s="43" t="s">
        <v>725</v>
      </c>
      <c r="D496" s="22" t="s">
        <v>186</v>
      </c>
      <c r="E496" s="22" t="s">
        <v>124</v>
      </c>
      <c r="F496" s="22">
        <v>62</v>
      </c>
      <c r="G496" s="33">
        <v>45</v>
      </c>
      <c r="H496" s="33">
        <v>0.3</v>
      </c>
      <c r="I496" s="33" t="s">
        <v>103</v>
      </c>
      <c r="J496" s="33">
        <v>45</v>
      </c>
      <c r="K496" s="33">
        <v>0.3</v>
      </c>
      <c r="L496" s="33" t="s">
        <v>103</v>
      </c>
      <c r="M496" s="23" t="s">
        <v>61</v>
      </c>
      <c r="N496" s="24" t="s">
        <v>97</v>
      </c>
      <c r="O496" s="25">
        <v>43129</v>
      </c>
      <c r="P496" s="21">
        <v>0</v>
      </c>
      <c r="Q496" s="33">
        <v>3</v>
      </c>
      <c r="R496" s="33">
        <f t="shared" si="107"/>
        <v>65</v>
      </c>
      <c r="S496" s="34">
        <f t="shared" si="108"/>
        <v>0.209164192</v>
      </c>
      <c r="T496" s="34">
        <f t="shared" si="109"/>
        <v>10.120848000000002</v>
      </c>
      <c r="U496" s="34">
        <f>+VLOOKUP(B496,'[3]Annexe 1 (Prix MP)'!A:C,3,0)*T496</f>
        <v>38.909600136000016</v>
      </c>
      <c r="V496" s="35">
        <f t="shared" si="112"/>
        <v>43</v>
      </c>
      <c r="W496" s="27">
        <f t="shared" si="104"/>
        <v>4</v>
      </c>
      <c r="X496" s="36">
        <f>+VLOOKUP(W496,'[3]Annexe 1 (Prix MP)'!$A$32:$B$38,2,0)</f>
        <v>0.2</v>
      </c>
      <c r="Y496" s="37">
        <f t="shared" si="113"/>
        <v>0.90487442176744226</v>
      </c>
      <c r="Z496" s="36">
        <f t="shared" si="114"/>
        <v>0.30000000000000004</v>
      </c>
      <c r="AA496" s="34">
        <f t="shared" si="111"/>
        <v>0.23635553696000003</v>
      </c>
      <c r="AB496" s="36">
        <f t="shared" si="110"/>
        <v>0</v>
      </c>
      <c r="AC496" s="36">
        <f t="shared" si="115"/>
        <v>1.4412299587274424</v>
      </c>
      <c r="AD496" s="38">
        <f t="shared" si="105"/>
        <v>0.20815553977582457</v>
      </c>
      <c r="AE496" s="36">
        <f t="shared" si="116"/>
        <v>1.5216399449699232</v>
      </c>
      <c r="AF496" s="31">
        <v>1.613</v>
      </c>
      <c r="AG496" s="31">
        <f>VLOOKUP(C496,'[4]Bague en acier (simple) '!$C$8:$AF$725,30,0)</f>
        <v>1.4952503033550391</v>
      </c>
      <c r="AH496" s="30">
        <f t="shared" si="106"/>
        <v>0.29247987679637799</v>
      </c>
    </row>
    <row r="497" spans="2:34" x14ac:dyDescent="0.25">
      <c r="B497" s="44" t="s">
        <v>117</v>
      </c>
      <c r="C497" s="1" t="s">
        <v>726</v>
      </c>
      <c r="D497" s="22" t="s">
        <v>119</v>
      </c>
      <c r="E497" s="22" t="s">
        <v>115</v>
      </c>
      <c r="F497" s="22">
        <v>24</v>
      </c>
      <c r="G497" s="33">
        <v>45</v>
      </c>
      <c r="H497" s="33">
        <v>0.3</v>
      </c>
      <c r="I497" s="33" t="s">
        <v>103</v>
      </c>
      <c r="J497" s="33">
        <v>45</v>
      </c>
      <c r="K497" s="33">
        <v>0.3</v>
      </c>
      <c r="L497" s="33" t="s">
        <v>103</v>
      </c>
      <c r="M497" s="23" t="s">
        <v>61</v>
      </c>
      <c r="N497" s="24" t="s">
        <v>97</v>
      </c>
      <c r="O497" s="25">
        <v>43129</v>
      </c>
      <c r="P497" s="21">
        <v>0</v>
      </c>
      <c r="Q497" s="33">
        <v>3</v>
      </c>
      <c r="R497" s="33">
        <f t="shared" si="107"/>
        <v>27</v>
      </c>
      <c r="S497" s="34">
        <f t="shared" si="108"/>
        <v>1.9051008000000001E-2</v>
      </c>
      <c r="T497" s="34">
        <f t="shared" si="109"/>
        <v>2.3813760000000004</v>
      </c>
      <c r="U497" s="34">
        <f>+VLOOKUP(B497,'[3]Annexe 1 (Prix MP)'!A:C,3,0)*T497</f>
        <v>10.821472632960003</v>
      </c>
      <c r="V497" s="35">
        <f t="shared" si="112"/>
        <v>104</v>
      </c>
      <c r="W497" s="27">
        <f t="shared" si="104"/>
        <v>2</v>
      </c>
      <c r="X497" s="36">
        <f>+VLOOKUP(W497,'[3]Annexe 1 (Prix MP)'!$A$32:$B$38,2,0)</f>
        <v>0.15</v>
      </c>
      <c r="Y497" s="37">
        <f t="shared" si="113"/>
        <v>0.10405262147076925</v>
      </c>
      <c r="Z497" s="36">
        <f t="shared" si="114"/>
        <v>0.15</v>
      </c>
      <c r="AA497" s="34">
        <f t="shared" si="111"/>
        <v>2.1527639040000005E-2</v>
      </c>
      <c r="AB497" s="36">
        <f t="shared" si="110"/>
        <v>0</v>
      </c>
      <c r="AC497" s="36">
        <f t="shared" si="115"/>
        <v>0.27558026051076923</v>
      </c>
      <c r="AD497" s="38">
        <f t="shared" si="105"/>
        <v>0.54430603890853868</v>
      </c>
      <c r="AE497" s="36">
        <f t="shared" si="116"/>
        <v>0.27558026051076923</v>
      </c>
      <c r="AF497" s="31">
        <f t="shared" si="117"/>
        <v>0.27558026051076923</v>
      </c>
      <c r="AG497" s="31">
        <f>VLOOKUP(C497,'[4]Bague en acier (simple) '!$C$8:$AF$725,30,0)</f>
        <v>0.30905617987076928</v>
      </c>
      <c r="AH497" s="38">
        <f t="shared" si="106"/>
        <v>0.54430603890853868</v>
      </c>
    </row>
    <row r="498" spans="2:34" x14ac:dyDescent="0.25">
      <c r="B498" s="44" t="s">
        <v>117</v>
      </c>
      <c r="C498" s="1" t="s">
        <v>727</v>
      </c>
      <c r="D498" s="22" t="s">
        <v>119</v>
      </c>
      <c r="E498" s="22" t="s">
        <v>115</v>
      </c>
      <c r="F498" s="22">
        <v>55</v>
      </c>
      <c r="G498" s="33">
        <v>45</v>
      </c>
      <c r="H498" s="33">
        <v>0.3</v>
      </c>
      <c r="I498" s="33" t="s">
        <v>103</v>
      </c>
      <c r="J498" s="33">
        <v>45</v>
      </c>
      <c r="K498" s="33">
        <v>0.3</v>
      </c>
      <c r="L498" s="33" t="s">
        <v>103</v>
      </c>
      <c r="M498" s="23" t="s">
        <v>61</v>
      </c>
      <c r="N498" s="24" t="s">
        <v>97</v>
      </c>
      <c r="O498" s="25">
        <v>43129</v>
      </c>
      <c r="P498" s="21">
        <v>0</v>
      </c>
      <c r="Q498" s="33">
        <v>3</v>
      </c>
      <c r="R498" s="33">
        <f t="shared" si="107"/>
        <v>58</v>
      </c>
      <c r="S498" s="34">
        <f t="shared" si="108"/>
        <v>4.3658560000000006E-2</v>
      </c>
      <c r="T498" s="34">
        <f t="shared" si="109"/>
        <v>2.3813760000000004</v>
      </c>
      <c r="U498" s="34">
        <f>+VLOOKUP(B498,'[3]Annexe 1 (Prix MP)'!A:C,3,0)*T498</f>
        <v>10.821472632960003</v>
      </c>
      <c r="V498" s="35">
        <f t="shared" si="112"/>
        <v>48</v>
      </c>
      <c r="W498" s="27">
        <f t="shared" si="104"/>
        <v>2</v>
      </c>
      <c r="X498" s="36">
        <f>+VLOOKUP(W498,'[3]Annexe 1 (Prix MP)'!$A$32:$B$38,2,0)</f>
        <v>0.15</v>
      </c>
      <c r="Y498" s="37">
        <f t="shared" si="113"/>
        <v>0.22544734652000006</v>
      </c>
      <c r="Z498" s="36">
        <f t="shared" si="114"/>
        <v>0.15</v>
      </c>
      <c r="AA498" s="34">
        <f t="shared" si="111"/>
        <v>4.9334172800000013E-2</v>
      </c>
      <c r="AB498" s="36">
        <f t="shared" si="110"/>
        <v>0</v>
      </c>
      <c r="AC498" s="36">
        <f t="shared" si="115"/>
        <v>0.42478151932000008</v>
      </c>
      <c r="AD498" s="38">
        <f t="shared" si="105"/>
        <v>0.35312270703330834</v>
      </c>
      <c r="AE498" s="36">
        <f t="shared" si="116"/>
        <v>0.42478151932000008</v>
      </c>
      <c r="AF498" s="31">
        <f t="shared" si="117"/>
        <v>0.42478151932000008</v>
      </c>
      <c r="AG498" s="31">
        <f>VLOOKUP(C498,'[4]Bague en acier (simple) '!$C$8:$AF$725,30,0)</f>
        <v>0.45628883452000002</v>
      </c>
      <c r="AH498" s="38">
        <f t="shared" si="106"/>
        <v>0.35312270703330834</v>
      </c>
    </row>
    <row r="499" spans="2:34" x14ac:dyDescent="0.25">
      <c r="B499" s="44" t="s">
        <v>117</v>
      </c>
      <c r="C499" s="1" t="s">
        <v>728</v>
      </c>
      <c r="D499" s="22" t="s">
        <v>119</v>
      </c>
      <c r="E499" s="22" t="s">
        <v>115</v>
      </c>
      <c r="F499" s="22">
        <v>64</v>
      </c>
      <c r="G499" s="33">
        <v>45</v>
      </c>
      <c r="H499" s="33">
        <v>0.3</v>
      </c>
      <c r="I499" s="33" t="s">
        <v>103</v>
      </c>
      <c r="J499" s="33">
        <v>45</v>
      </c>
      <c r="K499" s="33">
        <v>0.3</v>
      </c>
      <c r="L499" s="33" t="s">
        <v>103</v>
      </c>
      <c r="M499" s="23" t="s">
        <v>61</v>
      </c>
      <c r="N499" s="24" t="s">
        <v>97</v>
      </c>
      <c r="O499" s="25">
        <v>43129</v>
      </c>
      <c r="P499" s="21">
        <v>0</v>
      </c>
      <c r="Q499" s="33">
        <v>3</v>
      </c>
      <c r="R499" s="33">
        <f t="shared" si="107"/>
        <v>67</v>
      </c>
      <c r="S499" s="34">
        <f t="shared" si="108"/>
        <v>5.0802687999999999E-2</v>
      </c>
      <c r="T499" s="34">
        <f t="shared" si="109"/>
        <v>2.3813760000000004</v>
      </c>
      <c r="U499" s="34">
        <f>+VLOOKUP(B499,'[3]Annexe 1 (Prix MP)'!A:C,3,0)*T499</f>
        <v>10.821472632960003</v>
      </c>
      <c r="V499" s="35">
        <f t="shared" si="112"/>
        <v>42</v>
      </c>
      <c r="W499" s="27">
        <f t="shared" si="104"/>
        <v>2</v>
      </c>
      <c r="X499" s="36">
        <f>+VLOOKUP(W499,'[3]Annexe 1 (Prix MP)'!$A$32:$B$38,2,0)</f>
        <v>0.15</v>
      </c>
      <c r="Y499" s="37">
        <f t="shared" si="113"/>
        <v>0.25765411030857149</v>
      </c>
      <c r="Z499" s="36">
        <f t="shared" si="114"/>
        <v>0.15</v>
      </c>
      <c r="AA499" s="34">
        <f t="shared" si="111"/>
        <v>5.7407037440000003E-2</v>
      </c>
      <c r="AB499" s="36">
        <f t="shared" si="110"/>
        <v>0</v>
      </c>
      <c r="AC499" s="36">
        <f t="shared" si="115"/>
        <v>0.46506114774857144</v>
      </c>
      <c r="AD499" s="38">
        <f t="shared" si="105"/>
        <v>0.32253823121146913</v>
      </c>
      <c r="AE499" s="36">
        <f t="shared" si="116"/>
        <v>0.46506114774857144</v>
      </c>
      <c r="AF499" s="31">
        <f t="shared" si="117"/>
        <v>0.46506114774857144</v>
      </c>
      <c r="AG499" s="31">
        <f>VLOOKUP(C499,'[4]Bague en acier (simple) '!$C$8:$AF$725,30,0)</f>
        <v>0.49599693270857148</v>
      </c>
      <c r="AH499" s="38">
        <f t="shared" si="106"/>
        <v>0.32253823121146913</v>
      </c>
    </row>
    <row r="500" spans="2:34" x14ac:dyDescent="0.25">
      <c r="B500" s="44" t="s">
        <v>117</v>
      </c>
      <c r="C500" s="1" t="s">
        <v>729</v>
      </c>
      <c r="D500" s="22" t="s">
        <v>119</v>
      </c>
      <c r="E500" s="22" t="s">
        <v>115</v>
      </c>
      <c r="F500" s="22">
        <v>69</v>
      </c>
      <c r="G500" s="33">
        <v>45</v>
      </c>
      <c r="H500" s="33">
        <v>0.3</v>
      </c>
      <c r="I500" s="33" t="s">
        <v>103</v>
      </c>
      <c r="J500" s="33">
        <v>45</v>
      </c>
      <c r="K500" s="33">
        <v>0.3</v>
      </c>
      <c r="L500" s="33" t="s">
        <v>103</v>
      </c>
      <c r="M500" s="23" t="s">
        <v>61</v>
      </c>
      <c r="N500" s="24" t="s">
        <v>97</v>
      </c>
      <c r="O500" s="25">
        <v>43129</v>
      </c>
      <c r="P500" s="21">
        <v>0</v>
      </c>
      <c r="Q500" s="33">
        <v>3</v>
      </c>
      <c r="R500" s="33">
        <f t="shared" si="107"/>
        <v>72</v>
      </c>
      <c r="S500" s="34">
        <f t="shared" si="108"/>
        <v>5.4771647999999999E-2</v>
      </c>
      <c r="T500" s="34">
        <f t="shared" si="109"/>
        <v>2.3813760000000004</v>
      </c>
      <c r="U500" s="34">
        <f>+VLOOKUP(B500,'[3]Annexe 1 (Prix MP)'!A:C,3,0)*T500</f>
        <v>10.821472632960003</v>
      </c>
      <c r="V500" s="35">
        <f t="shared" si="112"/>
        <v>39</v>
      </c>
      <c r="W500" s="27">
        <f t="shared" si="104"/>
        <v>2</v>
      </c>
      <c r="X500" s="36">
        <f>+VLOOKUP(W500,'[3]Annexe 1 (Prix MP)'!$A$32:$B$38,2,0)</f>
        <v>0.15</v>
      </c>
      <c r="Y500" s="37">
        <f t="shared" si="113"/>
        <v>0.2774736572553847</v>
      </c>
      <c r="Z500" s="36">
        <f t="shared" si="114"/>
        <v>0.15</v>
      </c>
      <c r="AA500" s="34">
        <f t="shared" si="111"/>
        <v>6.1891962240000008E-2</v>
      </c>
      <c r="AB500" s="36">
        <f t="shared" si="110"/>
        <v>0</v>
      </c>
      <c r="AC500" s="36">
        <f t="shared" si="115"/>
        <v>0.48936561949538465</v>
      </c>
      <c r="AD500" s="38">
        <f t="shared" si="105"/>
        <v>0.30651928542645535</v>
      </c>
      <c r="AE500" s="36">
        <f t="shared" si="116"/>
        <v>0.48936561949538465</v>
      </c>
      <c r="AF500" s="31">
        <f t="shared" si="117"/>
        <v>0.48936561949538465</v>
      </c>
      <c r="AG500" s="31">
        <f>VLOOKUP(C500,'[4]Bague en acier (simple) '!$C$8:$AF$725,30,0)</f>
        <v>0.52854841093626392</v>
      </c>
      <c r="AH500" s="38">
        <f t="shared" si="106"/>
        <v>0.30651928542645535</v>
      </c>
    </row>
    <row r="501" spans="2:34" x14ac:dyDescent="0.25">
      <c r="B501" s="44" t="s">
        <v>131</v>
      </c>
      <c r="C501" s="1" t="s">
        <v>730</v>
      </c>
      <c r="D501" s="22" t="s">
        <v>101</v>
      </c>
      <c r="E501" s="22" t="s">
        <v>111</v>
      </c>
      <c r="F501" s="22" t="s">
        <v>722</v>
      </c>
      <c r="G501" s="33">
        <v>45</v>
      </c>
      <c r="H501" s="33">
        <v>0.3</v>
      </c>
      <c r="I501" s="33" t="s">
        <v>103</v>
      </c>
      <c r="J501" s="33">
        <v>45</v>
      </c>
      <c r="K501" s="33">
        <v>0.3</v>
      </c>
      <c r="L501" s="33" t="s">
        <v>103</v>
      </c>
      <c r="M501" s="23" t="s">
        <v>61</v>
      </c>
      <c r="N501" s="24" t="s">
        <v>97</v>
      </c>
      <c r="O501" s="25">
        <v>43129</v>
      </c>
      <c r="P501" s="21">
        <v>0</v>
      </c>
      <c r="Q501" s="33">
        <v>3</v>
      </c>
      <c r="R501" s="33">
        <f t="shared" si="107"/>
        <v>54.5</v>
      </c>
      <c r="S501" s="34">
        <f t="shared" si="108"/>
        <v>8.1760576000000001E-2</v>
      </c>
      <c r="T501" s="34">
        <f t="shared" si="109"/>
        <v>4.7627520000000008</v>
      </c>
      <c r="U501" s="34">
        <f>+VLOOKUP(B501,'[3]Annexe 1 (Prix MP)'!A:C,3,0)*T501</f>
        <v>43.458830819712013</v>
      </c>
      <c r="V501" s="35">
        <f t="shared" si="112"/>
        <v>51</v>
      </c>
      <c r="W501" s="27">
        <f t="shared" si="104"/>
        <v>4</v>
      </c>
      <c r="X501" s="36">
        <f>+VLOOKUP(W501,'[3]Annexe 1 (Prix MP)'!$A$32:$B$38,2,0)</f>
        <v>0.2</v>
      </c>
      <c r="Y501" s="37">
        <f t="shared" si="113"/>
        <v>0.85213393764141199</v>
      </c>
      <c r="Z501" s="36">
        <f t="shared" si="114"/>
        <v>0.28335701655642359</v>
      </c>
      <c r="AA501" s="34">
        <f t="shared" si="111"/>
        <v>9.2389450880000015E-2</v>
      </c>
      <c r="AB501" s="36">
        <f t="shared" si="110"/>
        <v>0</v>
      </c>
      <c r="AC501" s="36">
        <f t="shared" si="115"/>
        <v>1.2278804050778356</v>
      </c>
      <c r="AD501" s="38">
        <f t="shared" si="105"/>
        <v>0.23076923076923075</v>
      </c>
      <c r="AE501" s="36">
        <f t="shared" si="116"/>
        <v>1.2593645180285493</v>
      </c>
      <c r="AF501" s="31">
        <f t="shared" si="117"/>
        <v>1.2593645180285493</v>
      </c>
      <c r="AG501" s="31">
        <f>VLOOKUP(C501,'[4]Bague en acier (simple) '!$C$8:$AF$725,30,0)</f>
        <v>0.79112834051764735</v>
      </c>
      <c r="AH501" s="38">
        <f t="shared" si="106"/>
        <v>0.25</v>
      </c>
    </row>
    <row r="502" spans="2:34" x14ac:dyDescent="0.25">
      <c r="B502" s="44" t="s">
        <v>113</v>
      </c>
      <c r="C502" s="1" t="s">
        <v>731</v>
      </c>
      <c r="D502" s="22" t="s">
        <v>101</v>
      </c>
      <c r="E502" s="22" t="s">
        <v>115</v>
      </c>
      <c r="F502" s="22">
        <v>44</v>
      </c>
      <c r="G502" s="33">
        <v>45</v>
      </c>
      <c r="H502" s="33">
        <v>0.3</v>
      </c>
      <c r="I502" s="33" t="s">
        <v>103</v>
      </c>
      <c r="J502" s="33">
        <v>45</v>
      </c>
      <c r="K502" s="33">
        <v>0.3</v>
      </c>
      <c r="L502" s="33" t="s">
        <v>103</v>
      </c>
      <c r="M502" s="23" t="s">
        <v>61</v>
      </c>
      <c r="N502" s="24" t="s">
        <v>97</v>
      </c>
      <c r="O502" s="25">
        <v>43129</v>
      </c>
      <c r="P502" s="21">
        <v>0</v>
      </c>
      <c r="Q502" s="33">
        <v>3</v>
      </c>
      <c r="R502" s="33">
        <f t="shared" si="107"/>
        <v>47</v>
      </c>
      <c r="S502" s="34">
        <f t="shared" si="108"/>
        <v>4.9115880000000001E-2</v>
      </c>
      <c r="T502" s="34">
        <f t="shared" si="109"/>
        <v>3.3488100000000003</v>
      </c>
      <c r="U502" s="34">
        <f>+VLOOKUP(B502,'[3]Annexe 1 (Prix MP)'!A:C,3,0)*T502</f>
        <v>16.526658650040005</v>
      </c>
      <c r="V502" s="35">
        <f t="shared" si="112"/>
        <v>60</v>
      </c>
      <c r="W502" s="27">
        <f t="shared" si="104"/>
        <v>3</v>
      </c>
      <c r="X502" s="36">
        <f>+VLOOKUP(W502,'[3]Annexe 1 (Prix MP)'!$A$32:$B$38,2,0)</f>
        <v>0.15</v>
      </c>
      <c r="Y502" s="37">
        <f t="shared" si="113"/>
        <v>0.27544431083400006</v>
      </c>
      <c r="Z502" s="36">
        <f t="shared" si="114"/>
        <v>0.15</v>
      </c>
      <c r="AA502" s="34">
        <f t="shared" si="111"/>
        <v>5.5500944400000009E-2</v>
      </c>
      <c r="AB502" s="36">
        <f t="shared" si="110"/>
        <v>0</v>
      </c>
      <c r="AC502" s="36">
        <f t="shared" si="115"/>
        <v>0.48094525523400006</v>
      </c>
      <c r="AD502" s="38">
        <f t="shared" si="105"/>
        <v>0.31188580897220558</v>
      </c>
      <c r="AE502" s="36">
        <f t="shared" si="116"/>
        <v>0.48094525523400006</v>
      </c>
      <c r="AF502" s="31">
        <f t="shared" si="117"/>
        <v>0.48094525523400006</v>
      </c>
      <c r="AG502" s="31">
        <f>VLOOKUP(C502,'[4]Bague en acier (simple) '!$C$8:$AF$725,30,0)</f>
        <v>0.51716569262000023</v>
      </c>
      <c r="AH502" s="38">
        <f t="shared" si="106"/>
        <v>0.31188580897220558</v>
      </c>
    </row>
    <row r="503" spans="2:34" x14ac:dyDescent="0.25">
      <c r="B503" s="44" t="s">
        <v>93</v>
      </c>
      <c r="C503" s="1" t="s">
        <v>732</v>
      </c>
      <c r="D503" s="22" t="s">
        <v>186</v>
      </c>
      <c r="E503" s="22" t="s">
        <v>124</v>
      </c>
      <c r="F503" s="22">
        <v>12</v>
      </c>
      <c r="G503" s="33">
        <v>45</v>
      </c>
      <c r="H503" s="33">
        <v>0.3</v>
      </c>
      <c r="I503" s="33" t="s">
        <v>103</v>
      </c>
      <c r="J503" s="33">
        <v>45</v>
      </c>
      <c r="K503" s="33">
        <v>0.3</v>
      </c>
      <c r="L503" s="33" t="s">
        <v>103</v>
      </c>
      <c r="M503" s="23" t="s">
        <v>61</v>
      </c>
      <c r="N503" s="24" t="s">
        <v>97</v>
      </c>
      <c r="O503" s="25">
        <v>43129</v>
      </c>
      <c r="P503" s="21">
        <v>0</v>
      </c>
      <c r="Q503" s="33">
        <v>3</v>
      </c>
      <c r="R503" s="33">
        <f t="shared" si="107"/>
        <v>15</v>
      </c>
      <c r="S503" s="34">
        <f t="shared" si="108"/>
        <v>4.0483392000000007E-2</v>
      </c>
      <c r="T503" s="34">
        <f t="shared" si="109"/>
        <v>10.120848000000002</v>
      </c>
      <c r="U503" s="34">
        <f>+VLOOKUP(B503,'[3]Annexe 1 (Prix MP)'!A:C,3,0)*T503</f>
        <v>38.909600136000016</v>
      </c>
      <c r="V503" s="35">
        <f t="shared" si="112"/>
        <v>188</v>
      </c>
      <c r="W503" s="27">
        <f t="shared" si="104"/>
        <v>4</v>
      </c>
      <c r="X503" s="36">
        <f>+VLOOKUP(W503,'[3]Annexe 1 (Prix MP)'!$A$32:$B$38,2,0)</f>
        <v>0.2</v>
      </c>
      <c r="Y503" s="37">
        <f t="shared" si="113"/>
        <v>0.20696595817021285</v>
      </c>
      <c r="Z503" s="36">
        <f t="shared" si="114"/>
        <v>0.2</v>
      </c>
      <c r="AA503" s="34">
        <f t="shared" si="111"/>
        <v>4.5746232960000015E-2</v>
      </c>
      <c r="AB503" s="36">
        <f t="shared" si="110"/>
        <v>0</v>
      </c>
      <c r="AC503" s="36">
        <f t="shared" si="115"/>
        <v>0.45271219113021288</v>
      </c>
      <c r="AD503" s="38">
        <f t="shared" si="105"/>
        <v>0.44178178524570444</v>
      </c>
      <c r="AE503" s="36">
        <f t="shared" si="116"/>
        <v>0.45271219113021288</v>
      </c>
      <c r="AF503" s="31">
        <f t="shared" si="117"/>
        <v>0.45271219113021288</v>
      </c>
      <c r="AG503" s="31">
        <f>VLOOKUP(C503,'[4]Bague en acier (simple) '!$C$8:$AF$725,30,0)</f>
        <v>0.47576851380425544</v>
      </c>
      <c r="AH503" s="38">
        <f t="shared" si="106"/>
        <v>0.44178178524570444</v>
      </c>
    </row>
    <row r="504" spans="2:34" x14ac:dyDescent="0.25">
      <c r="B504" s="44" t="s">
        <v>442</v>
      </c>
      <c r="C504" s="1" t="s">
        <v>733</v>
      </c>
      <c r="D504" s="22" t="s">
        <v>119</v>
      </c>
      <c r="E504" s="22" t="s">
        <v>222</v>
      </c>
      <c r="F504" s="22" t="s">
        <v>248</v>
      </c>
      <c r="G504" s="33">
        <v>45</v>
      </c>
      <c r="H504" s="33">
        <v>0.3</v>
      </c>
      <c r="I504" s="33" t="s">
        <v>103</v>
      </c>
      <c r="J504" s="33">
        <v>45</v>
      </c>
      <c r="K504" s="33">
        <v>0.3</v>
      </c>
      <c r="L504" s="33" t="s">
        <v>103</v>
      </c>
      <c r="M504" s="23" t="s">
        <v>96</v>
      </c>
      <c r="N504" s="24" t="s">
        <v>97</v>
      </c>
      <c r="O504" s="25">
        <v>43129</v>
      </c>
      <c r="P504" s="21">
        <v>0</v>
      </c>
      <c r="Q504" s="33">
        <v>3</v>
      </c>
      <c r="R504" s="33">
        <f t="shared" si="107"/>
        <v>63</v>
      </c>
      <c r="S504" s="34">
        <f t="shared" si="108"/>
        <v>0.10716192000000001</v>
      </c>
      <c r="T504" s="34">
        <f t="shared" si="109"/>
        <v>5.3580960000000006</v>
      </c>
      <c r="U504" s="34">
        <f>+VLOOKUP(B504,'[3]Annexe 1 (Prix MP)'!A:C,3,0)*T504</f>
        <v>12.895865452800004</v>
      </c>
      <c r="V504" s="35">
        <f t="shared" si="112"/>
        <v>44</v>
      </c>
      <c r="W504" s="27">
        <f t="shared" si="104"/>
        <v>4</v>
      </c>
      <c r="X504" s="36">
        <f>+VLOOKUP(W504,'[3]Annexe 1 (Prix MP)'!$A$32:$B$38,2,0)</f>
        <v>0.2</v>
      </c>
      <c r="Y504" s="37">
        <f t="shared" si="113"/>
        <v>0.29308785120000008</v>
      </c>
      <c r="Z504" s="36">
        <f t="shared" si="114"/>
        <v>0.2</v>
      </c>
      <c r="AA504" s="34">
        <f t="shared" si="111"/>
        <v>0</v>
      </c>
      <c r="AB504" s="36">
        <f t="shared" si="110"/>
        <v>0</v>
      </c>
      <c r="AC504" s="36">
        <f t="shared" si="115"/>
        <v>0.49308785120000009</v>
      </c>
      <c r="AD504" s="38">
        <f t="shared" si="105"/>
        <v>0.40560723512711028</v>
      </c>
      <c r="AE504" s="36">
        <f t="shared" si="116"/>
        <v>0.49308785120000009</v>
      </c>
      <c r="AF504" s="31">
        <f t="shared" si="117"/>
        <v>0.49308785120000009</v>
      </c>
      <c r="AG504" s="31">
        <f>VLOOKUP(C504,'[4]Bague en acier (simple) '!$C$8:$AF$725,30,0)</f>
        <v>0.49308785120000009</v>
      </c>
      <c r="AH504" s="38">
        <f t="shared" si="106"/>
        <v>0.40560723512711028</v>
      </c>
    </row>
    <row r="505" spans="2:34" x14ac:dyDescent="0.25">
      <c r="B505" s="44" t="s">
        <v>131</v>
      </c>
      <c r="C505" s="1" t="s">
        <v>734</v>
      </c>
      <c r="D505" s="22" t="s">
        <v>101</v>
      </c>
      <c r="E505" s="22" t="s">
        <v>111</v>
      </c>
      <c r="F505" s="22" t="s">
        <v>450</v>
      </c>
      <c r="G505" s="33">
        <v>45</v>
      </c>
      <c r="H505" s="33">
        <v>0.3</v>
      </c>
      <c r="I505" s="33" t="s">
        <v>103</v>
      </c>
      <c r="J505" s="33">
        <v>45</v>
      </c>
      <c r="K505" s="33">
        <v>0.3</v>
      </c>
      <c r="L505" s="33" t="s">
        <v>103</v>
      </c>
      <c r="M505" s="23" t="s">
        <v>96</v>
      </c>
      <c r="N505" s="24" t="s">
        <v>97</v>
      </c>
      <c r="O505" s="25">
        <v>43129</v>
      </c>
      <c r="P505" s="21">
        <v>0</v>
      </c>
      <c r="Q505" s="33">
        <v>3</v>
      </c>
      <c r="R505" s="33">
        <f t="shared" si="107"/>
        <v>62</v>
      </c>
      <c r="S505" s="34">
        <f t="shared" si="108"/>
        <v>9.3667456000000024E-2</v>
      </c>
      <c r="T505" s="34">
        <f t="shared" si="109"/>
        <v>4.7627520000000008</v>
      </c>
      <c r="U505" s="34">
        <f>+VLOOKUP(B505,'[3]Annexe 1 (Prix MP)'!A:C,3,0)*T505</f>
        <v>43.458830819712013</v>
      </c>
      <c r="V505" s="35">
        <f t="shared" si="112"/>
        <v>45</v>
      </c>
      <c r="W505" s="27">
        <f t="shared" si="104"/>
        <v>4</v>
      </c>
      <c r="X505" s="36">
        <f>+VLOOKUP(W505,'[3]Annexe 1 (Prix MP)'!$A$32:$B$38,2,0)</f>
        <v>0.2</v>
      </c>
      <c r="Y505" s="37">
        <f t="shared" si="113"/>
        <v>0.96575179599360028</v>
      </c>
      <c r="Z505" s="36">
        <f t="shared" si="114"/>
        <v>0.28972553879808005</v>
      </c>
      <c r="AA505" s="34">
        <f t="shared" si="111"/>
        <v>0</v>
      </c>
      <c r="AB505" s="36">
        <f t="shared" si="110"/>
        <v>0</v>
      </c>
      <c r="AC505" s="36">
        <f t="shared" si="115"/>
        <v>1.2554773347916803</v>
      </c>
      <c r="AD505" s="38">
        <f t="shared" si="105"/>
        <v>0.23076923076923075</v>
      </c>
      <c r="AE505" s="36">
        <f t="shared" si="116"/>
        <v>1.2876690613248003</v>
      </c>
      <c r="AF505" s="31">
        <f t="shared" si="117"/>
        <v>1.2876690613248003</v>
      </c>
      <c r="AG505" s="31">
        <f>VLOOKUP(C505,'[4]Bague en acier (simple) '!$C$8:$AF$725,30,0)</f>
        <v>0.76140528640000038</v>
      </c>
      <c r="AH505" s="38">
        <f t="shared" si="106"/>
        <v>0.24999999999999994</v>
      </c>
    </row>
    <row r="506" spans="2:34" x14ac:dyDescent="0.25">
      <c r="B506" s="44" t="s">
        <v>177</v>
      </c>
      <c r="C506" s="1" t="s">
        <v>735</v>
      </c>
      <c r="D506" s="22" t="s">
        <v>140</v>
      </c>
      <c r="E506" s="22" t="s">
        <v>101</v>
      </c>
      <c r="F506" s="22" t="s">
        <v>116</v>
      </c>
      <c r="G506" s="33">
        <v>45</v>
      </c>
      <c r="H506" s="33">
        <v>0.3</v>
      </c>
      <c r="I506" s="33" t="s">
        <v>103</v>
      </c>
      <c r="J506" s="33">
        <v>45</v>
      </c>
      <c r="K506" s="33">
        <v>0.3</v>
      </c>
      <c r="L506" s="33" t="s">
        <v>103</v>
      </c>
      <c r="M506" s="23" t="s">
        <v>96</v>
      </c>
      <c r="N506" s="24" t="s">
        <v>97</v>
      </c>
      <c r="O506" s="25">
        <v>43129</v>
      </c>
      <c r="P506" s="21">
        <v>0</v>
      </c>
      <c r="Q506" s="33">
        <v>3</v>
      </c>
      <c r="R506" s="33">
        <f t="shared" si="107"/>
        <v>43</v>
      </c>
      <c r="S506" s="34">
        <f t="shared" si="108"/>
        <v>1.0914640000000001E-2</v>
      </c>
      <c r="T506" s="34">
        <f t="shared" si="109"/>
        <v>0.81859800000000005</v>
      </c>
      <c r="U506" s="34">
        <f>+VLOOKUP(B506,'[3]Annexe 1 (Prix MP)'!A:C,3,0)*T506</f>
        <v>4.2989656287600013</v>
      </c>
      <c r="V506" s="35">
        <f t="shared" si="112"/>
        <v>65</v>
      </c>
      <c r="W506" s="27">
        <f t="shared" si="104"/>
        <v>1</v>
      </c>
      <c r="X506" s="36">
        <f>+VLOOKUP(W506,'[3]Annexe 1 (Prix MP)'!$A$32:$B$38,2,0)</f>
        <v>0.15</v>
      </c>
      <c r="Y506" s="37">
        <f t="shared" si="113"/>
        <v>6.6137932750153866E-2</v>
      </c>
      <c r="Z506" s="36">
        <f t="shared" si="114"/>
        <v>0.15</v>
      </c>
      <c r="AA506" s="34">
        <f t="shared" si="111"/>
        <v>0</v>
      </c>
      <c r="AB506" s="36">
        <f t="shared" si="110"/>
        <v>0</v>
      </c>
      <c r="AC506" s="36">
        <f t="shared" si="115"/>
        <v>0.21613793275015386</v>
      </c>
      <c r="AD506" s="38">
        <f t="shared" si="105"/>
        <v>0.69400127081530627</v>
      </c>
      <c r="AE506" s="36">
        <f t="shared" si="116"/>
        <v>0.21613793275015386</v>
      </c>
      <c r="AF506" s="31">
        <f t="shared" si="117"/>
        <v>0.21613793275015386</v>
      </c>
      <c r="AG506" s="31">
        <f>VLOOKUP(C506,'[4]Bague en acier (simple) '!$C$8:$AF$725,30,0)</f>
        <v>0.21613793275015386</v>
      </c>
      <c r="AH506" s="38">
        <f t="shared" si="106"/>
        <v>0.69400127081530627</v>
      </c>
    </row>
    <row r="507" spans="2:34" x14ac:dyDescent="0.25">
      <c r="B507" s="44" t="s">
        <v>98</v>
      </c>
      <c r="C507" s="1" t="s">
        <v>736</v>
      </c>
      <c r="D507" s="22" t="s">
        <v>100</v>
      </c>
      <c r="E507" s="22" t="s">
        <v>101</v>
      </c>
      <c r="F507" s="22" t="s">
        <v>186</v>
      </c>
      <c r="G507" s="33">
        <v>45</v>
      </c>
      <c r="H507" s="33">
        <v>0.3</v>
      </c>
      <c r="I507" s="33" t="s">
        <v>103</v>
      </c>
      <c r="J507" s="33">
        <v>45</v>
      </c>
      <c r="K507" s="33">
        <v>0.3</v>
      </c>
      <c r="L507" s="33" t="s">
        <v>103</v>
      </c>
      <c r="M507" s="23" t="s">
        <v>96</v>
      </c>
      <c r="N507" s="24" t="s">
        <v>97</v>
      </c>
      <c r="O507" s="25">
        <v>43129</v>
      </c>
      <c r="P507" s="21">
        <v>0</v>
      </c>
      <c r="Q507" s="33">
        <v>3</v>
      </c>
      <c r="R507" s="33">
        <f t="shared" si="107"/>
        <v>33</v>
      </c>
      <c r="S507" s="34">
        <f t="shared" si="108"/>
        <v>1.1720835000000001E-2</v>
      </c>
      <c r="T507" s="34">
        <f t="shared" si="109"/>
        <v>1.1720835000000003</v>
      </c>
      <c r="U507" s="34">
        <f>+VLOOKUP(B507,'[3]Annexe 1 (Prix MP)'!A:C,3,0)*T507</f>
        <v>5.9726444951250022</v>
      </c>
      <c r="V507" s="35">
        <f t="shared" si="112"/>
        <v>85</v>
      </c>
      <c r="W507" s="27">
        <f t="shared" si="104"/>
        <v>2</v>
      </c>
      <c r="X507" s="36">
        <f>+VLOOKUP(W507,'[3]Annexe 1 (Prix MP)'!$A$32:$B$38,2,0)</f>
        <v>0.15</v>
      </c>
      <c r="Y507" s="37">
        <f t="shared" si="113"/>
        <v>7.0266405825000031E-2</v>
      </c>
      <c r="Z507" s="36">
        <f t="shared" si="114"/>
        <v>0.15</v>
      </c>
      <c r="AA507" s="34">
        <f t="shared" si="111"/>
        <v>0</v>
      </c>
      <c r="AB507" s="36">
        <f t="shared" si="110"/>
        <v>0</v>
      </c>
      <c r="AC507" s="36">
        <f t="shared" si="115"/>
        <v>0.22026640582500001</v>
      </c>
      <c r="AD507" s="38">
        <f t="shared" si="105"/>
        <v>0.68099354251584709</v>
      </c>
      <c r="AE507" s="36">
        <f t="shared" si="116"/>
        <v>0.22026640582500001</v>
      </c>
      <c r="AF507" s="31">
        <f t="shared" si="117"/>
        <v>0.22026640582500001</v>
      </c>
      <c r="AG507" s="31">
        <f>VLOOKUP(C507,'[4]Bague en acier (simple) '!$C$8:$AF$725,30,0)</f>
        <v>0.22026640582500001</v>
      </c>
      <c r="AH507" s="38">
        <f t="shared" si="106"/>
        <v>0.68099354251584709</v>
      </c>
    </row>
    <row r="508" spans="2:34" x14ac:dyDescent="0.25">
      <c r="B508" s="44" t="s">
        <v>120</v>
      </c>
      <c r="C508" s="1" t="s">
        <v>737</v>
      </c>
      <c r="D508" s="22" t="s">
        <v>140</v>
      </c>
      <c r="E508" s="22" t="s">
        <v>115</v>
      </c>
      <c r="F508" s="22" t="s">
        <v>505</v>
      </c>
      <c r="G508" s="33">
        <v>45</v>
      </c>
      <c r="H508" s="33">
        <v>0.3</v>
      </c>
      <c r="I508" s="33" t="s">
        <v>103</v>
      </c>
      <c r="J508" s="33">
        <v>45</v>
      </c>
      <c r="K508" s="33">
        <v>0.3</v>
      </c>
      <c r="L508" s="33" t="s">
        <v>103</v>
      </c>
      <c r="M508" s="23" t="s">
        <v>96</v>
      </c>
      <c r="N508" s="24" t="s">
        <v>97</v>
      </c>
      <c r="O508" s="25">
        <v>43129</v>
      </c>
      <c r="P508" s="21">
        <v>0</v>
      </c>
      <c r="Q508" s="33">
        <v>3</v>
      </c>
      <c r="R508" s="33">
        <f t="shared" si="107"/>
        <v>81</v>
      </c>
      <c r="S508" s="34">
        <f t="shared" si="108"/>
        <v>0.108352608</v>
      </c>
      <c r="T508" s="34">
        <f t="shared" si="109"/>
        <v>4.167408</v>
      </c>
      <c r="U508" s="34">
        <f>+VLOOKUP(B508,'[3]Annexe 1 (Prix MP)'!A:C,3,0)*T508</f>
        <v>38.026476967248001</v>
      </c>
      <c r="V508" s="35">
        <f t="shared" si="112"/>
        <v>34</v>
      </c>
      <c r="W508" s="27">
        <f t="shared" si="104"/>
        <v>4</v>
      </c>
      <c r="X508" s="36">
        <f>+VLOOKUP(W508,'[3]Annexe 1 (Prix MP)'!$A$32:$B$38,2,0)</f>
        <v>0.2</v>
      </c>
      <c r="Y508" s="37">
        <f t="shared" si="113"/>
        <v>1.1184257931543531</v>
      </c>
      <c r="Z508" s="36">
        <f t="shared" si="114"/>
        <v>0.30000000000000004</v>
      </c>
      <c r="AA508" s="34">
        <f t="shared" si="111"/>
        <v>0</v>
      </c>
      <c r="AB508" s="36">
        <f t="shared" si="110"/>
        <v>0</v>
      </c>
      <c r="AC508" s="36">
        <f t="shared" si="115"/>
        <v>1.4184257931543531</v>
      </c>
      <c r="AD508" s="38">
        <f t="shared" si="105"/>
        <v>0.21150207606761565</v>
      </c>
      <c r="AE508" s="36">
        <f t="shared" si="116"/>
        <v>1.4912343908724708</v>
      </c>
      <c r="AF508" s="31">
        <f t="shared" si="117"/>
        <v>1.4912343908724708</v>
      </c>
      <c r="AG508" s="31">
        <f>VLOOKUP(C508,'[4]Bague en acier (simple) '!$C$8:$AF$725,30,0)</f>
        <v>1.1039780841863529</v>
      </c>
      <c r="AH508" s="38">
        <f t="shared" si="106"/>
        <v>0.25</v>
      </c>
    </row>
    <row r="509" spans="2:34" x14ac:dyDescent="0.25">
      <c r="B509" s="44" t="s">
        <v>220</v>
      </c>
      <c r="C509" s="1" t="s">
        <v>738</v>
      </c>
      <c r="D509" s="22" t="s">
        <v>110</v>
      </c>
      <c r="E509" s="22" t="s">
        <v>222</v>
      </c>
      <c r="F509" s="22" t="s">
        <v>116</v>
      </c>
      <c r="G509" s="33">
        <v>45</v>
      </c>
      <c r="H509" s="33">
        <v>0.3</v>
      </c>
      <c r="I509" s="33" t="s">
        <v>103</v>
      </c>
      <c r="J509" s="33">
        <v>45</v>
      </c>
      <c r="K509" s="33">
        <v>0.3</v>
      </c>
      <c r="L509" s="33" t="s">
        <v>103</v>
      </c>
      <c r="M509" s="23" t="s">
        <v>96</v>
      </c>
      <c r="N509" s="24" t="s">
        <v>97</v>
      </c>
      <c r="O509" s="25">
        <v>43129</v>
      </c>
      <c r="P509" s="21">
        <v>0</v>
      </c>
      <c r="Q509" s="33">
        <v>3</v>
      </c>
      <c r="R509" s="33">
        <f t="shared" si="107"/>
        <v>43</v>
      </c>
      <c r="S509" s="34">
        <f t="shared" si="108"/>
        <v>5.6557680000000006E-2</v>
      </c>
      <c r="T509" s="34">
        <f t="shared" si="109"/>
        <v>4.2418259999999997</v>
      </c>
      <c r="U509" s="34">
        <f>+VLOOKUP(B509,'[3]Annexe 1 (Prix MP)'!A:C,3,0)*T509</f>
        <v>20.140359521040001</v>
      </c>
      <c r="V509" s="35">
        <f t="shared" si="112"/>
        <v>65</v>
      </c>
      <c r="W509" s="27">
        <f t="shared" si="104"/>
        <v>3</v>
      </c>
      <c r="X509" s="36">
        <f>+VLOOKUP(W509,'[3]Annexe 1 (Prix MP)'!$A$32:$B$38,2,0)</f>
        <v>0.15</v>
      </c>
      <c r="Y509" s="37">
        <f t="shared" si="113"/>
        <v>0.30985168493907694</v>
      </c>
      <c r="Z509" s="36">
        <f t="shared" si="114"/>
        <v>0.15</v>
      </c>
      <c r="AA509" s="34">
        <f t="shared" si="111"/>
        <v>0</v>
      </c>
      <c r="AB509" s="36">
        <f t="shared" si="110"/>
        <v>0</v>
      </c>
      <c r="AC509" s="36">
        <f t="shared" si="115"/>
        <v>0.45985168493907691</v>
      </c>
      <c r="AD509" s="38">
        <f t="shared" si="105"/>
        <v>0.32619212870748227</v>
      </c>
      <c r="AE509" s="36">
        <f t="shared" si="116"/>
        <v>0.45985168493907691</v>
      </c>
      <c r="AF509" s="31">
        <f t="shared" si="117"/>
        <v>0.45985168493907691</v>
      </c>
      <c r="AG509" s="31">
        <f>VLOOKUP(C509,'[4]Bague en acier (simple) '!$C$8:$AF$725,30,0)</f>
        <v>0.45985168493907691</v>
      </c>
      <c r="AH509" s="38">
        <f t="shared" si="106"/>
        <v>0.32619212870748227</v>
      </c>
    </row>
    <row r="510" spans="2:34" x14ac:dyDescent="0.25">
      <c r="B510" s="44" t="s">
        <v>98</v>
      </c>
      <c r="C510" s="1" t="s">
        <v>739</v>
      </c>
      <c r="D510" s="22" t="s">
        <v>100</v>
      </c>
      <c r="E510" s="22" t="s">
        <v>101</v>
      </c>
      <c r="F510" s="22" t="s">
        <v>219</v>
      </c>
      <c r="G510" s="33">
        <v>45</v>
      </c>
      <c r="H510" s="33">
        <v>0.3</v>
      </c>
      <c r="I510" s="33" t="s">
        <v>103</v>
      </c>
      <c r="J510" s="33">
        <v>45</v>
      </c>
      <c r="K510" s="33">
        <v>0.3</v>
      </c>
      <c r="L510" s="33" t="s">
        <v>103</v>
      </c>
      <c r="M510" s="23" t="s">
        <v>96</v>
      </c>
      <c r="N510" s="24" t="s">
        <v>97</v>
      </c>
      <c r="O510" s="25">
        <v>43129</v>
      </c>
      <c r="P510" s="21">
        <v>0</v>
      </c>
      <c r="Q510" s="33">
        <v>3</v>
      </c>
      <c r="R510" s="33">
        <f t="shared" si="107"/>
        <v>24</v>
      </c>
      <c r="S510" s="34">
        <f t="shared" si="108"/>
        <v>8.2045845000000006E-3</v>
      </c>
      <c r="T510" s="34">
        <f t="shared" si="109"/>
        <v>1.1720835000000003</v>
      </c>
      <c r="U510" s="34">
        <f>+VLOOKUP(B510,'[3]Annexe 1 (Prix MP)'!A:C,3,0)*T510</f>
        <v>5.9726444951250022</v>
      </c>
      <c r="V510" s="35">
        <f t="shared" si="112"/>
        <v>117</v>
      </c>
      <c r="W510" s="27">
        <f t="shared" si="104"/>
        <v>2</v>
      </c>
      <c r="X510" s="36">
        <f>+VLOOKUP(W510,'[3]Annexe 1 (Prix MP)'!$A$32:$B$38,2,0)</f>
        <v>0.15</v>
      </c>
      <c r="Y510" s="37">
        <f t="shared" si="113"/>
        <v>5.1048243548076945E-2</v>
      </c>
      <c r="Z510" s="36">
        <f t="shared" si="114"/>
        <v>0.15</v>
      </c>
      <c r="AA510" s="34">
        <f t="shared" si="111"/>
        <v>0</v>
      </c>
      <c r="AB510" s="36">
        <f t="shared" si="110"/>
        <v>0</v>
      </c>
      <c r="AC510" s="36">
        <f t="shared" si="115"/>
        <v>0.20104824354807693</v>
      </c>
      <c r="AD510" s="38">
        <f t="shared" si="105"/>
        <v>0.74608958204666087</v>
      </c>
      <c r="AE510" s="36">
        <f t="shared" si="116"/>
        <v>0.20104824354807693</v>
      </c>
      <c r="AF510" s="31">
        <f t="shared" si="117"/>
        <v>0.20104824354807693</v>
      </c>
      <c r="AG510" s="31">
        <f>VLOOKUP(C510,'[4]Bague en acier (simple) '!$C$8:$AF$725,30,0)</f>
        <v>0.20104824354807693</v>
      </c>
      <c r="AH510" s="38">
        <f t="shared" si="106"/>
        <v>0.74608958204666087</v>
      </c>
    </row>
    <row r="511" spans="2:34" x14ac:dyDescent="0.25">
      <c r="B511" s="44" t="s">
        <v>403</v>
      </c>
      <c r="C511" s="1" t="s">
        <v>740</v>
      </c>
      <c r="D511" s="22" t="s">
        <v>110</v>
      </c>
      <c r="E511" s="22" t="s">
        <v>366</v>
      </c>
      <c r="F511" s="22" t="s">
        <v>370</v>
      </c>
      <c r="G511" s="33">
        <v>45</v>
      </c>
      <c r="H511" s="33">
        <v>0.3</v>
      </c>
      <c r="I511" s="33" t="s">
        <v>103</v>
      </c>
      <c r="J511" s="33">
        <v>45</v>
      </c>
      <c r="K511" s="33">
        <v>0.3</v>
      </c>
      <c r="L511" s="33" t="s">
        <v>103</v>
      </c>
      <c r="M511" s="23" t="s">
        <v>96</v>
      </c>
      <c r="N511" s="24" t="s">
        <v>97</v>
      </c>
      <c r="O511" s="25">
        <v>43129</v>
      </c>
      <c r="P511" s="21">
        <v>0</v>
      </c>
      <c r="Q511" s="33">
        <v>3</v>
      </c>
      <c r="R511" s="33">
        <f t="shared" si="107"/>
        <v>108</v>
      </c>
      <c r="S511" s="34">
        <f t="shared" si="108"/>
        <v>0.34381116000000006</v>
      </c>
      <c r="T511" s="34">
        <f t="shared" si="109"/>
        <v>9.8231760000000019</v>
      </c>
      <c r="U511" s="34">
        <f>+VLOOKUP(B511,'[3]Annexe 1 (Prix MP)'!A:C,3,0)*T511</f>
        <v>49.229828841600018</v>
      </c>
      <c r="V511" s="35">
        <f t="shared" si="112"/>
        <v>26</v>
      </c>
      <c r="W511" s="27">
        <f t="shared" si="104"/>
        <v>6</v>
      </c>
      <c r="X511" s="36">
        <f>+VLOOKUP(W511,'[3]Annexe 1 (Prix MP)'!$A$32:$B$38,2,0)</f>
        <v>0.25</v>
      </c>
      <c r="Y511" s="37">
        <f t="shared" si="113"/>
        <v>1.8934549554461546</v>
      </c>
      <c r="Z511" s="36">
        <f t="shared" si="114"/>
        <v>0.375</v>
      </c>
      <c r="AA511" s="34">
        <f t="shared" si="111"/>
        <v>0</v>
      </c>
      <c r="AB511" s="36">
        <f t="shared" si="110"/>
        <v>0</v>
      </c>
      <c r="AC511" s="36">
        <f t="shared" si="115"/>
        <v>2.2684549554461544</v>
      </c>
      <c r="AD511" s="38">
        <f t="shared" si="105"/>
        <v>0.16531075439681617</v>
      </c>
      <c r="AE511" s="36">
        <f t="shared" si="116"/>
        <v>2.366818694307693</v>
      </c>
      <c r="AF511" s="31">
        <f t="shared" si="117"/>
        <v>2.366818694307693</v>
      </c>
      <c r="AG511" s="31">
        <f>VLOOKUP(C511,'[4]Bague en acier (simple) '!$C$8:$AF$725,30,0)</f>
        <v>2.366818694307693</v>
      </c>
      <c r="AH511" s="38">
        <f t="shared" si="106"/>
        <v>0.1999999999999999</v>
      </c>
    </row>
    <row r="512" spans="2:34" x14ac:dyDescent="0.25">
      <c r="B512" s="44" t="s">
        <v>368</v>
      </c>
      <c r="C512" s="1" t="s">
        <v>741</v>
      </c>
      <c r="D512" s="22" t="s">
        <v>111</v>
      </c>
      <c r="E512" s="22" t="s">
        <v>366</v>
      </c>
      <c r="F512" s="22" t="s">
        <v>370</v>
      </c>
      <c r="G512" s="33">
        <v>45</v>
      </c>
      <c r="H512" s="33">
        <v>0.3</v>
      </c>
      <c r="I512" s="33" t="s">
        <v>103</v>
      </c>
      <c r="J512" s="33">
        <v>45</v>
      </c>
      <c r="K512" s="33">
        <v>0.3</v>
      </c>
      <c r="L512" s="33" t="s">
        <v>103</v>
      </c>
      <c r="M512" s="23" t="s">
        <v>96</v>
      </c>
      <c r="N512" s="24" t="s">
        <v>97</v>
      </c>
      <c r="O512" s="25">
        <v>43129</v>
      </c>
      <c r="P512" s="21">
        <v>0</v>
      </c>
      <c r="Q512" s="33">
        <v>3</v>
      </c>
      <c r="R512" s="33">
        <f t="shared" si="107"/>
        <v>108</v>
      </c>
      <c r="S512" s="34">
        <f t="shared" si="108"/>
        <v>0.25004448000000001</v>
      </c>
      <c r="T512" s="34">
        <f t="shared" si="109"/>
        <v>7.1441280000000003</v>
      </c>
      <c r="U512" s="34">
        <f>+VLOOKUP(B512,'[3]Annexe 1 (Prix MP)'!A:C,3,0)*T512</f>
        <v>30.322965530880001</v>
      </c>
      <c r="V512" s="35">
        <f t="shared" si="112"/>
        <v>26</v>
      </c>
      <c r="W512" s="27">
        <f t="shared" si="104"/>
        <v>4</v>
      </c>
      <c r="X512" s="36">
        <f>+VLOOKUP(W512,'[3]Annexe 1 (Prix MP)'!$A$32:$B$38,2,0)</f>
        <v>0.2</v>
      </c>
      <c r="Y512" s="37">
        <f t="shared" si="113"/>
        <v>1.1662679050338463</v>
      </c>
      <c r="Z512" s="36">
        <f t="shared" si="114"/>
        <v>0.30000000000000004</v>
      </c>
      <c r="AA512" s="34">
        <f t="shared" si="111"/>
        <v>0</v>
      </c>
      <c r="AB512" s="36">
        <f t="shared" si="110"/>
        <v>0</v>
      </c>
      <c r="AC512" s="36">
        <f t="shared" si="115"/>
        <v>1.4662679050338463</v>
      </c>
      <c r="AD512" s="38">
        <f t="shared" si="105"/>
        <v>0.20460108208743413</v>
      </c>
      <c r="AE512" s="36">
        <f t="shared" si="116"/>
        <v>1.4662679050338463</v>
      </c>
      <c r="AF512" s="31">
        <f t="shared" si="117"/>
        <v>1.4662679050338463</v>
      </c>
      <c r="AG512" s="31">
        <f>VLOOKUP(C512,'[4]Bague en acier (simple) '!$C$8:$AF$725,30,0)</f>
        <v>1.4662679050338463</v>
      </c>
      <c r="AH512" s="30">
        <f t="shared" si="106"/>
        <v>0.20460108208743413</v>
      </c>
    </row>
    <row r="513" spans="2:34" x14ac:dyDescent="0.25">
      <c r="B513" s="44" t="s">
        <v>472</v>
      </c>
      <c r="C513" s="1" t="s">
        <v>742</v>
      </c>
      <c r="D513" s="22" t="s">
        <v>278</v>
      </c>
      <c r="E513" s="22" t="s">
        <v>322</v>
      </c>
      <c r="F513" s="22" t="s">
        <v>248</v>
      </c>
      <c r="G513" s="33">
        <v>45</v>
      </c>
      <c r="H513" s="33">
        <v>0.3</v>
      </c>
      <c r="I513" s="33" t="s">
        <v>103</v>
      </c>
      <c r="J513" s="33">
        <v>45</v>
      </c>
      <c r="K513" s="33">
        <v>0.3</v>
      </c>
      <c r="L513" s="33" t="s">
        <v>103</v>
      </c>
      <c r="M513" s="23" t="s">
        <v>96</v>
      </c>
      <c r="N513" s="24" t="s">
        <v>97</v>
      </c>
      <c r="O513" s="25">
        <v>43129</v>
      </c>
      <c r="P513" s="21">
        <v>0</v>
      </c>
      <c r="Q513" s="33">
        <v>3</v>
      </c>
      <c r="R513" s="33">
        <f t="shared" si="107"/>
        <v>63</v>
      </c>
      <c r="S513" s="34">
        <f t="shared" si="108"/>
        <v>7.144128000000001E-2</v>
      </c>
      <c r="T513" s="34">
        <f t="shared" si="109"/>
        <v>3.5720640000000001</v>
      </c>
      <c r="U513" s="34">
        <f>+VLOOKUP(B513,'[3]Annexe 1 (Prix MP)'!A:C,3,0)*T513</f>
        <v>11.237713343999999</v>
      </c>
      <c r="V513" s="35">
        <f t="shared" si="112"/>
        <v>44</v>
      </c>
      <c r="W513" s="27">
        <f t="shared" si="104"/>
        <v>3</v>
      </c>
      <c r="X513" s="36">
        <f>+VLOOKUP(W513,'[3]Annexe 1 (Prix MP)'!$A$32:$B$38,2,0)</f>
        <v>0.15</v>
      </c>
      <c r="Y513" s="37">
        <f t="shared" si="113"/>
        <v>0.25540257599999999</v>
      </c>
      <c r="Z513" s="36">
        <f t="shared" si="114"/>
        <v>0.15</v>
      </c>
      <c r="AA513" s="34">
        <f t="shared" si="111"/>
        <v>0</v>
      </c>
      <c r="AB513" s="36">
        <f t="shared" si="110"/>
        <v>0</v>
      </c>
      <c r="AC513" s="36">
        <f t="shared" si="115"/>
        <v>0.40540257599999996</v>
      </c>
      <c r="AD513" s="38">
        <f t="shared" si="105"/>
        <v>0.37000258232202249</v>
      </c>
      <c r="AE513" s="36">
        <f t="shared" si="116"/>
        <v>0.40540257599999996</v>
      </c>
      <c r="AF513" s="31">
        <f t="shared" si="117"/>
        <v>0.40540257599999996</v>
      </c>
      <c r="AG513" s="31">
        <f>VLOOKUP(C513,'[4]Bague en acier (simple) '!$C$8:$AF$725,30,0)</f>
        <v>0.40540257599999996</v>
      </c>
      <c r="AH513" s="38">
        <f t="shared" si="106"/>
        <v>0.37000258232202249</v>
      </c>
    </row>
    <row r="514" spans="2:34" x14ac:dyDescent="0.25">
      <c r="B514" s="44" t="s">
        <v>220</v>
      </c>
      <c r="C514" s="1" t="s">
        <v>743</v>
      </c>
      <c r="D514" s="22" t="s">
        <v>110</v>
      </c>
      <c r="E514" s="22" t="s">
        <v>222</v>
      </c>
      <c r="F514" s="22" t="s">
        <v>381</v>
      </c>
      <c r="G514" s="33">
        <v>45</v>
      </c>
      <c r="H514" s="33">
        <v>0.3</v>
      </c>
      <c r="I514" s="33" t="s">
        <v>103</v>
      </c>
      <c r="J514" s="33">
        <v>45</v>
      </c>
      <c r="K514" s="33">
        <v>0.3</v>
      </c>
      <c r="L514" s="33" t="s">
        <v>103</v>
      </c>
      <c r="M514" s="23" t="s">
        <v>96</v>
      </c>
      <c r="N514" s="24" t="s">
        <v>97</v>
      </c>
      <c r="O514" s="25">
        <v>43129</v>
      </c>
      <c r="P514" s="21">
        <v>0</v>
      </c>
      <c r="Q514" s="33">
        <v>3</v>
      </c>
      <c r="R514" s="33">
        <f t="shared" si="107"/>
        <v>45</v>
      </c>
      <c r="S514" s="34">
        <f t="shared" si="108"/>
        <v>5.9385564000000002E-2</v>
      </c>
      <c r="T514" s="34">
        <f t="shared" si="109"/>
        <v>4.2418259999999997</v>
      </c>
      <c r="U514" s="34">
        <f>+VLOOKUP(B514,'[3]Annexe 1 (Prix MP)'!A:C,3,0)*T514</f>
        <v>20.140359521040001</v>
      </c>
      <c r="V514" s="35">
        <f t="shared" si="112"/>
        <v>62</v>
      </c>
      <c r="W514" s="27">
        <f t="shared" si="104"/>
        <v>3</v>
      </c>
      <c r="X514" s="36">
        <f>+VLOOKUP(W514,'[3]Annexe 1 (Prix MP)'!$A$32:$B$38,2,0)</f>
        <v>0.15</v>
      </c>
      <c r="Y514" s="37">
        <f t="shared" si="113"/>
        <v>0.32484450840387097</v>
      </c>
      <c r="Z514" s="36">
        <f t="shared" si="114"/>
        <v>0.15</v>
      </c>
      <c r="AA514" s="34">
        <f t="shared" si="111"/>
        <v>0</v>
      </c>
      <c r="AB514" s="36">
        <f t="shared" si="110"/>
        <v>0</v>
      </c>
      <c r="AC514" s="36">
        <f t="shared" si="115"/>
        <v>0.47484450840387094</v>
      </c>
      <c r="AD514" s="38">
        <f t="shared" si="105"/>
        <v>0.31589288144914168</v>
      </c>
      <c r="AE514" s="36">
        <f t="shared" si="116"/>
        <v>0.47484450840387094</v>
      </c>
      <c r="AF514" s="31">
        <f t="shared" si="117"/>
        <v>0.47484450840387094</v>
      </c>
      <c r="AG514" s="31">
        <f>VLOOKUP(C514,'[4]Bague en acier (simple) '!$C$8:$AF$725,30,0)</f>
        <v>0.47484450840387094</v>
      </c>
      <c r="AH514" s="38">
        <f t="shared" si="106"/>
        <v>0.31589288144914168</v>
      </c>
    </row>
    <row r="515" spans="2:34" x14ac:dyDescent="0.25">
      <c r="B515" s="44" t="s">
        <v>216</v>
      </c>
      <c r="C515" s="1" t="s">
        <v>744</v>
      </c>
      <c r="D515" s="22" t="s">
        <v>111</v>
      </c>
      <c r="E515" s="22" t="s">
        <v>173</v>
      </c>
      <c r="F515" s="22" t="s">
        <v>384</v>
      </c>
      <c r="G515" s="33">
        <v>45</v>
      </c>
      <c r="H515" s="33">
        <v>0.3</v>
      </c>
      <c r="I515" s="33" t="s">
        <v>103</v>
      </c>
      <c r="J515" s="33">
        <v>45</v>
      </c>
      <c r="K515" s="33">
        <v>0.3</v>
      </c>
      <c r="L515" s="33" t="s">
        <v>103</v>
      </c>
      <c r="M515" s="23" t="s">
        <v>96</v>
      </c>
      <c r="N515" s="24" t="s">
        <v>97</v>
      </c>
      <c r="O515" s="25">
        <v>43129</v>
      </c>
      <c r="P515" s="21">
        <v>0</v>
      </c>
      <c r="Q515" s="33">
        <v>3</v>
      </c>
      <c r="R515" s="33">
        <f t="shared" si="107"/>
        <v>42.5</v>
      </c>
      <c r="S515" s="34">
        <f t="shared" si="108"/>
        <v>6.7608752999999994E-2</v>
      </c>
      <c r="T515" s="34">
        <f t="shared" si="109"/>
        <v>5.1348420000000008</v>
      </c>
      <c r="U515" s="34">
        <f>+VLOOKUP(B515,'[3]Annexe 1 (Prix MP)'!A:C,3,0)*T515</f>
        <v>20.624863119300006</v>
      </c>
      <c r="V515" s="35">
        <f t="shared" si="112"/>
        <v>66</v>
      </c>
      <c r="W515" s="27">
        <f t="shared" si="104"/>
        <v>3</v>
      </c>
      <c r="X515" s="36">
        <f>+VLOOKUP(W515,'[3]Annexe 1 (Prix MP)'!$A$32:$B$38,2,0)</f>
        <v>0.15</v>
      </c>
      <c r="Y515" s="37">
        <f t="shared" si="113"/>
        <v>0.3124979260500001</v>
      </c>
      <c r="Z515" s="36">
        <f t="shared" si="114"/>
        <v>0.15</v>
      </c>
      <c r="AA515" s="34">
        <f t="shared" si="111"/>
        <v>0</v>
      </c>
      <c r="AB515" s="36">
        <f t="shared" si="110"/>
        <v>0</v>
      </c>
      <c r="AC515" s="36">
        <f t="shared" si="115"/>
        <v>0.46249792605000006</v>
      </c>
      <c r="AD515" s="38">
        <f t="shared" si="105"/>
        <v>0.32432577867124024</v>
      </c>
      <c r="AE515" s="36">
        <f t="shared" si="116"/>
        <v>0.46249792605000006</v>
      </c>
      <c r="AF515" s="31">
        <f t="shared" si="117"/>
        <v>0.46249792605000006</v>
      </c>
      <c r="AG515" s="31">
        <f>VLOOKUP(C515,'[4]Bague en acier (simple) '!$C$8:$AF$725,30,0)</f>
        <v>0.46249792605000006</v>
      </c>
      <c r="AH515" s="38">
        <f t="shared" si="106"/>
        <v>0.32432577867124024</v>
      </c>
    </row>
    <row r="516" spans="2:34" x14ac:dyDescent="0.25">
      <c r="B516" s="44" t="s">
        <v>108</v>
      </c>
      <c r="C516" s="1" t="s">
        <v>745</v>
      </c>
      <c r="D516" s="22" t="s">
        <v>110</v>
      </c>
      <c r="E516" s="22" t="s">
        <v>746</v>
      </c>
      <c r="F516" s="22" t="s">
        <v>116</v>
      </c>
      <c r="G516" s="33">
        <v>45</v>
      </c>
      <c r="H516" s="33">
        <v>0.3</v>
      </c>
      <c r="I516" s="33" t="s">
        <v>103</v>
      </c>
      <c r="J516" s="33">
        <v>45</v>
      </c>
      <c r="K516" s="33">
        <v>0.3</v>
      </c>
      <c r="L516" s="33" t="s">
        <v>103</v>
      </c>
      <c r="M516" s="23" t="s">
        <v>96</v>
      </c>
      <c r="N516" s="24" t="s">
        <v>97</v>
      </c>
      <c r="O516" s="25">
        <v>43129</v>
      </c>
      <c r="P516" s="21">
        <v>0</v>
      </c>
      <c r="Q516" s="33">
        <v>3</v>
      </c>
      <c r="R516" s="33">
        <f t="shared" si="107"/>
        <v>43</v>
      </c>
      <c r="S516" s="34">
        <f t="shared" si="108"/>
        <v>3.3746082400000009E-2</v>
      </c>
      <c r="T516" s="34">
        <f t="shared" si="109"/>
        <v>2.5309561800000004</v>
      </c>
      <c r="U516" s="34">
        <f>+VLOOKUP(B516,'[3]Annexe 1 (Prix MP)'!A:C,3,0)*T516</f>
        <v>11.501196382717803</v>
      </c>
      <c r="V516" s="35">
        <f t="shared" si="112"/>
        <v>65</v>
      </c>
      <c r="W516" s="27">
        <f t="shared" si="104"/>
        <v>2</v>
      </c>
      <c r="X516" s="36">
        <f>+VLOOKUP(W516,'[3]Annexe 1 (Prix MP)'!$A$32:$B$38,2,0)</f>
        <v>0.15</v>
      </c>
      <c r="Y516" s="37">
        <f t="shared" si="113"/>
        <v>0.1769414828110431</v>
      </c>
      <c r="Z516" s="36">
        <f t="shared" si="114"/>
        <v>0.15</v>
      </c>
      <c r="AA516" s="34">
        <f t="shared" si="111"/>
        <v>0</v>
      </c>
      <c r="AB516" s="36">
        <f t="shared" si="110"/>
        <v>0</v>
      </c>
      <c r="AC516" s="36">
        <f t="shared" si="115"/>
        <v>0.32694148281104307</v>
      </c>
      <c r="AD516" s="38">
        <f t="shared" si="105"/>
        <v>0.45879769893468358</v>
      </c>
      <c r="AE516" s="36">
        <f t="shared" si="116"/>
        <v>0.32694148281104307</v>
      </c>
      <c r="AF516" s="31">
        <f t="shared" si="117"/>
        <v>0.32694148281104307</v>
      </c>
      <c r="AG516" s="31">
        <f>VLOOKUP(C516,'[4]Bague en acier (simple) '!$C$8:$AF$725,30,0)</f>
        <v>0.32694148281104307</v>
      </c>
      <c r="AH516" s="38">
        <f t="shared" si="106"/>
        <v>0.45879769893468358</v>
      </c>
    </row>
    <row r="517" spans="2:34" x14ac:dyDescent="0.25">
      <c r="B517" s="44" t="s">
        <v>216</v>
      </c>
      <c r="C517" s="1" t="s">
        <v>747</v>
      </c>
      <c r="D517" s="22" t="s">
        <v>111</v>
      </c>
      <c r="E517" s="22" t="s">
        <v>173</v>
      </c>
      <c r="F517" s="22" t="s">
        <v>236</v>
      </c>
      <c r="G517" s="33">
        <v>45</v>
      </c>
      <c r="H517" s="33">
        <v>0.3</v>
      </c>
      <c r="I517" s="33" t="s">
        <v>103</v>
      </c>
      <c r="J517" s="33">
        <v>45</v>
      </c>
      <c r="K517" s="33">
        <v>0.3</v>
      </c>
      <c r="L517" s="33" t="s">
        <v>103</v>
      </c>
      <c r="M517" s="23" t="s">
        <v>96</v>
      </c>
      <c r="N517" s="24" t="s">
        <v>97</v>
      </c>
      <c r="O517" s="25">
        <v>43129</v>
      </c>
      <c r="P517" s="21">
        <v>0</v>
      </c>
      <c r="Q517" s="33">
        <v>3</v>
      </c>
      <c r="R517" s="33">
        <f t="shared" si="107"/>
        <v>60</v>
      </c>
      <c r="S517" s="34">
        <f t="shared" si="108"/>
        <v>9.7561998000000011E-2</v>
      </c>
      <c r="T517" s="34">
        <f t="shared" si="109"/>
        <v>5.1348420000000008</v>
      </c>
      <c r="U517" s="34">
        <f>+VLOOKUP(B517,'[3]Annexe 1 (Prix MP)'!A:C,3,0)*T517</f>
        <v>20.624863119300006</v>
      </c>
      <c r="V517" s="35">
        <f t="shared" si="112"/>
        <v>47</v>
      </c>
      <c r="W517" s="27">
        <f t="shared" ref="W517:W580" si="118">ROUND((E517-D517)/2,0)</f>
        <v>3</v>
      </c>
      <c r="X517" s="36">
        <f>+VLOOKUP(W517,'[3]Annexe 1 (Prix MP)'!$A$32:$B$38,2,0)</f>
        <v>0.15</v>
      </c>
      <c r="Y517" s="37">
        <f t="shared" si="113"/>
        <v>0.43882687487872352</v>
      </c>
      <c r="Z517" s="36">
        <f t="shared" si="114"/>
        <v>0.15</v>
      </c>
      <c r="AA517" s="34">
        <f t="shared" si="111"/>
        <v>0</v>
      </c>
      <c r="AB517" s="36">
        <f t="shared" si="110"/>
        <v>0</v>
      </c>
      <c r="AC517" s="36">
        <f t="shared" si="115"/>
        <v>0.58882687487872354</v>
      </c>
      <c r="AD517" s="38">
        <f t="shared" si="105"/>
        <v>0.2547438073897263</v>
      </c>
      <c r="AE517" s="36">
        <f t="shared" si="116"/>
        <v>0.58882687487872354</v>
      </c>
      <c r="AF517" s="31">
        <f t="shared" si="117"/>
        <v>0.58882687487872354</v>
      </c>
      <c r="AG517" s="31">
        <f>VLOOKUP(C517,'[4]Bague en acier (simple) '!$C$8:$AF$725,30,0)</f>
        <v>0.58882687487872354</v>
      </c>
      <c r="AH517" s="38">
        <f t="shared" si="106"/>
        <v>0.2547438073897263</v>
      </c>
    </row>
    <row r="518" spans="2:34" x14ac:dyDescent="0.25">
      <c r="B518" s="44" t="s">
        <v>129</v>
      </c>
      <c r="C518" s="1" t="s">
        <v>748</v>
      </c>
      <c r="D518" s="22" t="s">
        <v>119</v>
      </c>
      <c r="E518" s="22" t="s">
        <v>111</v>
      </c>
      <c r="F518" s="22" t="s">
        <v>186</v>
      </c>
      <c r="G518" s="33">
        <v>45</v>
      </c>
      <c r="H518" s="33">
        <v>0.3</v>
      </c>
      <c r="I518" s="33" t="s">
        <v>103</v>
      </c>
      <c r="J518" s="33">
        <v>45</v>
      </c>
      <c r="K518" s="33">
        <v>0.3</v>
      </c>
      <c r="L518" s="33" t="s">
        <v>103</v>
      </c>
      <c r="M518" s="23" t="s">
        <v>96</v>
      </c>
      <c r="N518" s="24" t="s">
        <v>97</v>
      </c>
      <c r="O518" s="25">
        <v>43129</v>
      </c>
      <c r="P518" s="21">
        <v>0</v>
      </c>
      <c r="Q518" s="33">
        <v>3</v>
      </c>
      <c r="R518" s="33">
        <f t="shared" si="107"/>
        <v>33</v>
      </c>
      <c r="S518" s="34">
        <f t="shared" si="108"/>
        <v>3.7953180000000003E-2</v>
      </c>
      <c r="T518" s="34">
        <f t="shared" si="109"/>
        <v>3.7953180000000004</v>
      </c>
      <c r="U518" s="34">
        <f>+VLOOKUP(B518,'[3]Annexe 1 (Prix MP)'!A:C,3,0)*T518</f>
        <v>18.730213136712006</v>
      </c>
      <c r="V518" s="35">
        <f t="shared" si="112"/>
        <v>85</v>
      </c>
      <c r="W518" s="27">
        <f t="shared" si="118"/>
        <v>3</v>
      </c>
      <c r="X518" s="36">
        <f>+VLOOKUP(W518,'[3]Annexe 1 (Prix MP)'!$A$32:$B$38,2,0)</f>
        <v>0.15</v>
      </c>
      <c r="Y518" s="37">
        <f t="shared" si="113"/>
        <v>0.22035544866720008</v>
      </c>
      <c r="Z518" s="36">
        <f t="shared" si="114"/>
        <v>0.15</v>
      </c>
      <c r="AA518" s="34">
        <f t="shared" si="111"/>
        <v>0</v>
      </c>
      <c r="AB518" s="36">
        <f t="shared" si="110"/>
        <v>0</v>
      </c>
      <c r="AC518" s="36">
        <f t="shared" si="115"/>
        <v>0.37035544866720005</v>
      </c>
      <c r="AD518" s="38">
        <f t="shared" si="105"/>
        <v>0.40501631753982748</v>
      </c>
      <c r="AE518" s="36">
        <f t="shared" si="116"/>
        <v>0.37035544866720005</v>
      </c>
      <c r="AF518" s="31">
        <f t="shared" si="117"/>
        <v>0.37035544866720005</v>
      </c>
      <c r="AG518" s="31">
        <f>VLOOKUP(C518,'[4]Bague en acier (simple) '!$C$8:$AF$725,30,0)</f>
        <v>0.37035544866720005</v>
      </c>
      <c r="AH518" s="38">
        <f t="shared" si="106"/>
        <v>0.40501631753982748</v>
      </c>
    </row>
    <row r="519" spans="2:34" x14ac:dyDescent="0.25">
      <c r="B519" s="44" t="s">
        <v>129</v>
      </c>
      <c r="C519" s="1" t="s">
        <v>749</v>
      </c>
      <c r="D519" s="22" t="s">
        <v>119</v>
      </c>
      <c r="E519" s="22" t="s">
        <v>111</v>
      </c>
      <c r="F519" s="22" t="s">
        <v>184</v>
      </c>
      <c r="G519" s="33">
        <v>45</v>
      </c>
      <c r="H519" s="33">
        <v>0.3</v>
      </c>
      <c r="I519" s="33" t="s">
        <v>103</v>
      </c>
      <c r="J519" s="33">
        <v>45</v>
      </c>
      <c r="K519" s="33">
        <v>0.3</v>
      </c>
      <c r="L519" s="33" t="s">
        <v>103</v>
      </c>
      <c r="M519" s="23" t="s">
        <v>96</v>
      </c>
      <c r="N519" s="24" t="s">
        <v>97</v>
      </c>
      <c r="O519" s="25">
        <v>43129</v>
      </c>
      <c r="P519" s="21">
        <v>0</v>
      </c>
      <c r="Q519" s="33">
        <v>3</v>
      </c>
      <c r="R519" s="33">
        <f t="shared" si="107"/>
        <v>25.5</v>
      </c>
      <c r="S519" s="34">
        <f t="shared" si="108"/>
        <v>2.8464885000000002E-2</v>
      </c>
      <c r="T519" s="34">
        <f t="shared" si="109"/>
        <v>3.7953180000000004</v>
      </c>
      <c r="U519" s="34">
        <f>+VLOOKUP(B519,'[3]Annexe 1 (Prix MP)'!A:C,3,0)*T519</f>
        <v>18.730213136712006</v>
      </c>
      <c r="V519" s="35">
        <f t="shared" si="112"/>
        <v>110</v>
      </c>
      <c r="W519" s="27">
        <f t="shared" si="118"/>
        <v>3</v>
      </c>
      <c r="X519" s="36">
        <f>+VLOOKUP(W519,'[3]Annexe 1 (Prix MP)'!$A$32:$B$38,2,0)</f>
        <v>0.15</v>
      </c>
      <c r="Y519" s="37">
        <f t="shared" si="113"/>
        <v>0.17027466487920007</v>
      </c>
      <c r="Z519" s="36">
        <f t="shared" si="114"/>
        <v>0.15</v>
      </c>
      <c r="AA519" s="34">
        <f t="shared" si="111"/>
        <v>0</v>
      </c>
      <c r="AB519" s="36">
        <f t="shared" si="110"/>
        <v>0</v>
      </c>
      <c r="AC519" s="36">
        <f t="shared" si="115"/>
        <v>0.32027466487920009</v>
      </c>
      <c r="AD519" s="38">
        <f t="shared" si="105"/>
        <v>0.46834800391275538</v>
      </c>
      <c r="AE519" s="36">
        <f t="shared" si="116"/>
        <v>0.32027466487920009</v>
      </c>
      <c r="AF519" s="31">
        <f t="shared" si="117"/>
        <v>0.32027466487920009</v>
      </c>
      <c r="AG519" s="31">
        <f>VLOOKUP(C519,'[4]Bague en acier (simple) '!$C$8:$AF$725,30,0)</f>
        <v>0.32027466487920009</v>
      </c>
      <c r="AH519" s="38">
        <f t="shared" si="106"/>
        <v>0.46834800391275538</v>
      </c>
    </row>
    <row r="520" spans="2:34" x14ac:dyDescent="0.25">
      <c r="B520" s="44" t="s">
        <v>233</v>
      </c>
      <c r="C520" s="1" t="s">
        <v>750</v>
      </c>
      <c r="D520" s="22" t="s">
        <v>101</v>
      </c>
      <c r="E520" s="22" t="s">
        <v>222</v>
      </c>
      <c r="F520" s="22" t="s">
        <v>517</v>
      </c>
      <c r="G520" s="33">
        <v>45</v>
      </c>
      <c r="H520" s="33">
        <v>0.3</v>
      </c>
      <c r="I520" s="33" t="s">
        <v>103</v>
      </c>
      <c r="J520" s="33">
        <v>45</v>
      </c>
      <c r="K520" s="33">
        <v>0.3</v>
      </c>
      <c r="L520" s="33" t="s">
        <v>103</v>
      </c>
      <c r="M520" s="23" t="s">
        <v>96</v>
      </c>
      <c r="N520" s="24" t="s">
        <v>97</v>
      </c>
      <c r="O520" s="25">
        <v>43129</v>
      </c>
      <c r="P520" s="21">
        <v>0</v>
      </c>
      <c r="Q520" s="33">
        <v>3</v>
      </c>
      <c r="R520" s="33">
        <f t="shared" si="107"/>
        <v>56</v>
      </c>
      <c r="S520" s="34">
        <f t="shared" si="108"/>
        <v>0.11175103000000002</v>
      </c>
      <c r="T520" s="34">
        <f t="shared" si="109"/>
        <v>6.3255300000000005</v>
      </c>
      <c r="U520" s="34">
        <f>+VLOOKUP(B520,'[3]Annexe 1 (Prix MP)'!A:C,3,0)*T520</f>
        <v>32.229840456000005</v>
      </c>
      <c r="V520" s="35">
        <f t="shared" si="112"/>
        <v>50</v>
      </c>
      <c r="W520" s="27">
        <f t="shared" si="118"/>
        <v>5</v>
      </c>
      <c r="X520" s="36">
        <f>+VLOOKUP(W520,'[3]Annexe 1 (Prix MP)'!$A$32:$B$38,2,0)</f>
        <v>0.25</v>
      </c>
      <c r="Y520" s="37">
        <f t="shared" si="113"/>
        <v>0.64459680912000006</v>
      </c>
      <c r="Z520" s="36">
        <f t="shared" si="114"/>
        <v>0.25</v>
      </c>
      <c r="AA520" s="34">
        <f t="shared" si="111"/>
        <v>0</v>
      </c>
      <c r="AB520" s="36">
        <f t="shared" si="110"/>
        <v>0</v>
      </c>
      <c r="AC520" s="36">
        <f t="shared" si="115"/>
        <v>0.89459680912000006</v>
      </c>
      <c r="AD520" s="38">
        <f t="shared" ref="AD520:AD583" si="119">+(AC520-Y520-AA520-AB520)/AC520</f>
        <v>0.27945550157497301</v>
      </c>
      <c r="AE520" s="36">
        <f t="shared" si="116"/>
        <v>0.92085258445714302</v>
      </c>
      <c r="AF520" s="31">
        <f t="shared" si="117"/>
        <v>0.92085258445714302</v>
      </c>
      <c r="AG520" s="31">
        <f>VLOOKUP(C520,'[4]Bague en acier (simple) '!$C$8:$AF$725,30,0)</f>
        <v>0.92085258445714302</v>
      </c>
      <c r="AH520" s="38">
        <f t="shared" ref="AH520:AH583" si="120">+(AF520-Y520-AA520-AB520)/AF520</f>
        <v>0.30000000000000004</v>
      </c>
    </row>
    <row r="521" spans="2:34" x14ac:dyDescent="0.25">
      <c r="B521" s="44" t="s">
        <v>442</v>
      </c>
      <c r="C521" s="1" t="s">
        <v>751</v>
      </c>
      <c r="D521" s="22" t="s">
        <v>119</v>
      </c>
      <c r="E521" s="22" t="s">
        <v>222</v>
      </c>
      <c r="F521" s="22" t="s">
        <v>116</v>
      </c>
      <c r="G521" s="33">
        <v>45</v>
      </c>
      <c r="H521" s="33">
        <v>0.3</v>
      </c>
      <c r="I521" s="33" t="s">
        <v>103</v>
      </c>
      <c r="J521" s="33">
        <v>45</v>
      </c>
      <c r="K521" s="33">
        <v>0.3</v>
      </c>
      <c r="L521" s="33" t="s">
        <v>103</v>
      </c>
      <c r="M521" s="23" t="s">
        <v>96</v>
      </c>
      <c r="N521" s="24" t="s">
        <v>97</v>
      </c>
      <c r="O521" s="25">
        <v>43129</v>
      </c>
      <c r="P521" s="21">
        <v>0</v>
      </c>
      <c r="Q521" s="33">
        <v>3</v>
      </c>
      <c r="R521" s="33">
        <f t="shared" si="107"/>
        <v>43</v>
      </c>
      <c r="S521" s="34">
        <f t="shared" si="108"/>
        <v>7.144128000000001E-2</v>
      </c>
      <c r="T521" s="34">
        <f t="shared" si="109"/>
        <v>5.3580960000000006</v>
      </c>
      <c r="U521" s="34">
        <f>+VLOOKUP(B521,'[3]Annexe 1 (Prix MP)'!A:C,3,0)*T521</f>
        <v>12.895865452800004</v>
      </c>
      <c r="V521" s="35">
        <f t="shared" si="112"/>
        <v>65</v>
      </c>
      <c r="W521" s="27">
        <f t="shared" si="118"/>
        <v>4</v>
      </c>
      <c r="X521" s="36">
        <f>+VLOOKUP(W521,'[3]Annexe 1 (Prix MP)'!$A$32:$B$38,2,0)</f>
        <v>0.2</v>
      </c>
      <c r="Y521" s="37">
        <f t="shared" si="113"/>
        <v>0.19839793004307699</v>
      </c>
      <c r="Z521" s="36">
        <f t="shared" si="114"/>
        <v>0.2</v>
      </c>
      <c r="AA521" s="34">
        <f t="shared" si="111"/>
        <v>0</v>
      </c>
      <c r="AB521" s="36">
        <f t="shared" si="110"/>
        <v>0</v>
      </c>
      <c r="AC521" s="36">
        <f t="shared" si="115"/>
        <v>0.398397930043077</v>
      </c>
      <c r="AD521" s="38">
        <f t="shared" si="119"/>
        <v>0.50201064041265198</v>
      </c>
      <c r="AE521" s="36">
        <f t="shared" si="116"/>
        <v>0.398397930043077</v>
      </c>
      <c r="AF521" s="31">
        <f t="shared" si="117"/>
        <v>0.398397930043077</v>
      </c>
      <c r="AG521" s="31">
        <f>VLOOKUP(C521,'[4]Bague en acier (simple) '!$C$8:$AF$725,30,0)</f>
        <v>0.398397930043077</v>
      </c>
      <c r="AH521" s="38">
        <f t="shared" si="120"/>
        <v>0.50201064041265198</v>
      </c>
    </row>
    <row r="522" spans="2:34" x14ac:dyDescent="0.25">
      <c r="B522" s="44" t="s">
        <v>129</v>
      </c>
      <c r="C522" s="1" t="s">
        <v>752</v>
      </c>
      <c r="D522" s="22" t="s">
        <v>119</v>
      </c>
      <c r="E522" s="22" t="s">
        <v>111</v>
      </c>
      <c r="F522" s="22" t="s">
        <v>156</v>
      </c>
      <c r="G522" s="33">
        <v>45</v>
      </c>
      <c r="H522" s="33">
        <v>0.3</v>
      </c>
      <c r="I522" s="33" t="s">
        <v>103</v>
      </c>
      <c r="J522" s="33">
        <v>45</v>
      </c>
      <c r="K522" s="33">
        <v>0.3</v>
      </c>
      <c r="L522" s="33" t="s">
        <v>103</v>
      </c>
      <c r="M522" s="23" t="s">
        <v>96</v>
      </c>
      <c r="N522" s="24" t="s">
        <v>97</v>
      </c>
      <c r="O522" s="25">
        <v>43129</v>
      </c>
      <c r="P522" s="21">
        <v>0</v>
      </c>
      <c r="Q522" s="33">
        <v>3</v>
      </c>
      <c r="R522" s="33">
        <f t="shared" ref="R522:R585" si="121">+Q522+F522</f>
        <v>37</v>
      </c>
      <c r="S522" s="34">
        <f t="shared" ref="S522:S585" si="122">+(((E522*E522)/4-(D522*D522)/4)*F522*3.14*$T$6)/1000000</f>
        <v>4.3013604000000004E-2</v>
      </c>
      <c r="T522" s="34">
        <f t="shared" ref="T522:T585" si="123">((E522*E522)/4-(D522*D522)/4)*(3.14*$T$6*3)/1000</f>
        <v>3.7953180000000004</v>
      </c>
      <c r="U522" s="34">
        <f>+VLOOKUP(B522,'[3]Annexe 1 (Prix MP)'!A:C,3,0)*T522</f>
        <v>18.730213136712006</v>
      </c>
      <c r="V522" s="35">
        <f t="shared" si="112"/>
        <v>76</v>
      </c>
      <c r="W522" s="27">
        <f t="shared" si="118"/>
        <v>3</v>
      </c>
      <c r="X522" s="36">
        <f>+VLOOKUP(W522,'[3]Annexe 1 (Prix MP)'!$A$32:$B$38,2,0)</f>
        <v>0.15</v>
      </c>
      <c r="Y522" s="37">
        <f t="shared" si="113"/>
        <v>0.24645017285147378</v>
      </c>
      <c r="Z522" s="36">
        <f t="shared" si="114"/>
        <v>0.15</v>
      </c>
      <c r="AA522" s="34">
        <f t="shared" si="111"/>
        <v>0</v>
      </c>
      <c r="AB522" s="36">
        <f t="shared" si="110"/>
        <v>0</v>
      </c>
      <c r="AC522" s="36">
        <f t="shared" si="115"/>
        <v>0.39645017285147377</v>
      </c>
      <c r="AD522" s="38">
        <f t="shared" si="119"/>
        <v>0.37835776163527124</v>
      </c>
      <c r="AE522" s="36">
        <f t="shared" si="116"/>
        <v>0.39645017285147377</v>
      </c>
      <c r="AF522" s="31">
        <f t="shared" si="117"/>
        <v>0.39645017285147377</v>
      </c>
      <c r="AG522" s="31">
        <f>VLOOKUP(C522,'[4]Bague en acier (simple) '!$C$8:$AF$725,30,0)</f>
        <v>0.39645017285147377</v>
      </c>
      <c r="AH522" s="38">
        <f t="shared" si="120"/>
        <v>0.37835776163527124</v>
      </c>
    </row>
    <row r="523" spans="2:34" x14ac:dyDescent="0.25">
      <c r="B523" s="44" t="s">
        <v>220</v>
      </c>
      <c r="C523" s="1" t="s">
        <v>753</v>
      </c>
      <c r="D523" s="22" t="s">
        <v>110</v>
      </c>
      <c r="E523" s="22" t="s">
        <v>222</v>
      </c>
      <c r="F523" s="22" t="s">
        <v>167</v>
      </c>
      <c r="G523" s="33">
        <v>45</v>
      </c>
      <c r="H523" s="33">
        <v>0.3</v>
      </c>
      <c r="I523" s="33" t="s">
        <v>103</v>
      </c>
      <c r="J523" s="33">
        <v>45</v>
      </c>
      <c r="K523" s="33">
        <v>0.3</v>
      </c>
      <c r="L523" s="33" t="s">
        <v>103</v>
      </c>
      <c r="M523" s="23" t="s">
        <v>96</v>
      </c>
      <c r="N523" s="24" t="s">
        <v>97</v>
      </c>
      <c r="O523" s="25">
        <v>43129</v>
      </c>
      <c r="P523" s="21">
        <v>0</v>
      </c>
      <c r="Q523" s="33">
        <v>3</v>
      </c>
      <c r="R523" s="33">
        <f t="shared" si="121"/>
        <v>65</v>
      </c>
      <c r="S523" s="34">
        <f t="shared" si="122"/>
        <v>8.7664404000000015E-2</v>
      </c>
      <c r="T523" s="34">
        <f t="shared" si="123"/>
        <v>4.2418259999999997</v>
      </c>
      <c r="U523" s="34">
        <f>+VLOOKUP(B523,'[3]Annexe 1 (Prix MP)'!A:C,3,0)*T523</f>
        <v>20.140359521040001</v>
      </c>
      <c r="V523" s="35">
        <f t="shared" si="112"/>
        <v>43</v>
      </c>
      <c r="W523" s="27">
        <f t="shared" si="118"/>
        <v>3</v>
      </c>
      <c r="X523" s="36">
        <f>+VLOOKUP(W523,'[3]Annexe 1 (Prix MP)'!$A$32:$B$38,2,0)</f>
        <v>0.15</v>
      </c>
      <c r="Y523" s="37">
        <f t="shared" si="113"/>
        <v>0.46838045397767442</v>
      </c>
      <c r="Z523" s="36">
        <f t="shared" si="114"/>
        <v>0.15</v>
      </c>
      <c r="AA523" s="34">
        <f t="shared" si="111"/>
        <v>0</v>
      </c>
      <c r="AB523" s="36">
        <f t="shared" si="110"/>
        <v>0</v>
      </c>
      <c r="AC523" s="36">
        <f t="shared" si="115"/>
        <v>0.61838045397767438</v>
      </c>
      <c r="AD523" s="38">
        <f t="shared" si="119"/>
        <v>0.24256911588187985</v>
      </c>
      <c r="AE523" s="36">
        <f t="shared" si="116"/>
        <v>0.62450727197023259</v>
      </c>
      <c r="AF523" s="31">
        <f t="shared" si="117"/>
        <v>0.62450727197023259</v>
      </c>
      <c r="AG523" s="31">
        <f>VLOOKUP(C523,'[4]Bague en acier (simple) '!$C$8:$AF$725,30,0)</f>
        <v>0.62450727197023259</v>
      </c>
      <c r="AH523" s="38">
        <f t="shared" si="120"/>
        <v>0.25000000000000006</v>
      </c>
    </row>
    <row r="524" spans="2:34" x14ac:dyDescent="0.25">
      <c r="B524" s="44" t="s">
        <v>125</v>
      </c>
      <c r="C524" s="1" t="s">
        <v>754</v>
      </c>
      <c r="D524" s="22" t="s">
        <v>140</v>
      </c>
      <c r="E524" s="22" t="s">
        <v>110</v>
      </c>
      <c r="F524" s="22" t="s">
        <v>197</v>
      </c>
      <c r="G524" s="33">
        <v>45</v>
      </c>
      <c r="H524" s="33">
        <v>0.3</v>
      </c>
      <c r="I524" s="33" t="s">
        <v>103</v>
      </c>
      <c r="J524" s="33">
        <v>45</v>
      </c>
      <c r="K524" s="33">
        <v>0.3</v>
      </c>
      <c r="L524" s="33" t="s">
        <v>103</v>
      </c>
      <c r="M524" s="23" t="s">
        <v>96</v>
      </c>
      <c r="N524" s="24" t="s">
        <v>97</v>
      </c>
      <c r="O524" s="25">
        <v>43129</v>
      </c>
      <c r="P524" s="21">
        <v>0</v>
      </c>
      <c r="Q524" s="33">
        <v>3</v>
      </c>
      <c r="R524" s="33">
        <f t="shared" si="121"/>
        <v>58</v>
      </c>
      <c r="S524" s="34">
        <f t="shared" si="122"/>
        <v>5.3208870000000005E-2</v>
      </c>
      <c r="T524" s="34">
        <f t="shared" si="123"/>
        <v>2.9023020000000002</v>
      </c>
      <c r="U524" s="34">
        <f>+VLOOKUP(B524,'[3]Annexe 1 (Prix MP)'!A:C,3,0)*T524</f>
        <v>14.197829199840001</v>
      </c>
      <c r="V524" s="35">
        <f t="shared" si="112"/>
        <v>48</v>
      </c>
      <c r="W524" s="27">
        <f t="shared" si="118"/>
        <v>3</v>
      </c>
      <c r="X524" s="36">
        <f>+VLOOKUP(W524,'[3]Annexe 1 (Prix MP)'!$A$32:$B$38,2,0)</f>
        <v>0.15</v>
      </c>
      <c r="Y524" s="37">
        <f t="shared" si="113"/>
        <v>0.29578810833000002</v>
      </c>
      <c r="Z524" s="36">
        <f t="shared" si="114"/>
        <v>0.15</v>
      </c>
      <c r="AA524" s="34">
        <f t="shared" si="111"/>
        <v>0</v>
      </c>
      <c r="AB524" s="36">
        <f t="shared" si="110"/>
        <v>0</v>
      </c>
      <c r="AC524" s="36">
        <f t="shared" si="115"/>
        <v>0.44578810833000004</v>
      </c>
      <c r="AD524" s="38">
        <f t="shared" si="119"/>
        <v>0.33648273068998219</v>
      </c>
      <c r="AE524" s="36">
        <f t="shared" si="116"/>
        <v>0.44578810833000004</v>
      </c>
      <c r="AF524" s="31">
        <f t="shared" si="117"/>
        <v>0.44578810833000004</v>
      </c>
      <c r="AG524" s="31">
        <f>VLOOKUP(C524,'[4]Bague en acier (simple) '!$C$8:$AF$725,30,0)</f>
        <v>0.44578810833000004</v>
      </c>
      <c r="AH524" s="38">
        <f t="shared" si="120"/>
        <v>0.33648273068998219</v>
      </c>
    </row>
    <row r="525" spans="2:34" x14ac:dyDescent="0.25">
      <c r="B525" s="44" t="s">
        <v>154</v>
      </c>
      <c r="C525" s="1" t="s">
        <v>7</v>
      </c>
      <c r="D525" s="22" t="s">
        <v>101</v>
      </c>
      <c r="E525" s="22" t="s">
        <v>110</v>
      </c>
      <c r="F525" s="22" t="s">
        <v>173</v>
      </c>
      <c r="G525" s="33">
        <v>45</v>
      </c>
      <c r="H525" s="33">
        <v>0.3</v>
      </c>
      <c r="I525" s="33" t="s">
        <v>103</v>
      </c>
      <c r="J525" s="33">
        <v>45</v>
      </c>
      <c r="K525" s="33">
        <v>0.3</v>
      </c>
      <c r="L525" s="33" t="s">
        <v>103</v>
      </c>
      <c r="M525" s="23" t="s">
        <v>96</v>
      </c>
      <c r="N525" s="24" t="s">
        <v>97</v>
      </c>
      <c r="O525" s="25">
        <v>43129</v>
      </c>
      <c r="P525" s="21">
        <v>0</v>
      </c>
      <c r="Q525" s="33">
        <v>3</v>
      </c>
      <c r="R525" s="33">
        <f t="shared" si="121"/>
        <v>29</v>
      </c>
      <c r="S525" s="34">
        <f t="shared" si="122"/>
        <v>1.8058767999999999E-2</v>
      </c>
      <c r="T525" s="34">
        <f t="shared" si="123"/>
        <v>2.083704</v>
      </c>
      <c r="U525" s="34">
        <f>+VLOOKUP(B525,'[3]Annexe 1 (Prix MP)'!A:C,3,0)*T525</f>
        <v>9.3938377209599988</v>
      </c>
      <c r="V525" s="35">
        <f t="shared" si="112"/>
        <v>97</v>
      </c>
      <c r="W525" s="27">
        <f t="shared" si="118"/>
        <v>2</v>
      </c>
      <c r="X525" s="36">
        <f>+VLOOKUP(W525,'[3]Annexe 1 (Prix MP)'!$A$32:$B$38,2,0)</f>
        <v>0.15</v>
      </c>
      <c r="Y525" s="37">
        <f t="shared" si="113"/>
        <v>9.6843687844948442E-2</v>
      </c>
      <c r="Z525" s="36">
        <f t="shared" si="114"/>
        <v>0.15</v>
      </c>
      <c r="AA525" s="34">
        <f t="shared" si="111"/>
        <v>0</v>
      </c>
      <c r="AB525" s="36">
        <f t="shared" si="110"/>
        <v>0</v>
      </c>
      <c r="AC525" s="36">
        <f t="shared" si="115"/>
        <v>0.24684368784494842</v>
      </c>
      <c r="AD525" s="38">
        <f t="shared" si="119"/>
        <v>0.60767201020842176</v>
      </c>
      <c r="AE525" s="36">
        <f t="shared" si="116"/>
        <v>0.24684368784494842</v>
      </c>
      <c r="AF525" s="31">
        <f t="shared" si="117"/>
        <v>0.24684368784494842</v>
      </c>
      <c r="AG525" s="31">
        <f>VLOOKUP(C525,'[4]Bague en acier (simple) '!$C$8:$AF$725,30,0)</f>
        <v>0.24684368784494842</v>
      </c>
      <c r="AH525" s="38">
        <f t="shared" si="120"/>
        <v>0.60767201020842176</v>
      </c>
    </row>
    <row r="526" spans="2:34" x14ac:dyDescent="0.25">
      <c r="B526" s="44" t="s">
        <v>472</v>
      </c>
      <c r="C526" s="1" t="s">
        <v>755</v>
      </c>
      <c r="D526" s="22" t="s">
        <v>278</v>
      </c>
      <c r="E526" s="22" t="s">
        <v>322</v>
      </c>
      <c r="F526" s="22" t="s">
        <v>116</v>
      </c>
      <c r="G526" s="33">
        <v>45</v>
      </c>
      <c r="H526" s="33">
        <v>0.3</v>
      </c>
      <c r="I526" s="33" t="s">
        <v>103</v>
      </c>
      <c r="J526" s="33">
        <v>45</v>
      </c>
      <c r="K526" s="33">
        <v>0.3</v>
      </c>
      <c r="L526" s="33" t="s">
        <v>103</v>
      </c>
      <c r="M526" s="23" t="s">
        <v>96</v>
      </c>
      <c r="N526" s="24" t="s">
        <v>97</v>
      </c>
      <c r="O526" s="25">
        <v>43129</v>
      </c>
      <c r="P526" s="21">
        <v>0</v>
      </c>
      <c r="Q526" s="33">
        <v>3</v>
      </c>
      <c r="R526" s="33">
        <f t="shared" si="121"/>
        <v>43</v>
      </c>
      <c r="S526" s="34">
        <f t="shared" si="122"/>
        <v>4.7627520000000007E-2</v>
      </c>
      <c r="T526" s="34">
        <f t="shared" si="123"/>
        <v>3.5720640000000001</v>
      </c>
      <c r="U526" s="34">
        <f>+VLOOKUP(B526,'[3]Annexe 1 (Prix MP)'!A:C,3,0)*T526</f>
        <v>11.237713343999999</v>
      </c>
      <c r="V526" s="35">
        <f t="shared" si="112"/>
        <v>65</v>
      </c>
      <c r="W526" s="27">
        <f t="shared" si="118"/>
        <v>3</v>
      </c>
      <c r="X526" s="36">
        <f>+VLOOKUP(W526,'[3]Annexe 1 (Prix MP)'!$A$32:$B$38,2,0)</f>
        <v>0.15</v>
      </c>
      <c r="Y526" s="37">
        <f t="shared" si="113"/>
        <v>0.17288789759999998</v>
      </c>
      <c r="Z526" s="36">
        <f t="shared" si="114"/>
        <v>0.15</v>
      </c>
      <c r="AA526" s="34">
        <f t="shared" si="111"/>
        <v>0</v>
      </c>
      <c r="AB526" s="36">
        <f t="shared" si="110"/>
        <v>0</v>
      </c>
      <c r="AC526" s="36">
        <f t="shared" si="115"/>
        <v>0.32288789759999997</v>
      </c>
      <c r="AD526" s="38">
        <f t="shared" si="119"/>
        <v>0.46455751706687692</v>
      </c>
      <c r="AE526" s="36">
        <f t="shared" si="116"/>
        <v>0.32288789759999997</v>
      </c>
      <c r="AF526" s="31">
        <f t="shared" si="117"/>
        <v>0.32288789759999997</v>
      </c>
      <c r="AG526" s="31">
        <f>VLOOKUP(C526,'[4]Bague en acier (simple) '!$C$8:$AF$725,30,0)</f>
        <v>0.32288789759999997</v>
      </c>
      <c r="AH526" s="38">
        <f t="shared" si="120"/>
        <v>0.46455751706687692</v>
      </c>
    </row>
    <row r="527" spans="2:34" x14ac:dyDescent="0.25">
      <c r="B527" s="44" t="s">
        <v>403</v>
      </c>
      <c r="C527" s="1" t="s">
        <v>756</v>
      </c>
      <c r="D527" s="22" t="s">
        <v>110</v>
      </c>
      <c r="E527" s="22" t="s">
        <v>366</v>
      </c>
      <c r="F527" s="22" t="s">
        <v>407</v>
      </c>
      <c r="G527" s="33">
        <v>45</v>
      </c>
      <c r="H527" s="33">
        <v>0.3</v>
      </c>
      <c r="I527" s="33" t="s">
        <v>103</v>
      </c>
      <c r="J527" s="33">
        <v>45</v>
      </c>
      <c r="K527" s="33">
        <v>0.3</v>
      </c>
      <c r="L527" s="33" t="s">
        <v>103</v>
      </c>
      <c r="M527" s="23" t="s">
        <v>96</v>
      </c>
      <c r="N527" s="24" t="s">
        <v>97</v>
      </c>
      <c r="O527" s="25">
        <v>43129</v>
      </c>
      <c r="P527" s="21">
        <v>0</v>
      </c>
      <c r="Q527" s="33">
        <v>3</v>
      </c>
      <c r="R527" s="33">
        <f t="shared" si="121"/>
        <v>42.2</v>
      </c>
      <c r="S527" s="34">
        <f t="shared" si="122"/>
        <v>0.12835616640000003</v>
      </c>
      <c r="T527" s="34">
        <f t="shared" si="123"/>
        <v>9.8231760000000019</v>
      </c>
      <c r="U527" s="34">
        <f>+VLOOKUP(B527,'[3]Annexe 1 (Prix MP)'!A:C,3,0)*T527</f>
        <v>49.229828841600018</v>
      </c>
      <c r="V527" s="35">
        <f t="shared" si="112"/>
        <v>66</v>
      </c>
      <c r="W527" s="27">
        <f t="shared" si="118"/>
        <v>6</v>
      </c>
      <c r="X527" s="36">
        <f>+VLOOKUP(W527,'[3]Annexe 1 (Prix MP)'!$A$32:$B$38,2,0)</f>
        <v>0.25</v>
      </c>
      <c r="Y527" s="37">
        <f t="shared" si="113"/>
        <v>0.74590649760000027</v>
      </c>
      <c r="Z527" s="36">
        <f t="shared" si="114"/>
        <v>0.25</v>
      </c>
      <c r="AA527" s="34">
        <f t="shared" si="111"/>
        <v>0</v>
      </c>
      <c r="AB527" s="36">
        <f t="shared" si="110"/>
        <v>0</v>
      </c>
      <c r="AC527" s="36">
        <f t="shared" si="115"/>
        <v>0.99590649760000027</v>
      </c>
      <c r="AD527" s="38">
        <f t="shared" si="119"/>
        <v>0.25102758200942171</v>
      </c>
      <c r="AE527" s="36">
        <f t="shared" si="116"/>
        <v>0.99590649760000027</v>
      </c>
      <c r="AF527" s="31">
        <f t="shared" si="117"/>
        <v>0.99590649760000027</v>
      </c>
      <c r="AG527" s="31">
        <f>VLOOKUP(C527,'[4]Bague en acier (simple) '!$C$8:$AF$725,30,0)</f>
        <v>0.99590649760000027</v>
      </c>
      <c r="AH527" s="38">
        <f t="shared" si="120"/>
        <v>0.25102758200942171</v>
      </c>
    </row>
    <row r="528" spans="2:34" x14ac:dyDescent="0.25">
      <c r="B528" s="44" t="s">
        <v>220</v>
      </c>
      <c r="C528" s="1" t="s">
        <v>757</v>
      </c>
      <c r="D528" s="22" t="s">
        <v>110</v>
      </c>
      <c r="E528" s="22" t="s">
        <v>222</v>
      </c>
      <c r="F528" s="22" t="s">
        <v>156</v>
      </c>
      <c r="G528" s="33">
        <v>45</v>
      </c>
      <c r="H528" s="33">
        <v>0.3</v>
      </c>
      <c r="I528" s="33" t="s">
        <v>103</v>
      </c>
      <c r="J528" s="33">
        <v>45</v>
      </c>
      <c r="K528" s="33">
        <v>0.3</v>
      </c>
      <c r="L528" s="33" t="s">
        <v>103</v>
      </c>
      <c r="M528" s="23" t="s">
        <v>96</v>
      </c>
      <c r="N528" s="24" t="s">
        <v>97</v>
      </c>
      <c r="O528" s="25">
        <v>43129</v>
      </c>
      <c r="P528" s="21">
        <v>0</v>
      </c>
      <c r="Q528" s="33">
        <v>3</v>
      </c>
      <c r="R528" s="33">
        <f t="shared" si="121"/>
        <v>37</v>
      </c>
      <c r="S528" s="34">
        <f t="shared" si="122"/>
        <v>4.8074028000000005E-2</v>
      </c>
      <c r="T528" s="34">
        <f t="shared" si="123"/>
        <v>4.2418259999999997</v>
      </c>
      <c r="U528" s="34">
        <f>+VLOOKUP(B528,'[3]Annexe 1 (Prix MP)'!A:C,3,0)*T528</f>
        <v>20.140359521040001</v>
      </c>
      <c r="V528" s="35">
        <f t="shared" si="112"/>
        <v>76</v>
      </c>
      <c r="W528" s="27">
        <f t="shared" si="118"/>
        <v>3</v>
      </c>
      <c r="X528" s="36">
        <f>+VLOOKUP(W528,'[3]Annexe 1 (Prix MP)'!$A$32:$B$38,2,0)</f>
        <v>0.15</v>
      </c>
      <c r="Y528" s="37">
        <f t="shared" si="113"/>
        <v>0.26500473054000001</v>
      </c>
      <c r="Z528" s="36">
        <f t="shared" si="114"/>
        <v>0.15</v>
      </c>
      <c r="AA528" s="34">
        <f t="shared" si="111"/>
        <v>0</v>
      </c>
      <c r="AB528" s="36">
        <f t="shared" si="110"/>
        <v>0</v>
      </c>
      <c r="AC528" s="36">
        <f t="shared" si="115"/>
        <v>0.41500473053999998</v>
      </c>
      <c r="AD528" s="38">
        <f t="shared" si="119"/>
        <v>0.36144166309820486</v>
      </c>
      <c r="AE528" s="36">
        <f t="shared" si="116"/>
        <v>0.41500473053999998</v>
      </c>
      <c r="AF528" s="31">
        <f t="shared" si="117"/>
        <v>0.41500473053999998</v>
      </c>
      <c r="AG528" s="31">
        <f>VLOOKUP(C528,'[4]Bague en acier (simple) '!$C$8:$AF$725,30,0)</f>
        <v>0.41500473053999998</v>
      </c>
      <c r="AH528" s="38">
        <f t="shared" si="120"/>
        <v>0.36144166309820486</v>
      </c>
    </row>
    <row r="529" spans="2:34" x14ac:dyDescent="0.25">
      <c r="B529" s="44" t="s">
        <v>129</v>
      </c>
      <c r="C529" s="1" t="s">
        <v>758</v>
      </c>
      <c r="D529" s="22" t="s">
        <v>215</v>
      </c>
      <c r="E529" s="22" t="s">
        <v>111</v>
      </c>
      <c r="F529" s="22" t="s">
        <v>136</v>
      </c>
      <c r="G529" s="33">
        <v>45</v>
      </c>
      <c r="H529" s="33">
        <v>0.3</v>
      </c>
      <c r="I529" s="33" t="s">
        <v>103</v>
      </c>
      <c r="J529" s="33">
        <v>45</v>
      </c>
      <c r="K529" s="33">
        <v>0.3</v>
      </c>
      <c r="L529" s="33" t="s">
        <v>103</v>
      </c>
      <c r="M529" s="23" t="s">
        <v>96</v>
      </c>
      <c r="N529" s="24" t="s">
        <v>97</v>
      </c>
      <c r="O529" s="25">
        <v>43129</v>
      </c>
      <c r="P529" s="21">
        <v>0</v>
      </c>
      <c r="Q529" s="33">
        <v>3</v>
      </c>
      <c r="R529" s="33">
        <f t="shared" si="121"/>
        <v>53</v>
      </c>
      <c r="S529" s="34">
        <f t="shared" si="122"/>
        <v>5.4263125000000002E-2</v>
      </c>
      <c r="T529" s="34">
        <f t="shared" si="123"/>
        <v>3.2557875000000003</v>
      </c>
      <c r="U529" s="34">
        <f>+VLOOKUP(B529,'[3]Annexe 1 (Prix MP)'!A:C,3,0)*T529</f>
        <v>16.067584798650003</v>
      </c>
      <c r="V529" s="35">
        <f t="shared" si="112"/>
        <v>53</v>
      </c>
      <c r="W529" s="27">
        <f t="shared" si="118"/>
        <v>3</v>
      </c>
      <c r="X529" s="36">
        <f>+VLOOKUP(W529,'[3]Annexe 1 (Prix MP)'!$A$32:$B$38,2,0)</f>
        <v>0.15</v>
      </c>
      <c r="Y529" s="37">
        <f t="shared" si="113"/>
        <v>0.30316197733301892</v>
      </c>
      <c r="Z529" s="36">
        <f t="shared" si="114"/>
        <v>0.15</v>
      </c>
      <c r="AA529" s="34">
        <f t="shared" si="111"/>
        <v>0</v>
      </c>
      <c r="AB529" s="36">
        <f t="shared" si="110"/>
        <v>0</v>
      </c>
      <c r="AC529" s="36">
        <f t="shared" si="115"/>
        <v>0.45316197733301888</v>
      </c>
      <c r="AD529" s="38">
        <f t="shared" si="119"/>
        <v>0.33100747084473114</v>
      </c>
      <c r="AE529" s="36">
        <f t="shared" si="116"/>
        <v>0.45316197733301888</v>
      </c>
      <c r="AF529" s="31">
        <f t="shared" si="117"/>
        <v>0.45316197733301888</v>
      </c>
      <c r="AG529" s="31">
        <f>VLOOKUP(C529,'[4]Bague en acier (simple) '!$C$8:$AF$725,30,0)</f>
        <v>0.45316197733301888</v>
      </c>
      <c r="AH529" s="38">
        <f t="shared" si="120"/>
        <v>0.33100747084473114</v>
      </c>
    </row>
    <row r="530" spans="2:34" x14ac:dyDescent="0.25">
      <c r="B530" s="44" t="s">
        <v>120</v>
      </c>
      <c r="C530" s="1" t="s">
        <v>759</v>
      </c>
      <c r="D530" s="22" t="s">
        <v>140</v>
      </c>
      <c r="E530" s="22" t="s">
        <v>115</v>
      </c>
      <c r="F530" s="22" t="s">
        <v>175</v>
      </c>
      <c r="G530" s="33">
        <v>45</v>
      </c>
      <c r="H530" s="33">
        <v>0.3</v>
      </c>
      <c r="I530" s="33" t="s">
        <v>103</v>
      </c>
      <c r="J530" s="33">
        <v>45</v>
      </c>
      <c r="K530" s="33">
        <v>0.3</v>
      </c>
      <c r="L530" s="33" t="s">
        <v>103</v>
      </c>
      <c r="M530" s="23" t="s">
        <v>96</v>
      </c>
      <c r="N530" s="24" t="s">
        <v>97</v>
      </c>
      <c r="O530" s="25">
        <v>43129</v>
      </c>
      <c r="P530" s="21">
        <v>0</v>
      </c>
      <c r="Q530" s="33">
        <v>3</v>
      </c>
      <c r="R530" s="33">
        <f t="shared" si="121"/>
        <v>39</v>
      </c>
      <c r="S530" s="34">
        <f t="shared" si="122"/>
        <v>5.0008896000000011E-2</v>
      </c>
      <c r="T530" s="34">
        <f t="shared" si="123"/>
        <v>4.167408</v>
      </c>
      <c r="U530" s="34">
        <f>+VLOOKUP(B530,'[3]Annexe 1 (Prix MP)'!A:C,3,0)*T530</f>
        <v>38.026476967248001</v>
      </c>
      <c r="V530" s="35">
        <f t="shared" si="112"/>
        <v>72</v>
      </c>
      <c r="W530" s="27">
        <f t="shared" si="118"/>
        <v>4</v>
      </c>
      <c r="X530" s="36">
        <f>+VLOOKUP(W530,'[3]Annexe 1 (Prix MP)'!$A$32:$B$38,2,0)</f>
        <v>0.2</v>
      </c>
      <c r="Y530" s="37">
        <f t="shared" si="113"/>
        <v>0.52814551343400007</v>
      </c>
      <c r="Z530" s="36">
        <f t="shared" si="114"/>
        <v>0.2</v>
      </c>
      <c r="AA530" s="34">
        <f t="shared" si="111"/>
        <v>0</v>
      </c>
      <c r="AB530" s="36">
        <f t="shared" si="110"/>
        <v>0</v>
      </c>
      <c r="AC530" s="36">
        <f t="shared" si="115"/>
        <v>0.72814551343400002</v>
      </c>
      <c r="AD530" s="38">
        <f t="shared" si="119"/>
        <v>0.27467037331148536</v>
      </c>
      <c r="AE530" s="36">
        <f t="shared" si="116"/>
        <v>0.7544935906200001</v>
      </c>
      <c r="AF530" s="31">
        <f t="shared" si="117"/>
        <v>0.7544935906200001</v>
      </c>
      <c r="AG530" s="31">
        <f>VLOOKUP(C530,'[4]Bague en acier (simple) '!$C$8:$AF$725,30,0)</f>
        <v>0.59099223814933333</v>
      </c>
      <c r="AH530" s="38">
        <f t="shared" si="120"/>
        <v>0.3</v>
      </c>
    </row>
    <row r="531" spans="2:34" x14ac:dyDescent="0.25">
      <c r="B531" s="44" t="s">
        <v>131</v>
      </c>
      <c r="C531" s="1" t="s">
        <v>760</v>
      </c>
      <c r="D531" s="22" t="s">
        <v>101</v>
      </c>
      <c r="E531" s="22" t="s">
        <v>111</v>
      </c>
      <c r="F531" s="22" t="s">
        <v>381</v>
      </c>
      <c r="G531" s="33">
        <v>45</v>
      </c>
      <c r="H531" s="33">
        <v>0.3</v>
      </c>
      <c r="I531" s="33" t="s">
        <v>103</v>
      </c>
      <c r="J531" s="33">
        <v>45</v>
      </c>
      <c r="K531" s="33">
        <v>0.3</v>
      </c>
      <c r="L531" s="33" t="s">
        <v>103</v>
      </c>
      <c r="M531" s="23" t="s">
        <v>96</v>
      </c>
      <c r="N531" s="24" t="s">
        <v>97</v>
      </c>
      <c r="O531" s="25">
        <v>43129</v>
      </c>
      <c r="P531" s="21">
        <v>0</v>
      </c>
      <c r="Q531" s="33">
        <v>3</v>
      </c>
      <c r="R531" s="33">
        <f t="shared" si="121"/>
        <v>45</v>
      </c>
      <c r="S531" s="34">
        <f t="shared" si="122"/>
        <v>6.6678528000000001E-2</v>
      </c>
      <c r="T531" s="34">
        <f t="shared" si="123"/>
        <v>4.7627520000000008</v>
      </c>
      <c r="U531" s="34">
        <f>+VLOOKUP(B531,'[3]Annexe 1 (Prix MP)'!A:C,3,0)*T531</f>
        <v>43.458830819712013</v>
      </c>
      <c r="V531" s="35">
        <f t="shared" si="112"/>
        <v>62</v>
      </c>
      <c r="W531" s="27">
        <f t="shared" si="118"/>
        <v>4</v>
      </c>
      <c r="X531" s="36">
        <f>+VLOOKUP(W531,'[3]Annexe 1 (Prix MP)'!$A$32:$B$38,2,0)</f>
        <v>0.2</v>
      </c>
      <c r="Y531" s="37">
        <f t="shared" si="113"/>
        <v>0.70094888418890344</v>
      </c>
      <c r="Z531" s="36">
        <f t="shared" si="114"/>
        <v>0.21028466525667103</v>
      </c>
      <c r="AA531" s="34">
        <f t="shared" si="111"/>
        <v>0</v>
      </c>
      <c r="AB531" s="36">
        <f t="shared" si="110"/>
        <v>0</v>
      </c>
      <c r="AC531" s="36">
        <f t="shared" si="115"/>
        <v>0.91123354944557444</v>
      </c>
      <c r="AD531" s="38">
        <f t="shared" si="119"/>
        <v>0.23076923076923075</v>
      </c>
      <c r="AE531" s="36">
        <f t="shared" si="116"/>
        <v>0.93459851225187129</v>
      </c>
      <c r="AF531" s="31">
        <f t="shared" si="117"/>
        <v>0.93459851225187129</v>
      </c>
      <c r="AG531" s="31">
        <f>VLOOKUP(C531,'[4]Bague en acier (simple) '!$C$8:$AF$725,30,0)</f>
        <v>0.58684300841290338</v>
      </c>
      <c r="AH531" s="38">
        <f t="shared" si="120"/>
        <v>0.25000000000000006</v>
      </c>
    </row>
    <row r="532" spans="2:34" x14ac:dyDescent="0.25">
      <c r="B532" s="44" t="s">
        <v>154</v>
      </c>
      <c r="C532" s="1" t="s">
        <v>8</v>
      </c>
      <c r="D532" s="22" t="s">
        <v>101</v>
      </c>
      <c r="E532" s="22" t="s">
        <v>110</v>
      </c>
      <c r="F532" s="22" t="s">
        <v>533</v>
      </c>
      <c r="G532" s="33">
        <v>45</v>
      </c>
      <c r="H532" s="33">
        <v>0.3</v>
      </c>
      <c r="I532" s="33" t="s">
        <v>103</v>
      </c>
      <c r="J532" s="33">
        <v>45</v>
      </c>
      <c r="K532" s="33">
        <v>0.3</v>
      </c>
      <c r="L532" s="33" t="s">
        <v>103</v>
      </c>
      <c r="M532" s="23" t="s">
        <v>96</v>
      </c>
      <c r="N532" s="24" t="s">
        <v>97</v>
      </c>
      <c r="O532" s="25">
        <v>43129</v>
      </c>
      <c r="P532" s="21">
        <v>0</v>
      </c>
      <c r="Q532" s="33">
        <v>3</v>
      </c>
      <c r="R532" s="33">
        <f t="shared" si="121"/>
        <v>29.5</v>
      </c>
      <c r="S532" s="34">
        <f t="shared" si="122"/>
        <v>1.8406052000000003E-2</v>
      </c>
      <c r="T532" s="34">
        <f t="shared" si="123"/>
        <v>2.083704</v>
      </c>
      <c r="U532" s="34">
        <f>+VLOOKUP(B532,'[3]Annexe 1 (Prix MP)'!A:C,3,0)*T532</f>
        <v>9.3938377209599988</v>
      </c>
      <c r="V532" s="35">
        <f t="shared" si="112"/>
        <v>95</v>
      </c>
      <c r="W532" s="27">
        <f t="shared" si="118"/>
        <v>2</v>
      </c>
      <c r="X532" s="36">
        <f>+VLOOKUP(W532,'[3]Annexe 1 (Prix MP)'!$A$32:$B$38,2,0)</f>
        <v>0.15</v>
      </c>
      <c r="Y532" s="37">
        <f t="shared" si="113"/>
        <v>9.8882502325894725E-2</v>
      </c>
      <c r="Z532" s="36">
        <f t="shared" si="114"/>
        <v>0.15</v>
      </c>
      <c r="AA532" s="34">
        <f t="shared" si="111"/>
        <v>0</v>
      </c>
      <c r="AB532" s="36">
        <f t="shared" ref="AB532:AB595" si="124">+IF(M532=$M$6,0.035,0)</f>
        <v>0</v>
      </c>
      <c r="AC532" s="36">
        <f t="shared" si="115"/>
        <v>0.24888250232589471</v>
      </c>
      <c r="AD532" s="38">
        <f t="shared" si="119"/>
        <v>0.60269403673700284</v>
      </c>
      <c r="AE532" s="36">
        <f t="shared" si="116"/>
        <v>0.24888250232589471</v>
      </c>
      <c r="AF532" s="31">
        <f t="shared" si="117"/>
        <v>0.24888250232589471</v>
      </c>
      <c r="AG532" s="31">
        <f>VLOOKUP(C532,'[4]Bague en acier (simple) '!$C$8:$AF$725,30,0)</f>
        <v>0.24888250232589471</v>
      </c>
      <c r="AH532" s="38">
        <f t="shared" si="120"/>
        <v>0.60269403673700284</v>
      </c>
    </row>
    <row r="533" spans="2:34" x14ac:dyDescent="0.25">
      <c r="B533" s="44" t="s">
        <v>216</v>
      </c>
      <c r="C533" s="1" t="s">
        <v>761</v>
      </c>
      <c r="D533" s="22" t="s">
        <v>111</v>
      </c>
      <c r="E533" s="22" t="s">
        <v>173</v>
      </c>
      <c r="F533" s="22" t="s">
        <v>393</v>
      </c>
      <c r="G533" s="33">
        <v>45</v>
      </c>
      <c r="H533" s="33">
        <v>0.3</v>
      </c>
      <c r="I533" s="33" t="s">
        <v>103</v>
      </c>
      <c r="J533" s="33">
        <v>45</v>
      </c>
      <c r="K533" s="33">
        <v>0.3</v>
      </c>
      <c r="L533" s="33" t="s">
        <v>103</v>
      </c>
      <c r="M533" s="23" t="s">
        <v>96</v>
      </c>
      <c r="N533" s="24" t="s">
        <v>97</v>
      </c>
      <c r="O533" s="25">
        <v>43129</v>
      </c>
      <c r="P533" s="21">
        <v>0</v>
      </c>
      <c r="Q533" s="33">
        <v>3</v>
      </c>
      <c r="R533" s="33">
        <f t="shared" si="121"/>
        <v>110</v>
      </c>
      <c r="S533" s="34">
        <f t="shared" si="122"/>
        <v>0.18314269800000002</v>
      </c>
      <c r="T533" s="34">
        <f t="shared" si="123"/>
        <v>5.1348420000000008</v>
      </c>
      <c r="U533" s="34">
        <f>+VLOOKUP(B533,'[3]Annexe 1 (Prix MP)'!A:C,3,0)*T533</f>
        <v>20.624863119300006</v>
      </c>
      <c r="V533" s="35">
        <f t="shared" si="112"/>
        <v>25</v>
      </c>
      <c r="W533" s="27">
        <f t="shared" si="118"/>
        <v>3</v>
      </c>
      <c r="X533" s="36">
        <f>+VLOOKUP(W533,'[3]Annexe 1 (Prix MP)'!$A$32:$B$38,2,0)</f>
        <v>0.15</v>
      </c>
      <c r="Y533" s="37">
        <f t="shared" si="113"/>
        <v>0.82499452477200019</v>
      </c>
      <c r="Z533" s="36">
        <f t="shared" si="114"/>
        <v>0.22499999999999998</v>
      </c>
      <c r="AA533" s="34">
        <f t="shared" si="111"/>
        <v>0</v>
      </c>
      <c r="AB533" s="36">
        <f t="shared" si="124"/>
        <v>0</v>
      </c>
      <c r="AC533" s="36">
        <f t="shared" si="115"/>
        <v>1.0499945247720002</v>
      </c>
      <c r="AD533" s="38">
        <f t="shared" si="119"/>
        <v>0.21428683168501031</v>
      </c>
      <c r="AE533" s="36">
        <f t="shared" si="116"/>
        <v>1.0999926996960003</v>
      </c>
      <c r="AF533" s="31">
        <f t="shared" si="117"/>
        <v>1.0999926996960003</v>
      </c>
      <c r="AG533" s="31">
        <f>VLOOKUP(C533,'[4]Bague en acier (simple) '!$C$8:$AF$725,30,0)</f>
        <v>1.0999926996960003</v>
      </c>
      <c r="AH533" s="30">
        <f t="shared" si="120"/>
        <v>0.25000000000000006</v>
      </c>
    </row>
    <row r="534" spans="2:34" x14ac:dyDescent="0.25">
      <c r="B534" s="44" t="s">
        <v>177</v>
      </c>
      <c r="C534" s="1" t="s">
        <v>762</v>
      </c>
      <c r="D534" s="22" t="s">
        <v>140</v>
      </c>
      <c r="E534" s="22" t="s">
        <v>101</v>
      </c>
      <c r="F534" s="22" t="s">
        <v>111</v>
      </c>
      <c r="G534" s="33">
        <v>45</v>
      </c>
      <c r="H534" s="33">
        <v>0.3</v>
      </c>
      <c r="I534" s="33" t="s">
        <v>103</v>
      </c>
      <c r="J534" s="33">
        <v>45</v>
      </c>
      <c r="K534" s="33">
        <v>0.3</v>
      </c>
      <c r="L534" s="33" t="s">
        <v>103</v>
      </c>
      <c r="M534" s="23" t="s">
        <v>96</v>
      </c>
      <c r="N534" s="24" t="s">
        <v>97</v>
      </c>
      <c r="O534" s="25">
        <v>43129</v>
      </c>
      <c r="P534" s="21">
        <v>0</v>
      </c>
      <c r="Q534" s="33">
        <v>3</v>
      </c>
      <c r="R534" s="33">
        <f t="shared" si="121"/>
        <v>23</v>
      </c>
      <c r="S534" s="34">
        <f t="shared" si="122"/>
        <v>5.4573200000000007E-3</v>
      </c>
      <c r="T534" s="34">
        <f t="shared" si="123"/>
        <v>0.81859800000000005</v>
      </c>
      <c r="U534" s="34">
        <f>+VLOOKUP(B534,'[3]Annexe 1 (Prix MP)'!A:C,3,0)*T534</f>
        <v>4.2989656287600013</v>
      </c>
      <c r="V534" s="35">
        <f t="shared" si="112"/>
        <v>122</v>
      </c>
      <c r="W534" s="27">
        <f t="shared" si="118"/>
        <v>1</v>
      </c>
      <c r="X534" s="36">
        <f>+VLOOKUP(W534,'[3]Annexe 1 (Prix MP)'!$A$32:$B$38,2,0)</f>
        <v>0.15</v>
      </c>
      <c r="Y534" s="37">
        <f t="shared" si="113"/>
        <v>3.5237423186557384E-2</v>
      </c>
      <c r="Z534" s="36">
        <f t="shared" si="114"/>
        <v>0.15</v>
      </c>
      <c r="AA534" s="34">
        <f t="shared" si="111"/>
        <v>0</v>
      </c>
      <c r="AB534" s="36">
        <f t="shared" si="124"/>
        <v>0</v>
      </c>
      <c r="AC534" s="36">
        <f t="shared" si="115"/>
        <v>0.18523742318655739</v>
      </c>
      <c r="AD534" s="38">
        <f t="shared" si="119"/>
        <v>0.80977157541719391</v>
      </c>
      <c r="AE534" s="36">
        <f t="shared" si="116"/>
        <v>0.18523742318655739</v>
      </c>
      <c r="AF534" s="31">
        <f t="shared" si="117"/>
        <v>0.18523742318655739</v>
      </c>
      <c r="AG534" s="31">
        <f>VLOOKUP(C534,'[4]Bague en acier (simple) '!$C$8:$AF$725,30,0)</f>
        <v>0.18523742318655739</v>
      </c>
      <c r="AH534" s="38">
        <f t="shared" si="120"/>
        <v>0.80977157541719391</v>
      </c>
    </row>
    <row r="535" spans="2:34" x14ac:dyDescent="0.25">
      <c r="B535" s="44" t="s">
        <v>442</v>
      </c>
      <c r="C535" s="1" t="s">
        <v>763</v>
      </c>
      <c r="D535" s="22" t="s">
        <v>119</v>
      </c>
      <c r="E535" s="22" t="s">
        <v>222</v>
      </c>
      <c r="F535" s="22" t="s">
        <v>136</v>
      </c>
      <c r="G535" s="33">
        <v>45</v>
      </c>
      <c r="H535" s="33">
        <v>0.3</v>
      </c>
      <c r="I535" s="33" t="s">
        <v>103</v>
      </c>
      <c r="J535" s="33">
        <v>45</v>
      </c>
      <c r="K535" s="33">
        <v>0.3</v>
      </c>
      <c r="L535" s="33" t="s">
        <v>103</v>
      </c>
      <c r="M535" s="23" t="s">
        <v>96</v>
      </c>
      <c r="N535" s="24" t="s">
        <v>97</v>
      </c>
      <c r="O535" s="25">
        <v>43129</v>
      </c>
      <c r="P535" s="21">
        <v>0</v>
      </c>
      <c r="Q535" s="33">
        <v>3</v>
      </c>
      <c r="R535" s="33">
        <f t="shared" si="121"/>
        <v>53</v>
      </c>
      <c r="S535" s="34">
        <f t="shared" si="122"/>
        <v>8.9301600000000009E-2</v>
      </c>
      <c r="T535" s="34">
        <f t="shared" si="123"/>
        <v>5.3580960000000006</v>
      </c>
      <c r="U535" s="34">
        <f>+VLOOKUP(B535,'[3]Annexe 1 (Prix MP)'!A:C,3,0)*T535</f>
        <v>12.895865452800004</v>
      </c>
      <c r="V535" s="35">
        <f t="shared" si="112"/>
        <v>53</v>
      </c>
      <c r="W535" s="27">
        <f t="shared" si="118"/>
        <v>4</v>
      </c>
      <c r="X535" s="36">
        <f>+VLOOKUP(W535,'[3]Annexe 1 (Prix MP)'!$A$32:$B$38,2,0)</f>
        <v>0.2</v>
      </c>
      <c r="Y535" s="37">
        <f t="shared" si="113"/>
        <v>0.24331821609056611</v>
      </c>
      <c r="Z535" s="36">
        <f t="shared" si="114"/>
        <v>0.2</v>
      </c>
      <c r="AA535" s="34">
        <f t="shared" si="111"/>
        <v>0</v>
      </c>
      <c r="AB535" s="36">
        <f t="shared" si="124"/>
        <v>0</v>
      </c>
      <c r="AC535" s="36">
        <f t="shared" si="115"/>
        <v>0.4433182160905661</v>
      </c>
      <c r="AD535" s="38">
        <f t="shared" si="119"/>
        <v>0.45114320310073092</v>
      </c>
      <c r="AE535" s="36">
        <f t="shared" si="116"/>
        <v>0.4433182160905661</v>
      </c>
      <c r="AF535" s="31">
        <f t="shared" si="117"/>
        <v>0.4433182160905661</v>
      </c>
      <c r="AG535" s="31">
        <f>VLOOKUP(C535,'[4]Bague en acier (simple) '!$C$8:$AF$725,30,0)</f>
        <v>0.4433182160905661</v>
      </c>
      <c r="AH535" s="38">
        <f t="shared" si="120"/>
        <v>0.45114320310073092</v>
      </c>
    </row>
    <row r="536" spans="2:34" x14ac:dyDescent="0.25">
      <c r="B536" s="44" t="s">
        <v>177</v>
      </c>
      <c r="C536" s="1" t="s">
        <v>764</v>
      </c>
      <c r="D536" s="22" t="s">
        <v>140</v>
      </c>
      <c r="E536" s="22" t="s">
        <v>101</v>
      </c>
      <c r="F536" s="22" t="s">
        <v>102</v>
      </c>
      <c r="G536" s="33">
        <v>45</v>
      </c>
      <c r="H536" s="33">
        <v>0.3</v>
      </c>
      <c r="I536" s="33" t="s">
        <v>103</v>
      </c>
      <c r="J536" s="33">
        <v>45</v>
      </c>
      <c r="K536" s="33">
        <v>0.3</v>
      </c>
      <c r="L536" s="33" t="s">
        <v>103</v>
      </c>
      <c r="M536" s="23" t="s">
        <v>96</v>
      </c>
      <c r="N536" s="24" t="s">
        <v>97</v>
      </c>
      <c r="O536" s="25">
        <v>43129</v>
      </c>
      <c r="P536" s="21">
        <v>0</v>
      </c>
      <c r="Q536" s="33">
        <v>3</v>
      </c>
      <c r="R536" s="33">
        <f t="shared" si="121"/>
        <v>36</v>
      </c>
      <c r="S536" s="34">
        <f t="shared" si="122"/>
        <v>9.0045779999999992E-3</v>
      </c>
      <c r="T536" s="34">
        <f t="shared" si="123"/>
        <v>0.81859800000000005</v>
      </c>
      <c r="U536" s="34">
        <f>+VLOOKUP(B536,'[3]Annexe 1 (Prix MP)'!A:C,3,0)*T536</f>
        <v>4.2989656287600013</v>
      </c>
      <c r="V536" s="35">
        <f t="shared" si="112"/>
        <v>78</v>
      </c>
      <c r="W536" s="27">
        <f t="shared" si="118"/>
        <v>1</v>
      </c>
      <c r="X536" s="36">
        <f>+VLOOKUP(W536,'[3]Annexe 1 (Prix MP)'!$A$32:$B$38,2,0)</f>
        <v>0.15</v>
      </c>
      <c r="Y536" s="37">
        <f t="shared" si="113"/>
        <v>5.5114943958461553E-2</v>
      </c>
      <c r="Z536" s="36">
        <f t="shared" si="114"/>
        <v>0.15</v>
      </c>
      <c r="AA536" s="34">
        <f t="shared" ref="AA536:AA599" si="125">+IF(M536=$M$9,0,S536*$AA$6)</f>
        <v>0</v>
      </c>
      <c r="AB536" s="36">
        <f t="shared" si="124"/>
        <v>0</v>
      </c>
      <c r="AC536" s="36">
        <f t="shared" si="115"/>
        <v>0.20511494395846155</v>
      </c>
      <c r="AD536" s="38">
        <f t="shared" si="119"/>
        <v>0.73129727705445469</v>
      </c>
      <c r="AE536" s="36">
        <f t="shared" si="116"/>
        <v>0.20511494395846155</v>
      </c>
      <c r="AF536" s="31">
        <f t="shared" si="117"/>
        <v>0.20511494395846155</v>
      </c>
      <c r="AG536" s="31">
        <f>VLOOKUP(C536,'[4]Bague en acier (simple) '!$C$8:$AF$725,30,0)</f>
        <v>0.20511494395846155</v>
      </c>
      <c r="AH536" s="38">
        <f t="shared" si="120"/>
        <v>0.73129727705445469</v>
      </c>
    </row>
    <row r="537" spans="2:34" x14ac:dyDescent="0.25">
      <c r="B537" s="44" t="s">
        <v>403</v>
      </c>
      <c r="C537" s="1" t="s">
        <v>765</v>
      </c>
      <c r="D537" s="22" t="s">
        <v>110</v>
      </c>
      <c r="E537" s="22" t="s">
        <v>366</v>
      </c>
      <c r="F537" s="22" t="s">
        <v>111</v>
      </c>
      <c r="G537" s="33">
        <v>45</v>
      </c>
      <c r="H537" s="33">
        <v>0.3</v>
      </c>
      <c r="I537" s="33" t="s">
        <v>103</v>
      </c>
      <c r="J537" s="33">
        <v>45</v>
      </c>
      <c r="K537" s="33">
        <v>0.3</v>
      </c>
      <c r="L537" s="33" t="s">
        <v>103</v>
      </c>
      <c r="M537" s="23" t="s">
        <v>96</v>
      </c>
      <c r="N537" s="24" t="s">
        <v>97</v>
      </c>
      <c r="O537" s="25">
        <v>43129</v>
      </c>
      <c r="P537" s="21">
        <v>0</v>
      </c>
      <c r="Q537" s="33">
        <v>3</v>
      </c>
      <c r="R537" s="33">
        <f t="shared" si="121"/>
        <v>23</v>
      </c>
      <c r="S537" s="34">
        <f t="shared" si="122"/>
        <v>6.5487840000000005E-2</v>
      </c>
      <c r="T537" s="34">
        <f t="shared" si="123"/>
        <v>9.8231760000000019</v>
      </c>
      <c r="U537" s="34">
        <f>+VLOOKUP(B537,'[3]Annexe 1 (Prix MP)'!A:C,3,0)*T537</f>
        <v>49.229828841600018</v>
      </c>
      <c r="V537" s="35">
        <f t="shared" ref="V537:V600" si="126">INT(2820/R537)</f>
        <v>122</v>
      </c>
      <c r="W537" s="27">
        <f t="shared" si="118"/>
        <v>6</v>
      </c>
      <c r="X537" s="36">
        <f>+VLOOKUP(W537,'[3]Annexe 1 (Prix MP)'!$A$32:$B$38,2,0)</f>
        <v>0.25</v>
      </c>
      <c r="Y537" s="37">
        <f t="shared" si="113"/>
        <v>0.40352318722622965</v>
      </c>
      <c r="Z537" s="36">
        <f t="shared" si="114"/>
        <v>0.25</v>
      </c>
      <c r="AA537" s="34">
        <f t="shared" si="125"/>
        <v>0</v>
      </c>
      <c r="AB537" s="36">
        <f t="shared" si="124"/>
        <v>0</v>
      </c>
      <c r="AC537" s="36">
        <f t="shared" si="115"/>
        <v>0.65352318722622971</v>
      </c>
      <c r="AD537" s="38">
        <f t="shared" si="119"/>
        <v>0.38254189734427541</v>
      </c>
      <c r="AE537" s="36">
        <f t="shared" si="116"/>
        <v>0.65352318722622971</v>
      </c>
      <c r="AF537" s="31">
        <f t="shared" si="117"/>
        <v>0.65352318722622971</v>
      </c>
      <c r="AG537" s="31">
        <f>VLOOKUP(C537,'[4]Bague en acier (simple) '!$C$8:$AF$725,30,0)</f>
        <v>0.65352318722622971</v>
      </c>
      <c r="AH537" s="38">
        <f t="shared" si="120"/>
        <v>0.38254189734427541</v>
      </c>
    </row>
    <row r="538" spans="2:34" x14ac:dyDescent="0.25">
      <c r="B538" s="44" t="s">
        <v>125</v>
      </c>
      <c r="C538" s="1" t="s">
        <v>766</v>
      </c>
      <c r="D538" s="22" t="s">
        <v>140</v>
      </c>
      <c r="E538" s="22" t="s">
        <v>110</v>
      </c>
      <c r="F538" s="22" t="s">
        <v>533</v>
      </c>
      <c r="G538" s="33">
        <v>45</v>
      </c>
      <c r="H538" s="33">
        <v>0.3</v>
      </c>
      <c r="I538" s="33" t="s">
        <v>103</v>
      </c>
      <c r="J538" s="33">
        <v>45</v>
      </c>
      <c r="K538" s="33">
        <v>0.3</v>
      </c>
      <c r="L538" s="33" t="s">
        <v>103</v>
      </c>
      <c r="M538" s="23" t="s">
        <v>96</v>
      </c>
      <c r="N538" s="24" t="s">
        <v>97</v>
      </c>
      <c r="O538" s="25">
        <v>43129</v>
      </c>
      <c r="P538" s="21">
        <v>0</v>
      </c>
      <c r="Q538" s="33">
        <v>3</v>
      </c>
      <c r="R538" s="33">
        <f t="shared" si="121"/>
        <v>29.5</v>
      </c>
      <c r="S538" s="34">
        <f t="shared" si="122"/>
        <v>2.5637001E-2</v>
      </c>
      <c r="T538" s="34">
        <f t="shared" si="123"/>
        <v>2.9023020000000002</v>
      </c>
      <c r="U538" s="34">
        <f>+VLOOKUP(B538,'[3]Annexe 1 (Prix MP)'!A:C,3,0)*T538</f>
        <v>14.197829199840001</v>
      </c>
      <c r="V538" s="35">
        <f t="shared" si="126"/>
        <v>95</v>
      </c>
      <c r="W538" s="27">
        <f t="shared" si="118"/>
        <v>3</v>
      </c>
      <c r="X538" s="36">
        <f>+VLOOKUP(W538,'[3]Annexe 1 (Prix MP)'!$A$32:$B$38,2,0)</f>
        <v>0.15</v>
      </c>
      <c r="Y538" s="37">
        <f t="shared" si="113"/>
        <v>0.14945083368252632</v>
      </c>
      <c r="Z538" s="36">
        <f t="shared" si="114"/>
        <v>0.15</v>
      </c>
      <c r="AA538" s="34">
        <f t="shared" si="125"/>
        <v>0</v>
      </c>
      <c r="AB538" s="36">
        <f t="shared" si="124"/>
        <v>0</v>
      </c>
      <c r="AC538" s="36">
        <f t="shared" si="115"/>
        <v>0.29945083368252634</v>
      </c>
      <c r="AD538" s="38">
        <f t="shared" si="119"/>
        <v>0.50091695573313366</v>
      </c>
      <c r="AE538" s="36">
        <f t="shared" si="116"/>
        <v>0.29945083368252634</v>
      </c>
      <c r="AF538" s="31">
        <f t="shared" si="117"/>
        <v>0.29945083368252634</v>
      </c>
      <c r="AG538" s="31">
        <f>VLOOKUP(C538,'[4]Bague en acier (simple) '!$C$8:$AF$725,30,0)</f>
        <v>0.29945083368252634</v>
      </c>
      <c r="AH538" s="38">
        <f t="shared" si="120"/>
        <v>0.50091695573313366</v>
      </c>
    </row>
    <row r="539" spans="2:34" x14ac:dyDescent="0.25">
      <c r="B539" s="44" t="s">
        <v>98</v>
      </c>
      <c r="C539" s="1" t="s">
        <v>767</v>
      </c>
      <c r="D539" s="22" t="s">
        <v>100</v>
      </c>
      <c r="E539" s="22" t="s">
        <v>101</v>
      </c>
      <c r="F539" s="22" t="s">
        <v>180</v>
      </c>
      <c r="G539" s="33">
        <v>45</v>
      </c>
      <c r="H539" s="33">
        <v>0.3</v>
      </c>
      <c r="I539" s="33" t="s">
        <v>103</v>
      </c>
      <c r="J539" s="33">
        <v>45</v>
      </c>
      <c r="K539" s="33">
        <v>0.3</v>
      </c>
      <c r="L539" s="33" t="s">
        <v>103</v>
      </c>
      <c r="M539" s="23" t="s">
        <v>96</v>
      </c>
      <c r="N539" s="24" t="s">
        <v>97</v>
      </c>
      <c r="O539" s="25">
        <v>43129</v>
      </c>
      <c r="P539" s="21">
        <v>0</v>
      </c>
      <c r="Q539" s="33">
        <v>3</v>
      </c>
      <c r="R539" s="33">
        <f t="shared" si="121"/>
        <v>33.5</v>
      </c>
      <c r="S539" s="34">
        <f t="shared" si="122"/>
        <v>1.1916182250000002E-2</v>
      </c>
      <c r="T539" s="34">
        <f t="shared" si="123"/>
        <v>1.1720835000000003</v>
      </c>
      <c r="U539" s="34">
        <f>+VLOOKUP(B539,'[3]Annexe 1 (Prix MP)'!A:C,3,0)*T539</f>
        <v>5.9726444951250022</v>
      </c>
      <c r="V539" s="35">
        <f t="shared" si="126"/>
        <v>84</v>
      </c>
      <c r="W539" s="27">
        <f t="shared" si="118"/>
        <v>2</v>
      </c>
      <c r="X539" s="36">
        <f>+VLOOKUP(W539,'[3]Annexe 1 (Prix MP)'!$A$32:$B$38,2,0)</f>
        <v>0.15</v>
      </c>
      <c r="Y539" s="37">
        <f t="shared" ref="Y539:Y602" si="127">U539/V539</f>
        <v>7.1102910656250032E-2</v>
      </c>
      <c r="Z539" s="36">
        <f t="shared" ref="Z539:Z602" si="128">+IF(((Y539+AA539)*0.3)&gt;X539,IF(((Y539+AA539)*0.3)/X539&gt;$Z$6,X539*$Z$6,((Y539+AA539)*0.3)),X539)</f>
        <v>0.15</v>
      </c>
      <c r="AA539" s="34">
        <f t="shared" si="125"/>
        <v>0</v>
      </c>
      <c r="AB539" s="36">
        <f t="shared" si="124"/>
        <v>0</v>
      </c>
      <c r="AC539" s="36">
        <f t="shared" ref="AC539:AC602" si="129">+Y539+Z539+AA539+AB539</f>
        <v>0.22110291065625004</v>
      </c>
      <c r="AD539" s="38">
        <f t="shared" si="119"/>
        <v>0.67841712058330106</v>
      </c>
      <c r="AE539" s="36">
        <f t="shared" ref="AE539:AE602" si="130">+IF(AD539&lt;=15%,(Y539+AA539+AB539)/0.85,IF(AND(AD539&gt;=15.5%,AD539&lt;19.5%),(Y539+AA539+AB539)/0.8,IF(AND(AD539&gt;=20.5%,AD539&lt;24.5%),(Y539+AA539+AB539)/0.75,IF(AND(AD539&gt;=25.5%,AD539&lt;29.5%),(Y539+AA539+AB539)/0.7,AC539))))</f>
        <v>0.22110291065625004</v>
      </c>
      <c r="AF539" s="31">
        <f t="shared" ref="AF539:AF602" si="131">+IF(AE539="",AC539,AE539)</f>
        <v>0.22110291065625004</v>
      </c>
      <c r="AG539" s="31">
        <f>VLOOKUP(C539,'[4]Bague en acier (simple) '!$C$8:$AF$725,30,0)</f>
        <v>0.22110291065625004</v>
      </c>
      <c r="AH539" s="38">
        <f t="shared" si="120"/>
        <v>0.67841712058330106</v>
      </c>
    </row>
    <row r="540" spans="2:34" x14ac:dyDescent="0.25">
      <c r="B540" s="44" t="s">
        <v>177</v>
      </c>
      <c r="C540" s="1" t="s">
        <v>768</v>
      </c>
      <c r="D540" s="22" t="s">
        <v>140</v>
      </c>
      <c r="E540" s="22" t="s">
        <v>101</v>
      </c>
      <c r="F540" s="22">
        <v>30.5</v>
      </c>
      <c r="G540" s="33">
        <v>45</v>
      </c>
      <c r="H540" s="33">
        <v>0.3</v>
      </c>
      <c r="I540" s="33" t="s">
        <v>103</v>
      </c>
      <c r="J540" s="33">
        <v>45</v>
      </c>
      <c r="K540" s="33">
        <v>0.3</v>
      </c>
      <c r="L540" s="33" t="s">
        <v>103</v>
      </c>
      <c r="M540" s="23" t="s">
        <v>96</v>
      </c>
      <c r="N540" s="24" t="s">
        <v>97</v>
      </c>
      <c r="O540" s="25">
        <v>43129</v>
      </c>
      <c r="P540" s="21">
        <v>0</v>
      </c>
      <c r="Q540" s="33">
        <v>3</v>
      </c>
      <c r="R540" s="52">
        <f t="shared" si="121"/>
        <v>33.5</v>
      </c>
      <c r="S540" s="34">
        <f t="shared" si="122"/>
        <v>8.3224130000000007E-3</v>
      </c>
      <c r="T540" s="34">
        <f t="shared" si="123"/>
        <v>0.81859800000000005</v>
      </c>
      <c r="U540" s="34">
        <f>+VLOOKUP(B540,'[3]Annexe 1 (Prix MP)'!A:C,3,0)*T540</f>
        <v>4.2989656287600013</v>
      </c>
      <c r="V540" s="35">
        <f t="shared" si="126"/>
        <v>84</v>
      </c>
      <c r="W540" s="27">
        <f t="shared" si="118"/>
        <v>1</v>
      </c>
      <c r="X540" s="36">
        <f>+VLOOKUP(W540,'[3]Annexe 1 (Prix MP)'!$A$32:$B$38,2,0)</f>
        <v>0.15</v>
      </c>
      <c r="Y540" s="37">
        <f t="shared" si="127"/>
        <v>5.1178162247142875E-2</v>
      </c>
      <c r="Z540" s="36">
        <f t="shared" si="128"/>
        <v>0.15</v>
      </c>
      <c r="AA540" s="34">
        <f t="shared" si="125"/>
        <v>0</v>
      </c>
      <c r="AB540" s="36">
        <f t="shared" si="124"/>
        <v>0</v>
      </c>
      <c r="AC540" s="36">
        <f t="shared" si="129"/>
        <v>0.20117816224714286</v>
      </c>
      <c r="AD540" s="38">
        <f t="shared" si="119"/>
        <v>0.74560776539815654</v>
      </c>
      <c r="AE540" s="36">
        <f t="shared" si="130"/>
        <v>0.20117816224714286</v>
      </c>
      <c r="AF540" s="31">
        <f t="shared" si="131"/>
        <v>0.20117816224714286</v>
      </c>
      <c r="AG540" s="31">
        <f>VLOOKUP(C540,'[4]Bague en acier (simple) '!$C$8:$AF$725,30,0)</f>
        <v>0.20117816224714286</v>
      </c>
      <c r="AH540" s="38">
        <f t="shared" si="120"/>
        <v>0.74560776539815654</v>
      </c>
    </row>
    <row r="541" spans="2:34" x14ac:dyDescent="0.25">
      <c r="B541" s="44" t="s">
        <v>129</v>
      </c>
      <c r="C541" s="1" t="s">
        <v>769</v>
      </c>
      <c r="D541" s="22" t="s">
        <v>119</v>
      </c>
      <c r="E541" s="22" t="s">
        <v>111</v>
      </c>
      <c r="F541" s="22" t="s">
        <v>115</v>
      </c>
      <c r="G541" s="33">
        <v>45</v>
      </c>
      <c r="H541" s="33">
        <v>0.3</v>
      </c>
      <c r="I541" s="33" t="s">
        <v>103</v>
      </c>
      <c r="J541" s="33">
        <v>45</v>
      </c>
      <c r="K541" s="33">
        <v>0.3</v>
      </c>
      <c r="L541" s="33" t="s">
        <v>103</v>
      </c>
      <c r="M541" s="23" t="s">
        <v>96</v>
      </c>
      <c r="N541" s="24" t="s">
        <v>97</v>
      </c>
      <c r="O541" s="25">
        <v>43129</v>
      </c>
      <c r="P541" s="21">
        <v>0</v>
      </c>
      <c r="Q541" s="33">
        <v>3</v>
      </c>
      <c r="R541" s="33">
        <f t="shared" si="121"/>
        <v>21</v>
      </c>
      <c r="S541" s="34">
        <f t="shared" si="122"/>
        <v>2.2771908E-2</v>
      </c>
      <c r="T541" s="34">
        <f t="shared" si="123"/>
        <v>3.7953180000000004</v>
      </c>
      <c r="U541" s="34">
        <f>+VLOOKUP(B541,'[3]Annexe 1 (Prix MP)'!A:C,3,0)*T541</f>
        <v>18.730213136712006</v>
      </c>
      <c r="V541" s="35">
        <f t="shared" si="126"/>
        <v>134</v>
      </c>
      <c r="W541" s="27">
        <f t="shared" si="118"/>
        <v>3</v>
      </c>
      <c r="X541" s="36">
        <f>+VLOOKUP(W541,'[3]Annexe 1 (Prix MP)'!$A$32:$B$38,2,0)</f>
        <v>0.15</v>
      </c>
      <c r="Y541" s="37">
        <f t="shared" si="127"/>
        <v>0.13977770997546274</v>
      </c>
      <c r="Z541" s="36">
        <f t="shared" si="128"/>
        <v>0.15</v>
      </c>
      <c r="AA541" s="34">
        <f t="shared" si="125"/>
        <v>0</v>
      </c>
      <c r="AB541" s="36">
        <f t="shared" si="124"/>
        <v>0</v>
      </c>
      <c r="AC541" s="36">
        <f t="shared" si="129"/>
        <v>0.28977770997546271</v>
      </c>
      <c r="AD541" s="38">
        <f t="shared" si="119"/>
        <v>0.51763815792698964</v>
      </c>
      <c r="AE541" s="36">
        <f t="shared" si="130"/>
        <v>0.28977770997546271</v>
      </c>
      <c r="AF541" s="31">
        <f t="shared" si="131"/>
        <v>0.28977770997546271</v>
      </c>
      <c r="AG541" s="31">
        <f>VLOOKUP(C541,'[4]Bague en acier (simple) '!$C$8:$AF$725,30,0)</f>
        <v>0.28977770997546271</v>
      </c>
      <c r="AH541" s="38">
        <f t="shared" si="120"/>
        <v>0.51763815792698964</v>
      </c>
    </row>
    <row r="542" spans="2:34" x14ac:dyDescent="0.25">
      <c r="B542" s="44" t="s">
        <v>120</v>
      </c>
      <c r="C542" s="1" t="s">
        <v>770</v>
      </c>
      <c r="D542" s="22" t="s">
        <v>140</v>
      </c>
      <c r="E542" s="22" t="s">
        <v>115</v>
      </c>
      <c r="F542" s="22" t="s">
        <v>197</v>
      </c>
      <c r="G542" s="33">
        <v>45</v>
      </c>
      <c r="H542" s="33">
        <v>0.3</v>
      </c>
      <c r="I542" s="33" t="s">
        <v>103</v>
      </c>
      <c r="J542" s="33">
        <v>45</v>
      </c>
      <c r="K542" s="33">
        <v>0.3</v>
      </c>
      <c r="L542" s="33" t="s">
        <v>103</v>
      </c>
      <c r="M542" s="23" t="s">
        <v>96</v>
      </c>
      <c r="N542" s="24" t="s">
        <v>97</v>
      </c>
      <c r="O542" s="25">
        <v>43129</v>
      </c>
      <c r="P542" s="21">
        <v>0</v>
      </c>
      <c r="Q542" s="33">
        <v>3</v>
      </c>
      <c r="R542" s="33">
        <f t="shared" si="121"/>
        <v>58</v>
      </c>
      <c r="S542" s="34">
        <f t="shared" si="122"/>
        <v>7.6402480000000009E-2</v>
      </c>
      <c r="T542" s="34">
        <f t="shared" si="123"/>
        <v>4.167408</v>
      </c>
      <c r="U542" s="34">
        <f>+VLOOKUP(B542,'[3]Annexe 1 (Prix MP)'!A:C,3,0)*T542</f>
        <v>38.026476967248001</v>
      </c>
      <c r="V542" s="35">
        <f t="shared" si="126"/>
        <v>48</v>
      </c>
      <c r="W542" s="27">
        <f t="shared" si="118"/>
        <v>4</v>
      </c>
      <c r="X542" s="36">
        <f>+VLOOKUP(W542,'[3]Annexe 1 (Prix MP)'!$A$32:$B$38,2,0)</f>
        <v>0.2</v>
      </c>
      <c r="Y542" s="37">
        <f t="shared" si="127"/>
        <v>0.79221827015099999</v>
      </c>
      <c r="Z542" s="36">
        <f t="shared" si="128"/>
        <v>0.2376654810453</v>
      </c>
      <c r="AA542" s="34">
        <f t="shared" si="125"/>
        <v>0</v>
      </c>
      <c r="AB542" s="36">
        <f t="shared" si="124"/>
        <v>0</v>
      </c>
      <c r="AC542" s="36">
        <f t="shared" si="129"/>
        <v>1.0298837511962999</v>
      </c>
      <c r="AD542" s="38">
        <f t="shared" si="119"/>
        <v>0.23076923076923073</v>
      </c>
      <c r="AE542" s="36">
        <f t="shared" si="130"/>
        <v>1.0562910268679999</v>
      </c>
      <c r="AF542" s="31">
        <f t="shared" si="131"/>
        <v>1.0562910268679999</v>
      </c>
      <c r="AG542" s="31">
        <f>VLOOKUP(C542,'[4]Bague en acier (simple) '!$C$8:$AF$725,30,0)</f>
        <v>0.78648835722400001</v>
      </c>
      <c r="AH542" s="38">
        <f t="shared" si="120"/>
        <v>0.24999999999999994</v>
      </c>
    </row>
    <row r="543" spans="2:34" x14ac:dyDescent="0.25">
      <c r="B543" s="44" t="s">
        <v>125</v>
      </c>
      <c r="C543" s="1" t="s">
        <v>771</v>
      </c>
      <c r="D543" s="22" t="s">
        <v>140</v>
      </c>
      <c r="E543" s="22" t="s">
        <v>110</v>
      </c>
      <c r="F543" s="22" t="s">
        <v>350</v>
      </c>
      <c r="G543" s="33">
        <v>45</v>
      </c>
      <c r="H543" s="33">
        <v>0.3</v>
      </c>
      <c r="I543" s="33" t="s">
        <v>103</v>
      </c>
      <c r="J543" s="33">
        <v>45</v>
      </c>
      <c r="K543" s="33">
        <v>0.3</v>
      </c>
      <c r="L543" s="33" t="s">
        <v>103</v>
      </c>
      <c r="M543" s="23" t="s">
        <v>96</v>
      </c>
      <c r="N543" s="24" t="s">
        <v>97</v>
      </c>
      <c r="O543" s="25">
        <v>43129</v>
      </c>
      <c r="P543" s="21">
        <v>0</v>
      </c>
      <c r="Q543" s="33">
        <v>3</v>
      </c>
      <c r="R543" s="33">
        <f t="shared" si="121"/>
        <v>71</v>
      </c>
      <c r="S543" s="34">
        <f t="shared" si="122"/>
        <v>6.5785512000000004E-2</v>
      </c>
      <c r="T543" s="34">
        <f t="shared" si="123"/>
        <v>2.9023020000000002</v>
      </c>
      <c r="U543" s="34">
        <f>+VLOOKUP(B543,'[3]Annexe 1 (Prix MP)'!A:C,3,0)*T543</f>
        <v>14.197829199840001</v>
      </c>
      <c r="V543" s="35">
        <f t="shared" si="126"/>
        <v>39</v>
      </c>
      <c r="W543" s="27">
        <f t="shared" si="118"/>
        <v>3</v>
      </c>
      <c r="X543" s="36">
        <f>+VLOOKUP(W543,'[3]Annexe 1 (Prix MP)'!$A$32:$B$38,2,0)</f>
        <v>0.15</v>
      </c>
      <c r="Y543" s="37">
        <f t="shared" si="127"/>
        <v>0.36404690256000005</v>
      </c>
      <c r="Z543" s="36">
        <f t="shared" si="128"/>
        <v>0.15</v>
      </c>
      <c r="AA543" s="34">
        <f t="shared" si="125"/>
        <v>0</v>
      </c>
      <c r="AB543" s="36">
        <f t="shared" si="124"/>
        <v>0</v>
      </c>
      <c r="AC543" s="36">
        <f t="shared" si="129"/>
        <v>0.51404690256000007</v>
      </c>
      <c r="AD543" s="38">
        <f t="shared" si="119"/>
        <v>0.29180216679253673</v>
      </c>
      <c r="AE543" s="36">
        <f t="shared" si="130"/>
        <v>0.52006700365714298</v>
      </c>
      <c r="AF543" s="31">
        <f t="shared" si="131"/>
        <v>0.52006700365714298</v>
      </c>
      <c r="AG543" s="31">
        <f>VLOOKUP(C543,'[4]Bague en acier (simple) '!$C$8:$AF$725,30,0)</f>
        <v>0.52006700365714298</v>
      </c>
      <c r="AH543" s="38">
        <f t="shared" si="120"/>
        <v>0.30000000000000004</v>
      </c>
    </row>
    <row r="544" spans="2:34" x14ac:dyDescent="0.25">
      <c r="B544" s="44" t="s">
        <v>220</v>
      </c>
      <c r="C544" s="1" t="s">
        <v>772</v>
      </c>
      <c r="D544" s="22" t="s">
        <v>110</v>
      </c>
      <c r="E544" s="22" t="s">
        <v>222</v>
      </c>
      <c r="F544" s="22" t="s">
        <v>411</v>
      </c>
      <c r="G544" s="33">
        <v>45</v>
      </c>
      <c r="H544" s="33">
        <v>0.3</v>
      </c>
      <c r="I544" s="33" t="s">
        <v>103</v>
      </c>
      <c r="J544" s="33">
        <v>45</v>
      </c>
      <c r="K544" s="33">
        <v>0.3</v>
      </c>
      <c r="L544" s="33" t="s">
        <v>103</v>
      </c>
      <c r="M544" s="23" t="s">
        <v>96</v>
      </c>
      <c r="N544" s="24" t="s">
        <v>97</v>
      </c>
      <c r="O544" s="25">
        <v>43129</v>
      </c>
      <c r="P544" s="21">
        <v>0</v>
      </c>
      <c r="Q544" s="33">
        <v>3</v>
      </c>
      <c r="R544" s="33">
        <f t="shared" si="121"/>
        <v>93</v>
      </c>
      <c r="S544" s="34">
        <f t="shared" si="122"/>
        <v>0.12725478000000001</v>
      </c>
      <c r="T544" s="34">
        <f t="shared" si="123"/>
        <v>4.2418259999999997</v>
      </c>
      <c r="U544" s="34">
        <f>+VLOOKUP(B544,'[3]Annexe 1 (Prix MP)'!A:C,3,0)*T544</f>
        <v>20.140359521040001</v>
      </c>
      <c r="V544" s="35">
        <f t="shared" si="126"/>
        <v>30</v>
      </c>
      <c r="W544" s="27">
        <f t="shared" si="118"/>
        <v>3</v>
      </c>
      <c r="X544" s="36">
        <f>+VLOOKUP(W544,'[3]Annexe 1 (Prix MP)'!$A$32:$B$38,2,0)</f>
        <v>0.15</v>
      </c>
      <c r="Y544" s="37">
        <f t="shared" si="127"/>
        <v>0.67134531736800007</v>
      </c>
      <c r="Z544" s="36">
        <f t="shared" si="128"/>
        <v>0.20140359521040002</v>
      </c>
      <c r="AA544" s="34">
        <f t="shared" si="125"/>
        <v>0</v>
      </c>
      <c r="AB544" s="36">
        <f t="shared" si="124"/>
        <v>0</v>
      </c>
      <c r="AC544" s="36">
        <f t="shared" si="129"/>
        <v>0.87274891257840004</v>
      </c>
      <c r="AD544" s="38">
        <f t="shared" si="119"/>
        <v>0.23076923076923073</v>
      </c>
      <c r="AE544" s="36">
        <f t="shared" si="130"/>
        <v>0.89512708982400013</v>
      </c>
      <c r="AF544" s="31">
        <f t="shared" si="131"/>
        <v>0.89512708982400013</v>
      </c>
      <c r="AG544" s="31">
        <f>VLOOKUP(C544,'[4]Bague en acier (simple) '!$C$8:$AF$725,30,0)</f>
        <v>0.89512708982400013</v>
      </c>
      <c r="AH544" s="38">
        <f t="shared" si="120"/>
        <v>0.25000000000000006</v>
      </c>
    </row>
    <row r="545" spans="2:34" x14ac:dyDescent="0.25">
      <c r="B545" s="44" t="s">
        <v>216</v>
      </c>
      <c r="C545" s="1" t="s">
        <v>773</v>
      </c>
      <c r="D545" s="22" t="s">
        <v>111</v>
      </c>
      <c r="E545" s="22" t="s">
        <v>173</v>
      </c>
      <c r="F545" s="22" t="s">
        <v>197</v>
      </c>
      <c r="G545" s="33">
        <v>45</v>
      </c>
      <c r="H545" s="33">
        <v>0.3</v>
      </c>
      <c r="I545" s="33" t="s">
        <v>103</v>
      </c>
      <c r="J545" s="33">
        <v>45</v>
      </c>
      <c r="K545" s="33">
        <v>0.3</v>
      </c>
      <c r="L545" s="33" t="s">
        <v>103</v>
      </c>
      <c r="M545" s="23" t="s">
        <v>96</v>
      </c>
      <c r="N545" s="24" t="s">
        <v>97</v>
      </c>
      <c r="O545" s="25">
        <v>43129</v>
      </c>
      <c r="P545" s="21">
        <v>0</v>
      </c>
      <c r="Q545" s="33">
        <v>3</v>
      </c>
      <c r="R545" s="33">
        <f t="shared" si="121"/>
        <v>58</v>
      </c>
      <c r="S545" s="34">
        <f t="shared" si="122"/>
        <v>9.4138770000000024E-2</v>
      </c>
      <c r="T545" s="34">
        <f t="shared" si="123"/>
        <v>5.1348420000000008</v>
      </c>
      <c r="U545" s="34">
        <f>+VLOOKUP(B545,'[3]Annexe 1 (Prix MP)'!A:C,3,0)*T545</f>
        <v>20.624863119300006</v>
      </c>
      <c r="V545" s="35">
        <f t="shared" si="126"/>
        <v>48</v>
      </c>
      <c r="W545" s="27">
        <f t="shared" si="118"/>
        <v>3</v>
      </c>
      <c r="X545" s="36">
        <f>+VLOOKUP(W545,'[3]Annexe 1 (Prix MP)'!$A$32:$B$38,2,0)</f>
        <v>0.15</v>
      </c>
      <c r="Y545" s="37">
        <f t="shared" si="127"/>
        <v>0.42968464831875014</v>
      </c>
      <c r="Z545" s="36">
        <f t="shared" si="128"/>
        <v>0.15</v>
      </c>
      <c r="AA545" s="34">
        <f t="shared" si="125"/>
        <v>0</v>
      </c>
      <c r="AB545" s="36">
        <f t="shared" si="124"/>
        <v>0</v>
      </c>
      <c r="AC545" s="36">
        <f t="shared" si="129"/>
        <v>0.57968464831875011</v>
      </c>
      <c r="AD545" s="38">
        <f t="shared" si="119"/>
        <v>0.25876138075252209</v>
      </c>
      <c r="AE545" s="36">
        <f t="shared" si="130"/>
        <v>0.61383521188392876</v>
      </c>
      <c r="AF545" s="31">
        <f t="shared" si="131"/>
        <v>0.61383521188392876</v>
      </c>
      <c r="AG545" s="31">
        <f>VLOOKUP(C545,'[4]Bague en acier (simple) '!$C$8:$AF$725,30,0)</f>
        <v>0.61383521188392876</v>
      </c>
      <c r="AH545" s="38">
        <f t="shared" si="120"/>
        <v>0.3</v>
      </c>
    </row>
    <row r="546" spans="2:34" x14ac:dyDescent="0.25">
      <c r="B546" s="44" t="s">
        <v>125</v>
      </c>
      <c r="C546" s="1" t="s">
        <v>774</v>
      </c>
      <c r="D546" s="22" t="s">
        <v>140</v>
      </c>
      <c r="E546" s="22" t="s">
        <v>110</v>
      </c>
      <c r="F546" s="22" t="s">
        <v>111</v>
      </c>
      <c r="G546" s="33">
        <v>45</v>
      </c>
      <c r="H546" s="33">
        <v>0.3</v>
      </c>
      <c r="I546" s="33" t="s">
        <v>103</v>
      </c>
      <c r="J546" s="33">
        <v>45</v>
      </c>
      <c r="K546" s="33">
        <v>0.3</v>
      </c>
      <c r="L546" s="33" t="s">
        <v>103</v>
      </c>
      <c r="M546" s="23" t="s">
        <v>96</v>
      </c>
      <c r="N546" s="24" t="s">
        <v>97</v>
      </c>
      <c r="O546" s="25">
        <v>43129</v>
      </c>
      <c r="P546" s="21">
        <v>0</v>
      </c>
      <c r="Q546" s="33">
        <v>3</v>
      </c>
      <c r="R546" s="33">
        <f t="shared" si="121"/>
        <v>23</v>
      </c>
      <c r="S546" s="34">
        <f t="shared" si="122"/>
        <v>1.9348680000000004E-2</v>
      </c>
      <c r="T546" s="34">
        <f t="shared" si="123"/>
        <v>2.9023020000000002</v>
      </c>
      <c r="U546" s="34">
        <f>+VLOOKUP(B546,'[3]Annexe 1 (Prix MP)'!A:C,3,0)*T546</f>
        <v>14.197829199840001</v>
      </c>
      <c r="V546" s="35">
        <f t="shared" si="126"/>
        <v>122</v>
      </c>
      <c r="W546" s="27">
        <f t="shared" si="118"/>
        <v>3</v>
      </c>
      <c r="X546" s="36">
        <f>+VLOOKUP(W546,'[3]Annexe 1 (Prix MP)'!$A$32:$B$38,2,0)</f>
        <v>0.15</v>
      </c>
      <c r="Y546" s="37">
        <f t="shared" si="127"/>
        <v>0.1163756491790164</v>
      </c>
      <c r="Z546" s="36">
        <f t="shared" si="128"/>
        <v>0.15</v>
      </c>
      <c r="AA546" s="34">
        <f t="shared" si="125"/>
        <v>0</v>
      </c>
      <c r="AB546" s="36">
        <f t="shared" si="124"/>
        <v>0</v>
      </c>
      <c r="AC546" s="36">
        <f t="shared" si="129"/>
        <v>0.2663756491790164</v>
      </c>
      <c r="AD546" s="38">
        <f t="shared" si="119"/>
        <v>0.56311453566535763</v>
      </c>
      <c r="AE546" s="36">
        <f t="shared" si="130"/>
        <v>0.2663756491790164</v>
      </c>
      <c r="AF546" s="31">
        <f t="shared" si="131"/>
        <v>0.2663756491790164</v>
      </c>
      <c r="AG546" s="31">
        <f>VLOOKUP(C546,'[4]Bague en acier (simple) '!$C$8:$AF$725,30,0)</f>
        <v>0.2663756491790164</v>
      </c>
      <c r="AH546" s="38">
        <f t="shared" si="120"/>
        <v>0.56311453566535763</v>
      </c>
    </row>
    <row r="547" spans="2:34" x14ac:dyDescent="0.25">
      <c r="B547" s="44" t="s">
        <v>120</v>
      </c>
      <c r="C547" s="1" t="s">
        <v>775</v>
      </c>
      <c r="D547" s="22" t="s">
        <v>140</v>
      </c>
      <c r="E547" s="22" t="s">
        <v>115</v>
      </c>
      <c r="F547" s="22" t="s">
        <v>524</v>
      </c>
      <c r="G547" s="33">
        <v>45</v>
      </c>
      <c r="H547" s="33">
        <v>0.3</v>
      </c>
      <c r="I547" s="33" t="s">
        <v>103</v>
      </c>
      <c r="J547" s="33">
        <v>45</v>
      </c>
      <c r="K547" s="33">
        <v>0.3</v>
      </c>
      <c r="L547" s="33" t="s">
        <v>103</v>
      </c>
      <c r="M547" s="23" t="s">
        <v>96</v>
      </c>
      <c r="N547" s="24" t="s">
        <v>97</v>
      </c>
      <c r="O547" s="25">
        <v>43129</v>
      </c>
      <c r="P547" s="21">
        <v>0</v>
      </c>
      <c r="Q547" s="33">
        <v>3</v>
      </c>
      <c r="R547" s="33">
        <f t="shared" si="121"/>
        <v>50</v>
      </c>
      <c r="S547" s="34">
        <f t="shared" si="122"/>
        <v>6.5289392000000002E-2</v>
      </c>
      <c r="T547" s="34">
        <f t="shared" si="123"/>
        <v>4.167408</v>
      </c>
      <c r="U547" s="34">
        <f>+VLOOKUP(B547,'[3]Annexe 1 (Prix MP)'!A:C,3,0)*T547</f>
        <v>38.026476967248001</v>
      </c>
      <c r="V547" s="35">
        <f t="shared" si="126"/>
        <v>56</v>
      </c>
      <c r="W547" s="27">
        <f t="shared" si="118"/>
        <v>4</v>
      </c>
      <c r="X547" s="36">
        <f>+VLOOKUP(W547,'[3]Annexe 1 (Prix MP)'!$A$32:$B$38,2,0)</f>
        <v>0.2</v>
      </c>
      <c r="Y547" s="37">
        <f t="shared" si="127"/>
        <v>0.67904423155799998</v>
      </c>
      <c r="Z547" s="36">
        <f t="shared" si="128"/>
        <v>0.20371326946739998</v>
      </c>
      <c r="AA547" s="34">
        <f t="shared" si="125"/>
        <v>0</v>
      </c>
      <c r="AB547" s="36">
        <f t="shared" si="124"/>
        <v>0</v>
      </c>
      <c r="AC547" s="36">
        <f t="shared" si="129"/>
        <v>0.88275750102539996</v>
      </c>
      <c r="AD547" s="38">
        <f t="shared" si="119"/>
        <v>0.23076923076923075</v>
      </c>
      <c r="AE547" s="36">
        <f t="shared" si="130"/>
        <v>0.90539230874400001</v>
      </c>
      <c r="AF547" s="31">
        <f t="shared" si="131"/>
        <v>0.90539230874400001</v>
      </c>
      <c r="AG547" s="31">
        <f>VLOOKUP(C547,'[4]Bague en acier (simple) '!$C$8:$AF$725,30,0)</f>
        <v>0.71814900884571431</v>
      </c>
      <c r="AH547" s="38">
        <f t="shared" si="120"/>
        <v>0.25000000000000006</v>
      </c>
    </row>
    <row r="548" spans="2:34" x14ac:dyDescent="0.25">
      <c r="B548" s="44" t="s">
        <v>129</v>
      </c>
      <c r="C548" s="1" t="s">
        <v>776</v>
      </c>
      <c r="D548" s="22" t="s">
        <v>119</v>
      </c>
      <c r="E548" s="22" t="s">
        <v>111</v>
      </c>
      <c r="F548" s="22" t="s">
        <v>245</v>
      </c>
      <c r="G548" s="33">
        <v>45</v>
      </c>
      <c r="H548" s="33">
        <v>0.3</v>
      </c>
      <c r="I548" s="33" t="s">
        <v>103</v>
      </c>
      <c r="J548" s="33">
        <v>45</v>
      </c>
      <c r="K548" s="33">
        <v>0.3</v>
      </c>
      <c r="L548" s="33" t="s">
        <v>103</v>
      </c>
      <c r="M548" s="23" t="s">
        <v>96</v>
      </c>
      <c r="N548" s="24" t="s">
        <v>97</v>
      </c>
      <c r="O548" s="25">
        <v>43129</v>
      </c>
      <c r="P548" s="21">
        <v>0</v>
      </c>
      <c r="Q548" s="33">
        <v>3</v>
      </c>
      <c r="R548" s="33">
        <f t="shared" si="121"/>
        <v>42</v>
      </c>
      <c r="S548" s="34">
        <f t="shared" si="122"/>
        <v>4.9339134000000007E-2</v>
      </c>
      <c r="T548" s="34">
        <f t="shared" si="123"/>
        <v>3.7953180000000004</v>
      </c>
      <c r="U548" s="34">
        <f>+VLOOKUP(B548,'[3]Annexe 1 (Prix MP)'!A:C,3,0)*T548</f>
        <v>18.730213136712006</v>
      </c>
      <c r="V548" s="35">
        <f t="shared" si="126"/>
        <v>67</v>
      </c>
      <c r="W548" s="27">
        <f t="shared" si="118"/>
        <v>3</v>
      </c>
      <c r="X548" s="36">
        <f>+VLOOKUP(W548,'[3]Annexe 1 (Prix MP)'!$A$32:$B$38,2,0)</f>
        <v>0.15</v>
      </c>
      <c r="Y548" s="37">
        <f t="shared" si="127"/>
        <v>0.27955541995092548</v>
      </c>
      <c r="Z548" s="36">
        <f t="shared" si="128"/>
        <v>0.15</v>
      </c>
      <c r="AA548" s="34">
        <f t="shared" si="125"/>
        <v>0</v>
      </c>
      <c r="AB548" s="36">
        <f t="shared" si="124"/>
        <v>0</v>
      </c>
      <c r="AC548" s="36">
        <f t="shared" si="129"/>
        <v>0.4295554199509255</v>
      </c>
      <c r="AD548" s="38">
        <f t="shared" si="119"/>
        <v>0.34919824784689424</v>
      </c>
      <c r="AE548" s="36">
        <f t="shared" si="130"/>
        <v>0.4295554199509255</v>
      </c>
      <c r="AF548" s="31">
        <f t="shared" si="131"/>
        <v>0.4295554199509255</v>
      </c>
      <c r="AG548" s="31">
        <f>VLOOKUP(C548,'[4]Bague en acier (simple) '!$C$8:$AF$725,30,0)</f>
        <v>0.4295554199509255</v>
      </c>
      <c r="AH548" s="38">
        <f t="shared" si="120"/>
        <v>0.34919824784689424</v>
      </c>
    </row>
    <row r="549" spans="2:34" x14ac:dyDescent="0.25">
      <c r="B549" s="44" t="s">
        <v>129</v>
      </c>
      <c r="C549" s="1" t="s">
        <v>777</v>
      </c>
      <c r="D549" s="22" t="s">
        <v>119</v>
      </c>
      <c r="E549" s="22" t="s">
        <v>111</v>
      </c>
      <c r="F549" s="22" t="s">
        <v>197</v>
      </c>
      <c r="G549" s="33">
        <v>45</v>
      </c>
      <c r="H549" s="33">
        <v>0.3</v>
      </c>
      <c r="I549" s="33" t="s">
        <v>103</v>
      </c>
      <c r="J549" s="33">
        <v>45</v>
      </c>
      <c r="K549" s="33">
        <v>0.3</v>
      </c>
      <c r="L549" s="33" t="s">
        <v>103</v>
      </c>
      <c r="M549" s="23" t="s">
        <v>96</v>
      </c>
      <c r="N549" s="24" t="s">
        <v>97</v>
      </c>
      <c r="O549" s="25">
        <v>43129</v>
      </c>
      <c r="P549" s="21">
        <v>0</v>
      </c>
      <c r="Q549" s="33">
        <v>3</v>
      </c>
      <c r="R549" s="33">
        <f t="shared" si="121"/>
        <v>58</v>
      </c>
      <c r="S549" s="34">
        <f t="shared" si="122"/>
        <v>6.9580829999999996E-2</v>
      </c>
      <c r="T549" s="34">
        <f t="shared" si="123"/>
        <v>3.7953180000000004</v>
      </c>
      <c r="U549" s="34">
        <f>+VLOOKUP(B549,'[3]Annexe 1 (Prix MP)'!A:C,3,0)*T549</f>
        <v>18.730213136712006</v>
      </c>
      <c r="V549" s="35">
        <f t="shared" si="126"/>
        <v>48</v>
      </c>
      <c r="W549" s="27">
        <f t="shared" si="118"/>
        <v>3</v>
      </c>
      <c r="X549" s="36">
        <f>+VLOOKUP(W549,'[3]Annexe 1 (Prix MP)'!$A$32:$B$38,2,0)</f>
        <v>0.15</v>
      </c>
      <c r="Y549" s="37">
        <f t="shared" si="127"/>
        <v>0.39021277368150015</v>
      </c>
      <c r="Z549" s="36">
        <f t="shared" si="128"/>
        <v>0.15</v>
      </c>
      <c r="AA549" s="34">
        <f t="shared" si="125"/>
        <v>0</v>
      </c>
      <c r="AB549" s="36">
        <f t="shared" si="124"/>
        <v>0</v>
      </c>
      <c r="AC549" s="36">
        <f t="shared" si="129"/>
        <v>0.54021277368150011</v>
      </c>
      <c r="AD549" s="38">
        <f t="shared" si="119"/>
        <v>0.27766836940519535</v>
      </c>
      <c r="AE549" s="36">
        <f t="shared" si="130"/>
        <v>0.55744681954500019</v>
      </c>
      <c r="AF549" s="31">
        <f t="shared" si="131"/>
        <v>0.55744681954500019</v>
      </c>
      <c r="AG549" s="31">
        <f>VLOOKUP(C549,'[4]Bague en acier (simple) '!$C$8:$AF$725,30,0)</f>
        <v>0.55744681954500019</v>
      </c>
      <c r="AH549" s="38">
        <f t="shared" si="120"/>
        <v>0.3</v>
      </c>
    </row>
    <row r="550" spans="2:34" x14ac:dyDescent="0.25">
      <c r="B550" s="44" t="s">
        <v>177</v>
      </c>
      <c r="C550" s="1" t="s">
        <v>778</v>
      </c>
      <c r="D550" s="22" t="s">
        <v>140</v>
      </c>
      <c r="E550" s="22" t="s">
        <v>101</v>
      </c>
      <c r="F550" s="22" t="s">
        <v>136</v>
      </c>
      <c r="G550" s="33">
        <v>45</v>
      </c>
      <c r="H550" s="33">
        <v>0.3</v>
      </c>
      <c r="I550" s="33" t="s">
        <v>103</v>
      </c>
      <c r="J550" s="33">
        <v>45</v>
      </c>
      <c r="K550" s="33">
        <v>0.3</v>
      </c>
      <c r="L550" s="33" t="s">
        <v>103</v>
      </c>
      <c r="M550" s="23" t="s">
        <v>96</v>
      </c>
      <c r="N550" s="24" t="s">
        <v>97</v>
      </c>
      <c r="O550" s="25">
        <v>43129</v>
      </c>
      <c r="P550" s="21">
        <v>0</v>
      </c>
      <c r="Q550" s="33">
        <v>3</v>
      </c>
      <c r="R550" s="33">
        <f t="shared" si="121"/>
        <v>53</v>
      </c>
      <c r="S550" s="34">
        <f t="shared" si="122"/>
        <v>1.3643300000000001E-2</v>
      </c>
      <c r="T550" s="34">
        <f t="shared" si="123"/>
        <v>0.81859800000000005</v>
      </c>
      <c r="U550" s="34">
        <f>+VLOOKUP(B550,'[3]Annexe 1 (Prix MP)'!A:C,3,0)*T550</f>
        <v>4.2989656287600013</v>
      </c>
      <c r="V550" s="35">
        <f t="shared" si="126"/>
        <v>53</v>
      </c>
      <c r="W550" s="27">
        <f t="shared" si="118"/>
        <v>1</v>
      </c>
      <c r="X550" s="36">
        <f>+VLOOKUP(W550,'[3]Annexe 1 (Prix MP)'!$A$32:$B$38,2,0)</f>
        <v>0.15</v>
      </c>
      <c r="Y550" s="37">
        <f t="shared" si="127"/>
        <v>8.1112559033207576E-2</v>
      </c>
      <c r="Z550" s="36">
        <f t="shared" si="128"/>
        <v>0.15</v>
      </c>
      <c r="AA550" s="34">
        <f t="shared" si="125"/>
        <v>0</v>
      </c>
      <c r="AB550" s="36">
        <f t="shared" si="124"/>
        <v>0</v>
      </c>
      <c r="AC550" s="36">
        <f t="shared" si="129"/>
        <v>0.23111255903320757</v>
      </c>
      <c r="AD550" s="38">
        <f t="shared" si="119"/>
        <v>0.64903439530712448</v>
      </c>
      <c r="AE550" s="36">
        <f t="shared" si="130"/>
        <v>0.23111255903320757</v>
      </c>
      <c r="AF550" s="31">
        <f t="shared" si="131"/>
        <v>0.23111255903320757</v>
      </c>
      <c r="AG550" s="31">
        <f>VLOOKUP(C550,'[4]Bague en acier (simple) '!$C$8:$AF$725,30,0)</f>
        <v>0.23111255903320757</v>
      </c>
      <c r="AH550" s="38">
        <f t="shared" si="120"/>
        <v>0.64903439530712448</v>
      </c>
    </row>
    <row r="551" spans="2:34" x14ac:dyDescent="0.25">
      <c r="B551" s="44" t="s">
        <v>154</v>
      </c>
      <c r="C551" s="1" t="s">
        <v>9</v>
      </c>
      <c r="D551" s="22" t="s">
        <v>101</v>
      </c>
      <c r="E551" s="22" t="s">
        <v>110</v>
      </c>
      <c r="F551" s="22" t="s">
        <v>245</v>
      </c>
      <c r="G551" s="33">
        <v>45</v>
      </c>
      <c r="H551" s="33">
        <v>0.3</v>
      </c>
      <c r="I551" s="33" t="s">
        <v>103</v>
      </c>
      <c r="J551" s="33">
        <v>45</v>
      </c>
      <c r="K551" s="33">
        <v>0.3</v>
      </c>
      <c r="L551" s="33" t="s">
        <v>103</v>
      </c>
      <c r="M551" s="23" t="s">
        <v>96</v>
      </c>
      <c r="N551" s="24" t="s">
        <v>97</v>
      </c>
      <c r="O551" s="25">
        <v>43129</v>
      </c>
      <c r="P551" s="21">
        <v>0</v>
      </c>
      <c r="Q551" s="33">
        <v>3</v>
      </c>
      <c r="R551" s="33">
        <f t="shared" si="121"/>
        <v>42</v>
      </c>
      <c r="S551" s="34">
        <f t="shared" si="122"/>
        <v>2.7088152000000001E-2</v>
      </c>
      <c r="T551" s="34">
        <f t="shared" si="123"/>
        <v>2.083704</v>
      </c>
      <c r="U551" s="34">
        <f>+VLOOKUP(B551,'[3]Annexe 1 (Prix MP)'!A:C,3,0)*T551</f>
        <v>9.3938377209599988</v>
      </c>
      <c r="V551" s="35">
        <f t="shared" si="126"/>
        <v>67</v>
      </c>
      <c r="W551" s="27">
        <f t="shared" si="118"/>
        <v>2</v>
      </c>
      <c r="X551" s="36">
        <f>+VLOOKUP(W551,'[3]Annexe 1 (Prix MP)'!$A$32:$B$38,2,0)</f>
        <v>0.15</v>
      </c>
      <c r="Y551" s="37">
        <f t="shared" si="127"/>
        <v>0.14020653314865669</v>
      </c>
      <c r="Z551" s="36">
        <f t="shared" si="128"/>
        <v>0.15</v>
      </c>
      <c r="AA551" s="34">
        <f t="shared" si="125"/>
        <v>0</v>
      </c>
      <c r="AB551" s="36">
        <f t="shared" si="124"/>
        <v>0</v>
      </c>
      <c r="AC551" s="36">
        <f t="shared" si="129"/>
        <v>0.29020653314865669</v>
      </c>
      <c r="AD551" s="38">
        <f t="shared" si="119"/>
        <v>0.51687327081352552</v>
      </c>
      <c r="AE551" s="36">
        <f t="shared" si="130"/>
        <v>0.29020653314865669</v>
      </c>
      <c r="AF551" s="31">
        <f t="shared" si="131"/>
        <v>0.29020653314865669</v>
      </c>
      <c r="AG551" s="31">
        <f>VLOOKUP(C551,'[4]Bague en acier (simple) '!$C$8:$AF$725,30,0)</f>
        <v>0.29020653314865669</v>
      </c>
      <c r="AH551" s="38">
        <f t="shared" si="120"/>
        <v>0.51687327081352552</v>
      </c>
    </row>
    <row r="552" spans="2:34" x14ac:dyDescent="0.25">
      <c r="B552" s="44" t="s">
        <v>216</v>
      </c>
      <c r="C552" s="1" t="s">
        <v>779</v>
      </c>
      <c r="D552" s="22" t="s">
        <v>111</v>
      </c>
      <c r="E552" s="22" t="s">
        <v>173</v>
      </c>
      <c r="F552" s="22" t="s">
        <v>162</v>
      </c>
      <c r="G552" s="33">
        <v>45</v>
      </c>
      <c r="H552" s="33">
        <v>0.3</v>
      </c>
      <c r="I552" s="33" t="s">
        <v>103</v>
      </c>
      <c r="J552" s="33">
        <v>45</v>
      </c>
      <c r="K552" s="33">
        <v>0.3</v>
      </c>
      <c r="L552" s="33" t="s">
        <v>103</v>
      </c>
      <c r="M552" s="23" t="s">
        <v>96</v>
      </c>
      <c r="N552" s="24" t="s">
        <v>97</v>
      </c>
      <c r="O552" s="25">
        <v>43129</v>
      </c>
      <c r="P552" s="21">
        <v>0</v>
      </c>
      <c r="Q552" s="33">
        <v>3</v>
      </c>
      <c r="R552" s="33">
        <f t="shared" si="121"/>
        <v>47</v>
      </c>
      <c r="S552" s="34">
        <f t="shared" si="122"/>
        <v>7.5311016000000008E-2</v>
      </c>
      <c r="T552" s="34">
        <f t="shared" si="123"/>
        <v>5.1348420000000008</v>
      </c>
      <c r="U552" s="34">
        <f>+VLOOKUP(B552,'[3]Annexe 1 (Prix MP)'!A:C,3,0)*T552</f>
        <v>20.624863119300006</v>
      </c>
      <c r="V552" s="35">
        <f t="shared" si="126"/>
        <v>60</v>
      </c>
      <c r="W552" s="27">
        <f t="shared" si="118"/>
        <v>3</v>
      </c>
      <c r="X552" s="36">
        <f>+VLOOKUP(W552,'[3]Annexe 1 (Prix MP)'!$A$32:$B$38,2,0)</f>
        <v>0.15</v>
      </c>
      <c r="Y552" s="37">
        <f t="shared" si="127"/>
        <v>0.34374771865500009</v>
      </c>
      <c r="Z552" s="36">
        <f t="shared" si="128"/>
        <v>0.15</v>
      </c>
      <c r="AA552" s="34">
        <f t="shared" si="125"/>
        <v>0</v>
      </c>
      <c r="AB552" s="36">
        <f t="shared" si="124"/>
        <v>0</v>
      </c>
      <c r="AC552" s="36">
        <f t="shared" si="129"/>
        <v>0.49374771865500011</v>
      </c>
      <c r="AD552" s="38">
        <f t="shared" si="119"/>
        <v>0.30379887204058276</v>
      </c>
      <c r="AE552" s="36">
        <f t="shared" si="130"/>
        <v>0.49374771865500011</v>
      </c>
      <c r="AF552" s="31">
        <f t="shared" si="131"/>
        <v>0.49374771865500011</v>
      </c>
      <c r="AG552" s="31">
        <f>VLOOKUP(C552,'[4]Bague en acier (simple) '!$C$8:$AF$725,30,0)</f>
        <v>0.49374771865500011</v>
      </c>
      <c r="AH552" s="38">
        <f t="shared" si="120"/>
        <v>0.30379887204058276</v>
      </c>
    </row>
    <row r="553" spans="2:34" x14ac:dyDescent="0.25">
      <c r="B553" s="44" t="s">
        <v>131</v>
      </c>
      <c r="C553" s="1" t="s">
        <v>780</v>
      </c>
      <c r="D553" s="22" t="s">
        <v>101</v>
      </c>
      <c r="E553" s="22" t="s">
        <v>111</v>
      </c>
      <c r="F553" s="22" t="s">
        <v>162</v>
      </c>
      <c r="G553" s="33">
        <v>45</v>
      </c>
      <c r="H553" s="33">
        <v>0.3</v>
      </c>
      <c r="I553" s="33" t="s">
        <v>103</v>
      </c>
      <c r="J553" s="33">
        <v>45</v>
      </c>
      <c r="K553" s="33">
        <v>0.3</v>
      </c>
      <c r="L553" s="33" t="s">
        <v>103</v>
      </c>
      <c r="M553" s="23" t="s">
        <v>96</v>
      </c>
      <c r="N553" s="24" t="s">
        <v>97</v>
      </c>
      <c r="O553" s="25">
        <v>43129</v>
      </c>
      <c r="P553" s="21">
        <v>0</v>
      </c>
      <c r="Q553" s="33">
        <v>3</v>
      </c>
      <c r="R553" s="33">
        <f t="shared" si="121"/>
        <v>47</v>
      </c>
      <c r="S553" s="34">
        <f t="shared" si="122"/>
        <v>6.9853695999999993E-2</v>
      </c>
      <c r="T553" s="34">
        <f t="shared" si="123"/>
        <v>4.7627520000000008</v>
      </c>
      <c r="U553" s="34">
        <f>+VLOOKUP(B553,'[3]Annexe 1 (Prix MP)'!A:C,3,0)*T553</f>
        <v>43.458830819712013</v>
      </c>
      <c r="V553" s="35">
        <f t="shared" si="126"/>
        <v>60</v>
      </c>
      <c r="W553" s="27">
        <f t="shared" si="118"/>
        <v>4</v>
      </c>
      <c r="X553" s="36">
        <f>+VLOOKUP(W553,'[3]Annexe 1 (Prix MP)'!$A$32:$B$38,2,0)</f>
        <v>0.2</v>
      </c>
      <c r="Y553" s="37">
        <f t="shared" si="127"/>
        <v>0.72431384699520018</v>
      </c>
      <c r="Z553" s="36">
        <f t="shared" si="128"/>
        <v>0.21729415409856004</v>
      </c>
      <c r="AA553" s="34">
        <f t="shared" si="125"/>
        <v>0</v>
      </c>
      <c r="AB553" s="36">
        <f t="shared" si="124"/>
        <v>0</v>
      </c>
      <c r="AC553" s="36">
        <f t="shared" si="129"/>
        <v>0.94160800109376019</v>
      </c>
      <c r="AD553" s="38">
        <f t="shared" si="119"/>
        <v>0.23076923076923073</v>
      </c>
      <c r="AE553" s="36">
        <f t="shared" si="130"/>
        <v>0.96575179599360028</v>
      </c>
      <c r="AF553" s="31">
        <f t="shared" si="131"/>
        <v>0.96575179599360028</v>
      </c>
      <c r="AG553" s="31">
        <f>VLOOKUP(C553,'[4]Bague en acier (simple) '!$C$8:$AF$725,30,0)</f>
        <v>0.59973777536000017</v>
      </c>
      <c r="AH553" s="38">
        <f t="shared" si="120"/>
        <v>0.25000000000000006</v>
      </c>
    </row>
    <row r="554" spans="2:34" x14ac:dyDescent="0.25">
      <c r="B554" s="44" t="s">
        <v>120</v>
      </c>
      <c r="C554" s="1" t="s">
        <v>781</v>
      </c>
      <c r="D554" s="22" t="s">
        <v>140</v>
      </c>
      <c r="E554" s="22" t="s">
        <v>115</v>
      </c>
      <c r="F554" s="22" t="s">
        <v>227</v>
      </c>
      <c r="G554" s="33">
        <v>45</v>
      </c>
      <c r="H554" s="33">
        <v>0.3</v>
      </c>
      <c r="I554" s="33" t="s">
        <v>103</v>
      </c>
      <c r="J554" s="33">
        <v>45</v>
      </c>
      <c r="K554" s="33">
        <v>0.3</v>
      </c>
      <c r="L554" s="33" t="s">
        <v>103</v>
      </c>
      <c r="M554" s="23" t="s">
        <v>96</v>
      </c>
      <c r="N554" s="24" t="s">
        <v>97</v>
      </c>
      <c r="O554" s="25">
        <v>43129</v>
      </c>
      <c r="P554" s="21">
        <v>0</v>
      </c>
      <c r="Q554" s="33">
        <v>3</v>
      </c>
      <c r="R554" s="33">
        <f t="shared" si="121"/>
        <v>78</v>
      </c>
      <c r="S554" s="34">
        <f t="shared" si="122"/>
        <v>0.10418520000000001</v>
      </c>
      <c r="T554" s="34">
        <f t="shared" si="123"/>
        <v>4.167408</v>
      </c>
      <c r="U554" s="34">
        <f>+VLOOKUP(B554,'[3]Annexe 1 (Prix MP)'!A:C,3,0)*T554</f>
        <v>38.026476967248001</v>
      </c>
      <c r="V554" s="35">
        <f t="shared" si="126"/>
        <v>36</v>
      </c>
      <c r="W554" s="27">
        <f t="shared" si="118"/>
        <v>4</v>
      </c>
      <c r="X554" s="36">
        <f>+VLOOKUP(W554,'[3]Annexe 1 (Prix MP)'!$A$32:$B$38,2,0)</f>
        <v>0.2</v>
      </c>
      <c r="Y554" s="37">
        <f t="shared" si="127"/>
        <v>1.0562910268680001</v>
      </c>
      <c r="Z554" s="36">
        <f t="shared" si="128"/>
        <v>0.30000000000000004</v>
      </c>
      <c r="AA554" s="34">
        <f t="shared" si="125"/>
        <v>0</v>
      </c>
      <c r="AB554" s="36">
        <f t="shared" si="124"/>
        <v>0</v>
      </c>
      <c r="AC554" s="36">
        <f t="shared" si="129"/>
        <v>1.3562910268680002</v>
      </c>
      <c r="AD554" s="38">
        <f t="shared" si="119"/>
        <v>0.2211914655903694</v>
      </c>
      <c r="AE554" s="36">
        <f t="shared" si="130"/>
        <v>1.4083880358240002</v>
      </c>
      <c r="AF554" s="31">
        <f t="shared" si="131"/>
        <v>1.4083880358240002</v>
      </c>
      <c r="AG554" s="31">
        <f>VLOOKUP(C554,'[4]Bague en acier (simple) '!$C$8:$AF$725,30,0)</f>
        <v>1.0426459683982223</v>
      </c>
      <c r="AH554" s="38">
        <f t="shared" si="120"/>
        <v>0.25</v>
      </c>
    </row>
    <row r="555" spans="2:34" x14ac:dyDescent="0.25">
      <c r="B555" s="44" t="s">
        <v>220</v>
      </c>
      <c r="C555" s="1" t="s">
        <v>782</v>
      </c>
      <c r="D555" s="22" t="s">
        <v>110</v>
      </c>
      <c r="E555" s="22" t="s">
        <v>222</v>
      </c>
      <c r="F555" s="22" t="s">
        <v>165</v>
      </c>
      <c r="G555" s="33">
        <v>45</v>
      </c>
      <c r="H555" s="33">
        <v>0.3</v>
      </c>
      <c r="I555" s="33" t="s">
        <v>103</v>
      </c>
      <c r="J555" s="33">
        <v>45</v>
      </c>
      <c r="K555" s="33">
        <v>0.3</v>
      </c>
      <c r="L555" s="33" t="s">
        <v>103</v>
      </c>
      <c r="M555" s="23" t="s">
        <v>96</v>
      </c>
      <c r="N555" s="24" t="s">
        <v>97</v>
      </c>
      <c r="O555" s="25">
        <v>43129</v>
      </c>
      <c r="P555" s="21">
        <v>0</v>
      </c>
      <c r="Q555" s="33">
        <v>3</v>
      </c>
      <c r="R555" s="33">
        <f t="shared" si="121"/>
        <v>30</v>
      </c>
      <c r="S555" s="34">
        <f t="shared" si="122"/>
        <v>3.8176434000000002E-2</v>
      </c>
      <c r="T555" s="34">
        <f t="shared" si="123"/>
        <v>4.2418259999999997</v>
      </c>
      <c r="U555" s="34">
        <f>+VLOOKUP(B555,'[3]Annexe 1 (Prix MP)'!A:C,3,0)*T555</f>
        <v>20.140359521040001</v>
      </c>
      <c r="V555" s="35">
        <f t="shared" si="126"/>
        <v>94</v>
      </c>
      <c r="W555" s="27">
        <f t="shared" si="118"/>
        <v>3</v>
      </c>
      <c r="X555" s="36">
        <f>+VLOOKUP(W555,'[3]Annexe 1 (Prix MP)'!$A$32:$B$38,2,0)</f>
        <v>0.15</v>
      </c>
      <c r="Y555" s="37">
        <f t="shared" si="127"/>
        <v>0.21425914384085107</v>
      </c>
      <c r="Z555" s="36">
        <f t="shared" si="128"/>
        <v>0.15</v>
      </c>
      <c r="AA555" s="34">
        <f t="shared" si="125"/>
        <v>0</v>
      </c>
      <c r="AB555" s="36">
        <f t="shared" si="124"/>
        <v>0</v>
      </c>
      <c r="AC555" s="36">
        <f t="shared" si="129"/>
        <v>0.36425914384085106</v>
      </c>
      <c r="AD555" s="38">
        <f t="shared" si="119"/>
        <v>0.41179474156326651</v>
      </c>
      <c r="AE555" s="36">
        <f t="shared" si="130"/>
        <v>0.36425914384085106</v>
      </c>
      <c r="AF555" s="31">
        <f t="shared" si="131"/>
        <v>0.36425914384085106</v>
      </c>
      <c r="AG555" s="31">
        <f>VLOOKUP(C555,'[4]Bague en acier (simple) '!$C$8:$AF$725,30,0)</f>
        <v>0.36425914384085106</v>
      </c>
      <c r="AH555" s="38">
        <f t="shared" si="120"/>
        <v>0.41179474156326651</v>
      </c>
    </row>
    <row r="556" spans="2:34" s="42" customFormat="1" x14ac:dyDescent="0.25">
      <c r="B556" s="44" t="s">
        <v>129</v>
      </c>
      <c r="C556" s="1" t="s">
        <v>783</v>
      </c>
      <c r="D556" s="22" t="s">
        <v>784</v>
      </c>
      <c r="E556" s="22" t="s">
        <v>111</v>
      </c>
      <c r="F556" s="22" t="s">
        <v>136</v>
      </c>
      <c r="G556" s="21">
        <v>45</v>
      </c>
      <c r="H556" s="21">
        <v>0.3</v>
      </c>
      <c r="I556" s="21" t="s">
        <v>103</v>
      </c>
      <c r="J556" s="21">
        <v>45</v>
      </c>
      <c r="K556" s="21">
        <v>0.3</v>
      </c>
      <c r="L556" s="21" t="s">
        <v>103</v>
      </c>
      <c r="M556" s="23" t="s">
        <v>96</v>
      </c>
      <c r="N556" s="24" t="s">
        <v>97</v>
      </c>
      <c r="O556" s="25">
        <v>43129</v>
      </c>
      <c r="P556" s="21">
        <v>0</v>
      </c>
      <c r="Q556" s="21">
        <v>3</v>
      </c>
      <c r="R556" s="21">
        <f t="shared" si="121"/>
        <v>53</v>
      </c>
      <c r="S556" s="24">
        <f t="shared" si="122"/>
        <v>5.9732848000000005E-2</v>
      </c>
      <c r="T556" s="24">
        <f t="shared" si="123"/>
        <v>3.5839708799999999</v>
      </c>
      <c r="U556" s="24">
        <f>+VLOOKUP(B556,'[3]Annexe 1 (Prix MP)'!A:C,3,0)*T556</f>
        <v>17.687197346353923</v>
      </c>
      <c r="V556" s="26">
        <f t="shared" si="126"/>
        <v>53</v>
      </c>
      <c r="W556" s="27">
        <f t="shared" si="118"/>
        <v>3</v>
      </c>
      <c r="X556" s="28">
        <f>+VLOOKUP(W556,'[3]Annexe 1 (Prix MP)'!$A$32:$B$38,2,0)</f>
        <v>0.15</v>
      </c>
      <c r="Y556" s="29">
        <f t="shared" si="127"/>
        <v>0.33372070464818721</v>
      </c>
      <c r="Z556" s="28">
        <f t="shared" si="128"/>
        <v>0.15</v>
      </c>
      <c r="AA556" s="24">
        <f t="shared" si="125"/>
        <v>0</v>
      </c>
      <c r="AB556" s="28">
        <f t="shared" si="124"/>
        <v>0</v>
      </c>
      <c r="AC556" s="28">
        <f t="shared" si="129"/>
        <v>0.48372070464818717</v>
      </c>
      <c r="AD556" s="30">
        <f t="shared" si="119"/>
        <v>0.31009629846027748</v>
      </c>
      <c r="AE556" s="28">
        <f t="shared" si="130"/>
        <v>0.48372070464818717</v>
      </c>
      <c r="AF556" s="31">
        <f t="shared" si="131"/>
        <v>0.48372070464818717</v>
      </c>
      <c r="AG556" s="31">
        <f>VLOOKUP(C556,'[4]Bague en acier (simple) '!$C$8:$AF$725,30,0)</f>
        <v>0.48372070464818717</v>
      </c>
      <c r="AH556" s="30">
        <f t="shared" si="120"/>
        <v>0.31009629846027748</v>
      </c>
    </row>
    <row r="557" spans="2:34" x14ac:dyDescent="0.25">
      <c r="B557" s="44" t="s">
        <v>113</v>
      </c>
      <c r="C557" s="1" t="s">
        <v>785</v>
      </c>
      <c r="D557" s="22" t="s">
        <v>101</v>
      </c>
      <c r="E557" s="22" t="s">
        <v>115</v>
      </c>
      <c r="F557" s="22" t="s">
        <v>156</v>
      </c>
      <c r="G557" s="33">
        <v>45</v>
      </c>
      <c r="H557" s="33">
        <v>0.3</v>
      </c>
      <c r="I557" s="33" t="s">
        <v>103</v>
      </c>
      <c r="J557" s="33">
        <v>45</v>
      </c>
      <c r="K557" s="33">
        <v>0.3</v>
      </c>
      <c r="L557" s="33" t="s">
        <v>103</v>
      </c>
      <c r="M557" s="23" t="s">
        <v>96</v>
      </c>
      <c r="N557" s="24" t="s">
        <v>97</v>
      </c>
      <c r="O557" s="25">
        <v>43129</v>
      </c>
      <c r="P557" s="21">
        <v>0</v>
      </c>
      <c r="Q557" s="33">
        <v>3</v>
      </c>
      <c r="R557" s="33">
        <f t="shared" si="121"/>
        <v>37</v>
      </c>
      <c r="S557" s="34">
        <f t="shared" si="122"/>
        <v>3.7953180000000003E-2</v>
      </c>
      <c r="T557" s="34">
        <f t="shared" si="123"/>
        <v>3.3488100000000003</v>
      </c>
      <c r="U557" s="34">
        <f>+VLOOKUP(B557,'[3]Annexe 1 (Prix MP)'!A:C,3,0)*T557</f>
        <v>16.526658650040005</v>
      </c>
      <c r="V557" s="35">
        <f t="shared" si="126"/>
        <v>76</v>
      </c>
      <c r="W557" s="27">
        <f t="shared" si="118"/>
        <v>3</v>
      </c>
      <c r="X557" s="36">
        <f>+VLOOKUP(W557,'[3]Annexe 1 (Prix MP)'!$A$32:$B$38,2,0)</f>
        <v>0.15</v>
      </c>
      <c r="Y557" s="37">
        <f t="shared" si="127"/>
        <v>0.21745603486894743</v>
      </c>
      <c r="Z557" s="36">
        <f t="shared" si="128"/>
        <v>0.15</v>
      </c>
      <c r="AA557" s="34">
        <f t="shared" si="125"/>
        <v>0</v>
      </c>
      <c r="AB557" s="36">
        <f t="shared" si="124"/>
        <v>0</v>
      </c>
      <c r="AC557" s="36">
        <f t="shared" si="129"/>
        <v>0.3674560348689474</v>
      </c>
      <c r="AD557" s="38">
        <f t="shared" si="119"/>
        <v>0.40821210094834126</v>
      </c>
      <c r="AE557" s="36">
        <f t="shared" si="130"/>
        <v>0.3674560348689474</v>
      </c>
      <c r="AF557" s="31">
        <f t="shared" si="131"/>
        <v>0.3674560348689474</v>
      </c>
      <c r="AG557" s="31">
        <f>VLOOKUP(C557,'[4]Bague en acier (simple) '!$C$8:$AF$725,30,0)</f>
        <v>0.3674560348689474</v>
      </c>
      <c r="AH557" s="38">
        <f t="shared" si="120"/>
        <v>0.40821210094834126</v>
      </c>
    </row>
    <row r="558" spans="2:34" x14ac:dyDescent="0.25">
      <c r="B558" s="44" t="s">
        <v>131</v>
      </c>
      <c r="C558" s="1" t="s">
        <v>786</v>
      </c>
      <c r="D558" s="22" t="s">
        <v>101</v>
      </c>
      <c r="E558" s="22" t="s">
        <v>111</v>
      </c>
      <c r="F558" s="22" t="s">
        <v>334</v>
      </c>
      <c r="G558" s="33">
        <v>45</v>
      </c>
      <c r="H558" s="33">
        <v>0.3</v>
      </c>
      <c r="I558" s="33" t="s">
        <v>103</v>
      </c>
      <c r="J558" s="33">
        <v>45</v>
      </c>
      <c r="K558" s="33">
        <v>0.3</v>
      </c>
      <c r="L558" s="33" t="s">
        <v>103</v>
      </c>
      <c r="M558" s="23" t="s">
        <v>96</v>
      </c>
      <c r="N558" s="24" t="s">
        <v>97</v>
      </c>
      <c r="O558" s="25">
        <v>43129</v>
      </c>
      <c r="P558" s="21">
        <v>0</v>
      </c>
      <c r="Q558" s="33">
        <v>3</v>
      </c>
      <c r="R558" s="33">
        <f t="shared" si="121"/>
        <v>49</v>
      </c>
      <c r="S558" s="34">
        <f t="shared" si="122"/>
        <v>7.3028863999999999E-2</v>
      </c>
      <c r="T558" s="34">
        <f t="shared" si="123"/>
        <v>4.7627520000000008</v>
      </c>
      <c r="U558" s="34">
        <f>+VLOOKUP(B558,'[3]Annexe 1 (Prix MP)'!A:C,3,0)*T558</f>
        <v>43.458830819712013</v>
      </c>
      <c r="V558" s="35">
        <f t="shared" si="126"/>
        <v>57</v>
      </c>
      <c r="W558" s="27">
        <f t="shared" si="118"/>
        <v>4</v>
      </c>
      <c r="X558" s="36">
        <f>+VLOOKUP(W558,'[3]Annexe 1 (Prix MP)'!$A$32:$B$38,2,0)</f>
        <v>0.2</v>
      </c>
      <c r="Y558" s="37">
        <f t="shared" si="127"/>
        <v>0.76243562841600021</v>
      </c>
      <c r="Z558" s="36">
        <f t="shared" si="128"/>
        <v>0.22873068852480005</v>
      </c>
      <c r="AA558" s="34">
        <f t="shared" si="125"/>
        <v>0</v>
      </c>
      <c r="AB558" s="36">
        <f t="shared" si="124"/>
        <v>0</v>
      </c>
      <c r="AC558" s="36">
        <f t="shared" si="129"/>
        <v>0.99116631694080026</v>
      </c>
      <c r="AD558" s="38">
        <f t="shared" si="119"/>
        <v>0.23076923076923075</v>
      </c>
      <c r="AE558" s="36">
        <f t="shared" si="130"/>
        <v>1.0165808378880004</v>
      </c>
      <c r="AF558" s="31">
        <f t="shared" si="131"/>
        <v>1.0165808378880004</v>
      </c>
      <c r="AG558" s="31">
        <f>VLOOKUP(C558,'[4]Bague en acier (simple) '!$C$8:$AF$725,30,0)</f>
        <v>0.62077660564210546</v>
      </c>
      <c r="AH558" s="38">
        <f t="shared" si="120"/>
        <v>0.25000000000000006</v>
      </c>
    </row>
    <row r="559" spans="2:34" x14ac:dyDescent="0.25">
      <c r="B559" s="44" t="s">
        <v>108</v>
      </c>
      <c r="C559" s="1" t="s">
        <v>787</v>
      </c>
      <c r="D559" s="22" t="s">
        <v>110</v>
      </c>
      <c r="E559" s="22" t="s">
        <v>111</v>
      </c>
      <c r="F559" s="22" t="s">
        <v>434</v>
      </c>
      <c r="G559" s="33">
        <v>45</v>
      </c>
      <c r="H559" s="33">
        <v>0.3</v>
      </c>
      <c r="I559" s="33" t="s">
        <v>103</v>
      </c>
      <c r="J559" s="33">
        <v>45</v>
      </c>
      <c r="K559" s="33">
        <v>0.3</v>
      </c>
      <c r="L559" s="33" t="s">
        <v>103</v>
      </c>
      <c r="M559" s="23" t="s">
        <v>96</v>
      </c>
      <c r="N559" s="24" t="s">
        <v>97</v>
      </c>
      <c r="O559" s="25">
        <v>43129</v>
      </c>
      <c r="P559" s="21">
        <v>0</v>
      </c>
      <c r="Q559" s="33">
        <v>3</v>
      </c>
      <c r="R559" s="33">
        <f t="shared" si="121"/>
        <v>67</v>
      </c>
      <c r="S559" s="34">
        <f t="shared" si="122"/>
        <v>5.7153024000000004E-2</v>
      </c>
      <c r="T559" s="34">
        <f t="shared" si="123"/>
        <v>2.6790480000000003</v>
      </c>
      <c r="U559" s="34">
        <f>+VLOOKUP(B559,'[3]Annexe 1 (Prix MP)'!A:C,3,0)*T559</f>
        <v>12.174156712080002</v>
      </c>
      <c r="V559" s="35">
        <f t="shared" si="126"/>
        <v>42</v>
      </c>
      <c r="W559" s="27">
        <f t="shared" si="118"/>
        <v>2</v>
      </c>
      <c r="X559" s="36">
        <f>+VLOOKUP(W559,'[3]Annexe 1 (Prix MP)'!$A$32:$B$38,2,0)</f>
        <v>0.15</v>
      </c>
      <c r="Y559" s="37">
        <f t="shared" si="127"/>
        <v>0.2898608740971429</v>
      </c>
      <c r="Z559" s="36">
        <f t="shared" si="128"/>
        <v>0.15</v>
      </c>
      <c r="AA559" s="34">
        <f t="shared" si="125"/>
        <v>0</v>
      </c>
      <c r="AB559" s="36">
        <f t="shared" si="124"/>
        <v>0</v>
      </c>
      <c r="AC559" s="36">
        <f t="shared" si="129"/>
        <v>0.43986087409714292</v>
      </c>
      <c r="AD559" s="38">
        <f t="shared" si="119"/>
        <v>0.34101691883345969</v>
      </c>
      <c r="AE559" s="36">
        <f t="shared" si="130"/>
        <v>0.43986087409714292</v>
      </c>
      <c r="AF559" s="31">
        <f t="shared" si="131"/>
        <v>0.43986087409714292</v>
      </c>
      <c r="AG559" s="31">
        <f>VLOOKUP(C559,'[4]Bague en acier (simple) '!$C$8:$AF$725,30,0)</f>
        <v>0.43986087409714292</v>
      </c>
      <c r="AH559" s="38">
        <f t="shared" si="120"/>
        <v>0.34101691883345969</v>
      </c>
    </row>
    <row r="560" spans="2:34" x14ac:dyDescent="0.25">
      <c r="B560" s="44" t="s">
        <v>216</v>
      </c>
      <c r="C560" s="1" t="s">
        <v>788</v>
      </c>
      <c r="D560" s="22" t="s">
        <v>111</v>
      </c>
      <c r="E560" s="22" t="s">
        <v>173</v>
      </c>
      <c r="F560" s="22" t="s">
        <v>167</v>
      </c>
      <c r="G560" s="33">
        <v>45</v>
      </c>
      <c r="H560" s="33">
        <v>0.3</v>
      </c>
      <c r="I560" s="33" t="s">
        <v>103</v>
      </c>
      <c r="J560" s="33">
        <v>45</v>
      </c>
      <c r="K560" s="33">
        <v>0.3</v>
      </c>
      <c r="L560" s="33" t="s">
        <v>103</v>
      </c>
      <c r="M560" s="23" t="s">
        <v>96</v>
      </c>
      <c r="N560" s="24" t="s">
        <v>97</v>
      </c>
      <c r="O560" s="25">
        <v>43129</v>
      </c>
      <c r="P560" s="21">
        <v>0</v>
      </c>
      <c r="Q560" s="33">
        <v>3</v>
      </c>
      <c r="R560" s="33">
        <f t="shared" si="121"/>
        <v>65</v>
      </c>
      <c r="S560" s="34">
        <f t="shared" si="122"/>
        <v>0.106120068</v>
      </c>
      <c r="T560" s="34">
        <f t="shared" si="123"/>
        <v>5.1348420000000008</v>
      </c>
      <c r="U560" s="34">
        <f>+VLOOKUP(B560,'[3]Annexe 1 (Prix MP)'!A:C,3,0)*T560</f>
        <v>20.624863119300006</v>
      </c>
      <c r="V560" s="35">
        <f t="shared" si="126"/>
        <v>43</v>
      </c>
      <c r="W560" s="27">
        <f t="shared" si="118"/>
        <v>3</v>
      </c>
      <c r="X560" s="36">
        <f>+VLOOKUP(W560,'[3]Annexe 1 (Prix MP)'!$A$32:$B$38,2,0)</f>
        <v>0.15</v>
      </c>
      <c r="Y560" s="37">
        <f t="shared" si="127"/>
        <v>0.47964797951860477</v>
      </c>
      <c r="Z560" s="36">
        <f t="shared" si="128"/>
        <v>0.15</v>
      </c>
      <c r="AA560" s="34">
        <f t="shared" si="125"/>
        <v>0</v>
      </c>
      <c r="AB560" s="36">
        <f t="shared" si="124"/>
        <v>0</v>
      </c>
      <c r="AC560" s="36">
        <f t="shared" si="129"/>
        <v>0.62964797951860474</v>
      </c>
      <c r="AD560" s="38">
        <f t="shared" si="119"/>
        <v>0.23822835120456032</v>
      </c>
      <c r="AE560" s="36">
        <f t="shared" si="130"/>
        <v>0.6395306393581397</v>
      </c>
      <c r="AF560" s="31">
        <f t="shared" si="131"/>
        <v>0.6395306393581397</v>
      </c>
      <c r="AG560" s="31">
        <f>VLOOKUP(C560,'[4]Bague en acier (simple) '!$C$8:$AF$725,30,0)</f>
        <v>0.6395306393581397</v>
      </c>
      <c r="AH560" s="38">
        <f t="shared" si="120"/>
        <v>0.25</v>
      </c>
    </row>
    <row r="561" spans="2:34" x14ac:dyDescent="0.25">
      <c r="B561" s="44" t="s">
        <v>220</v>
      </c>
      <c r="C561" s="1" t="s">
        <v>789</v>
      </c>
      <c r="D561" s="22" t="s">
        <v>110</v>
      </c>
      <c r="E561" s="22" t="s">
        <v>222</v>
      </c>
      <c r="F561" s="22" t="s">
        <v>171</v>
      </c>
      <c r="G561" s="33">
        <v>45</v>
      </c>
      <c r="H561" s="33">
        <v>0.3</v>
      </c>
      <c r="I561" s="33" t="s">
        <v>103</v>
      </c>
      <c r="J561" s="33">
        <v>45</v>
      </c>
      <c r="K561" s="33">
        <v>0.3</v>
      </c>
      <c r="L561" s="33" t="s">
        <v>103</v>
      </c>
      <c r="M561" s="23" t="s">
        <v>96</v>
      </c>
      <c r="N561" s="24" t="s">
        <v>97</v>
      </c>
      <c r="O561" s="25">
        <v>43129</v>
      </c>
      <c r="P561" s="21">
        <v>0</v>
      </c>
      <c r="Q561" s="33">
        <v>3</v>
      </c>
      <c r="R561" s="33">
        <f t="shared" si="121"/>
        <v>51</v>
      </c>
      <c r="S561" s="34">
        <f t="shared" si="122"/>
        <v>6.786921600000001E-2</v>
      </c>
      <c r="T561" s="34">
        <f t="shared" si="123"/>
        <v>4.2418259999999997</v>
      </c>
      <c r="U561" s="34">
        <f>+VLOOKUP(B561,'[3]Annexe 1 (Prix MP)'!A:C,3,0)*T561</f>
        <v>20.140359521040001</v>
      </c>
      <c r="V561" s="35">
        <f t="shared" si="126"/>
        <v>55</v>
      </c>
      <c r="W561" s="27">
        <f t="shared" si="118"/>
        <v>3</v>
      </c>
      <c r="X561" s="36">
        <f>+VLOOKUP(W561,'[3]Annexe 1 (Prix MP)'!$A$32:$B$38,2,0)</f>
        <v>0.15</v>
      </c>
      <c r="Y561" s="37">
        <f t="shared" si="127"/>
        <v>0.366188354928</v>
      </c>
      <c r="Z561" s="36">
        <f t="shared" si="128"/>
        <v>0.15</v>
      </c>
      <c r="AA561" s="34">
        <f t="shared" si="125"/>
        <v>0</v>
      </c>
      <c r="AB561" s="36">
        <f t="shared" si="124"/>
        <v>0</v>
      </c>
      <c r="AC561" s="36">
        <f t="shared" si="129"/>
        <v>0.51618835492799997</v>
      </c>
      <c r="AD561" s="38">
        <f t="shared" si="119"/>
        <v>0.29059160007769369</v>
      </c>
      <c r="AE561" s="36">
        <f t="shared" si="130"/>
        <v>0.52312622132571429</v>
      </c>
      <c r="AF561" s="31">
        <f t="shared" si="131"/>
        <v>0.52312622132571429</v>
      </c>
      <c r="AG561" s="31">
        <f>VLOOKUP(C561,'[4]Bague en acier (simple) '!$C$8:$AF$725,30,0)</f>
        <v>0.52312622132571429</v>
      </c>
      <c r="AH561" s="38">
        <f t="shared" si="120"/>
        <v>0.3</v>
      </c>
    </row>
    <row r="562" spans="2:34" x14ac:dyDescent="0.25">
      <c r="B562" s="44" t="s">
        <v>113</v>
      </c>
      <c r="C562" s="1" t="s">
        <v>790</v>
      </c>
      <c r="D562" s="22" t="s">
        <v>101</v>
      </c>
      <c r="E562" s="22" t="s">
        <v>115</v>
      </c>
      <c r="F562" s="22" t="s">
        <v>110</v>
      </c>
      <c r="G562" s="33">
        <v>45</v>
      </c>
      <c r="H562" s="33">
        <v>0.3</v>
      </c>
      <c r="I562" s="33" t="s">
        <v>103</v>
      </c>
      <c r="J562" s="33">
        <v>45</v>
      </c>
      <c r="K562" s="33">
        <v>0.3</v>
      </c>
      <c r="L562" s="33" t="s">
        <v>103</v>
      </c>
      <c r="M562" s="23" t="s">
        <v>96</v>
      </c>
      <c r="N562" s="24" t="s">
        <v>97</v>
      </c>
      <c r="O562" s="25">
        <v>43129</v>
      </c>
      <c r="P562" s="21">
        <v>0</v>
      </c>
      <c r="Q562" s="33">
        <v>3</v>
      </c>
      <c r="R562" s="33">
        <f t="shared" si="121"/>
        <v>19</v>
      </c>
      <c r="S562" s="34">
        <f t="shared" si="122"/>
        <v>1.7860320000000002E-2</v>
      </c>
      <c r="T562" s="34">
        <f t="shared" si="123"/>
        <v>3.3488100000000003</v>
      </c>
      <c r="U562" s="34">
        <f>+VLOOKUP(B562,'[3]Annexe 1 (Prix MP)'!A:C,3,0)*T562</f>
        <v>16.526658650040005</v>
      </c>
      <c r="V562" s="35">
        <f t="shared" si="126"/>
        <v>148</v>
      </c>
      <c r="W562" s="27">
        <f t="shared" si="118"/>
        <v>3</v>
      </c>
      <c r="X562" s="36">
        <f>+VLOOKUP(W562,'[3]Annexe 1 (Prix MP)'!$A$32:$B$38,2,0)</f>
        <v>0.15</v>
      </c>
      <c r="Y562" s="37">
        <f t="shared" si="127"/>
        <v>0.11166661250027031</v>
      </c>
      <c r="Z562" s="36">
        <f t="shared" si="128"/>
        <v>0.15</v>
      </c>
      <c r="AA562" s="34">
        <f t="shared" si="125"/>
        <v>0</v>
      </c>
      <c r="AB562" s="36">
        <f t="shared" si="124"/>
        <v>0</v>
      </c>
      <c r="AC562" s="36">
        <f t="shared" si="129"/>
        <v>0.26166661250027029</v>
      </c>
      <c r="AD562" s="38">
        <f t="shared" si="119"/>
        <v>0.57324852630881606</v>
      </c>
      <c r="AE562" s="36">
        <f t="shared" si="130"/>
        <v>0.26166661250027029</v>
      </c>
      <c r="AF562" s="31">
        <f t="shared" si="131"/>
        <v>0.26166661250027029</v>
      </c>
      <c r="AG562" s="31">
        <f>VLOOKUP(C562,'[4]Bague en acier (simple) '!$C$8:$AF$725,30,0)</f>
        <v>0.26166661250027029</v>
      </c>
      <c r="AH562" s="38">
        <f t="shared" si="120"/>
        <v>0.57324852630881606</v>
      </c>
    </row>
    <row r="563" spans="2:34" x14ac:dyDescent="0.25">
      <c r="B563" s="44" t="s">
        <v>177</v>
      </c>
      <c r="C563" s="1" t="s">
        <v>791</v>
      </c>
      <c r="D563" s="22" t="s">
        <v>140</v>
      </c>
      <c r="E563" s="22" t="s">
        <v>101</v>
      </c>
      <c r="F563" s="22" t="s">
        <v>122</v>
      </c>
      <c r="G563" s="33">
        <v>45</v>
      </c>
      <c r="H563" s="33">
        <v>0.3</v>
      </c>
      <c r="I563" s="33" t="s">
        <v>103</v>
      </c>
      <c r="J563" s="33">
        <v>45</v>
      </c>
      <c r="K563" s="33">
        <v>0.3</v>
      </c>
      <c r="L563" s="33" t="s">
        <v>103</v>
      </c>
      <c r="M563" s="23" t="s">
        <v>96</v>
      </c>
      <c r="N563" s="24" t="s">
        <v>97</v>
      </c>
      <c r="O563" s="25">
        <v>43129</v>
      </c>
      <c r="P563" s="21">
        <v>0</v>
      </c>
      <c r="Q563" s="33">
        <v>3</v>
      </c>
      <c r="R563" s="33">
        <f t="shared" si="121"/>
        <v>35</v>
      </c>
      <c r="S563" s="34">
        <f t="shared" si="122"/>
        <v>8.7317119999999991E-3</v>
      </c>
      <c r="T563" s="34">
        <f t="shared" si="123"/>
        <v>0.81859800000000005</v>
      </c>
      <c r="U563" s="34">
        <f>+VLOOKUP(B563,'[3]Annexe 1 (Prix MP)'!A:C,3,0)*T563</f>
        <v>4.2989656287600013</v>
      </c>
      <c r="V563" s="35">
        <f t="shared" si="126"/>
        <v>80</v>
      </c>
      <c r="W563" s="27">
        <f t="shared" si="118"/>
        <v>1</v>
      </c>
      <c r="X563" s="36">
        <f>+VLOOKUP(W563,'[3]Annexe 1 (Prix MP)'!$A$32:$B$38,2,0)</f>
        <v>0.15</v>
      </c>
      <c r="Y563" s="37">
        <f t="shared" si="127"/>
        <v>5.3737070359500018E-2</v>
      </c>
      <c r="Z563" s="36">
        <f t="shared" si="128"/>
        <v>0.15</v>
      </c>
      <c r="AA563" s="34">
        <f t="shared" si="125"/>
        <v>0</v>
      </c>
      <c r="AB563" s="36">
        <f t="shared" si="124"/>
        <v>0</v>
      </c>
      <c r="AC563" s="36">
        <f t="shared" si="129"/>
        <v>0.20373707035950001</v>
      </c>
      <c r="AD563" s="38">
        <f t="shared" si="119"/>
        <v>0.73624303979300687</v>
      </c>
      <c r="AE563" s="36">
        <f t="shared" si="130"/>
        <v>0.20373707035950001</v>
      </c>
      <c r="AF563" s="31">
        <f t="shared" si="131"/>
        <v>0.20373707035950001</v>
      </c>
      <c r="AG563" s="31">
        <f>VLOOKUP(C563,'[4]Bague en acier (simple) '!$C$8:$AF$725,30,0)</f>
        <v>0.20373707035950001</v>
      </c>
      <c r="AH563" s="38">
        <f t="shared" si="120"/>
        <v>0.73624303979300687</v>
      </c>
    </row>
    <row r="564" spans="2:34" x14ac:dyDescent="0.25">
      <c r="B564" s="44" t="s">
        <v>113</v>
      </c>
      <c r="C564" s="1" t="s">
        <v>792</v>
      </c>
      <c r="D564" s="22" t="s">
        <v>278</v>
      </c>
      <c r="E564" s="22" t="s">
        <v>115</v>
      </c>
      <c r="F564" s="22" t="s">
        <v>122</v>
      </c>
      <c r="G564" s="33">
        <v>45</v>
      </c>
      <c r="H564" s="33">
        <v>0.3</v>
      </c>
      <c r="I564" s="33" t="s">
        <v>103</v>
      </c>
      <c r="J564" s="33">
        <v>45</v>
      </c>
      <c r="K564" s="33">
        <v>0.3</v>
      </c>
      <c r="L564" s="33" t="s">
        <v>103</v>
      </c>
      <c r="M564" s="23" t="s">
        <v>96</v>
      </c>
      <c r="N564" s="24" t="s">
        <v>97</v>
      </c>
      <c r="O564" s="25">
        <v>43129</v>
      </c>
      <c r="P564" s="21">
        <v>0</v>
      </c>
      <c r="Q564" s="33">
        <v>3</v>
      </c>
      <c r="R564" s="33">
        <f t="shared" si="121"/>
        <v>35</v>
      </c>
      <c r="S564" s="34">
        <f t="shared" si="122"/>
        <v>3.0759440000000006E-2</v>
      </c>
      <c r="T564" s="34">
        <f t="shared" si="123"/>
        <v>2.8836975000000002</v>
      </c>
      <c r="U564" s="34">
        <f>+VLOOKUP(B564,'[3]Annexe 1 (Prix MP)'!A:C,3,0)*T564</f>
        <v>14.231289393090004</v>
      </c>
      <c r="V564" s="35">
        <f t="shared" si="126"/>
        <v>80</v>
      </c>
      <c r="W564" s="27">
        <f t="shared" si="118"/>
        <v>3</v>
      </c>
      <c r="X564" s="36">
        <f>+VLOOKUP(W564,'[3]Annexe 1 (Prix MP)'!$A$32:$B$38,2,0)</f>
        <v>0.15</v>
      </c>
      <c r="Y564" s="37">
        <f t="shared" si="127"/>
        <v>0.17789111741362504</v>
      </c>
      <c r="Z564" s="36">
        <f t="shared" si="128"/>
        <v>0.15</v>
      </c>
      <c r="AA564" s="34">
        <f t="shared" si="125"/>
        <v>0</v>
      </c>
      <c r="AB564" s="36">
        <f t="shared" si="124"/>
        <v>0</v>
      </c>
      <c r="AC564" s="36">
        <f t="shared" si="129"/>
        <v>0.32789111741362503</v>
      </c>
      <c r="AD564" s="38">
        <f t="shared" si="119"/>
        <v>0.45746893414858625</v>
      </c>
      <c r="AE564" s="36">
        <f t="shared" si="130"/>
        <v>0.32789111741362503</v>
      </c>
      <c r="AF564" s="31">
        <f t="shared" si="131"/>
        <v>0.32789111741362503</v>
      </c>
      <c r="AG564" s="31">
        <f>VLOOKUP(C564,'[4]Bague en acier (simple) '!$C$8:$AF$725,30,0)</f>
        <v>0.32789111741362503</v>
      </c>
      <c r="AH564" s="38">
        <f t="shared" si="120"/>
        <v>0.45746893414858625</v>
      </c>
    </row>
    <row r="565" spans="2:34" x14ac:dyDescent="0.25">
      <c r="B565" s="44" t="s">
        <v>125</v>
      </c>
      <c r="C565" s="1" t="s">
        <v>793</v>
      </c>
      <c r="D565" s="22" t="s">
        <v>140</v>
      </c>
      <c r="E565" s="22" t="s">
        <v>110</v>
      </c>
      <c r="F565" s="22" t="s">
        <v>580</v>
      </c>
      <c r="G565" s="33">
        <v>45</v>
      </c>
      <c r="H565" s="33">
        <v>0.3</v>
      </c>
      <c r="I565" s="33" t="s">
        <v>103</v>
      </c>
      <c r="J565" s="33">
        <v>45</v>
      </c>
      <c r="K565" s="33">
        <v>0.3</v>
      </c>
      <c r="L565" s="33" t="s">
        <v>103</v>
      </c>
      <c r="M565" s="23" t="s">
        <v>96</v>
      </c>
      <c r="N565" s="24" t="s">
        <v>97</v>
      </c>
      <c r="O565" s="25">
        <v>43129</v>
      </c>
      <c r="P565" s="21">
        <v>0</v>
      </c>
      <c r="Q565" s="33">
        <v>3</v>
      </c>
      <c r="R565" s="33">
        <f t="shared" si="121"/>
        <v>32.799999999999997</v>
      </c>
      <c r="S565" s="34">
        <f t="shared" si="122"/>
        <v>2.8829533200000004E-2</v>
      </c>
      <c r="T565" s="34">
        <f t="shared" si="123"/>
        <v>2.9023020000000002</v>
      </c>
      <c r="U565" s="34">
        <f>+VLOOKUP(B565,'[3]Annexe 1 (Prix MP)'!A:C,3,0)*T565</f>
        <v>14.197829199840001</v>
      </c>
      <c r="V565" s="35">
        <f t="shared" si="126"/>
        <v>85</v>
      </c>
      <c r="W565" s="27">
        <f t="shared" si="118"/>
        <v>3</v>
      </c>
      <c r="X565" s="36">
        <f>+VLOOKUP(W565,'[3]Annexe 1 (Prix MP)'!$A$32:$B$38,2,0)</f>
        <v>0.15</v>
      </c>
      <c r="Y565" s="37">
        <f t="shared" si="127"/>
        <v>0.167033284704</v>
      </c>
      <c r="Z565" s="36">
        <f t="shared" si="128"/>
        <v>0.15</v>
      </c>
      <c r="AA565" s="34">
        <f t="shared" si="125"/>
        <v>0</v>
      </c>
      <c r="AB565" s="36">
        <f t="shared" si="124"/>
        <v>0</v>
      </c>
      <c r="AC565" s="36">
        <f t="shared" si="129"/>
        <v>0.317033284704</v>
      </c>
      <c r="AD565" s="38">
        <f t="shared" si="119"/>
        <v>0.47313644098930618</v>
      </c>
      <c r="AE565" s="36">
        <f t="shared" si="130"/>
        <v>0.317033284704</v>
      </c>
      <c r="AF565" s="31">
        <f t="shared" si="131"/>
        <v>0.317033284704</v>
      </c>
      <c r="AG565" s="31">
        <f>VLOOKUP(C565,'[4]Bague en acier (simple) '!$C$8:$AF$725,30,0)</f>
        <v>0.317033284704</v>
      </c>
      <c r="AH565" s="38">
        <f t="shared" si="120"/>
        <v>0.47313644098930618</v>
      </c>
    </row>
    <row r="566" spans="2:34" x14ac:dyDescent="0.25">
      <c r="B566" s="44" t="s">
        <v>129</v>
      </c>
      <c r="C566" s="1" t="s">
        <v>794</v>
      </c>
      <c r="D566" s="22" t="s">
        <v>119</v>
      </c>
      <c r="E566" s="22" t="s">
        <v>111</v>
      </c>
      <c r="F566" s="22" t="s">
        <v>375</v>
      </c>
      <c r="G566" s="33">
        <v>45</v>
      </c>
      <c r="H566" s="33">
        <v>0.3</v>
      </c>
      <c r="I566" s="33" t="s">
        <v>103</v>
      </c>
      <c r="J566" s="33">
        <v>45</v>
      </c>
      <c r="K566" s="33">
        <v>0.3</v>
      </c>
      <c r="L566" s="33" t="s">
        <v>103</v>
      </c>
      <c r="M566" s="23" t="s">
        <v>96</v>
      </c>
      <c r="N566" s="24" t="s">
        <v>97</v>
      </c>
      <c r="O566" s="25">
        <v>43129</v>
      </c>
      <c r="P566" s="21">
        <v>0</v>
      </c>
      <c r="Q566" s="33">
        <v>3</v>
      </c>
      <c r="R566" s="33">
        <f t="shared" si="121"/>
        <v>61.5</v>
      </c>
      <c r="S566" s="34">
        <f t="shared" si="122"/>
        <v>7.4008700999999996E-2</v>
      </c>
      <c r="T566" s="34">
        <f t="shared" si="123"/>
        <v>3.7953180000000004</v>
      </c>
      <c r="U566" s="34">
        <f>+VLOOKUP(B566,'[3]Annexe 1 (Prix MP)'!A:C,3,0)*T566</f>
        <v>18.730213136712006</v>
      </c>
      <c r="V566" s="35">
        <f t="shared" si="126"/>
        <v>45</v>
      </c>
      <c r="W566" s="27">
        <f t="shared" si="118"/>
        <v>3</v>
      </c>
      <c r="X566" s="36">
        <f>+VLOOKUP(W566,'[3]Annexe 1 (Prix MP)'!$A$32:$B$38,2,0)</f>
        <v>0.15</v>
      </c>
      <c r="Y566" s="37">
        <f t="shared" si="127"/>
        <v>0.41622695859360015</v>
      </c>
      <c r="Z566" s="36">
        <f t="shared" si="128"/>
        <v>0.15</v>
      </c>
      <c r="AA566" s="34">
        <f t="shared" si="125"/>
        <v>0</v>
      </c>
      <c r="AB566" s="36">
        <f t="shared" si="124"/>
        <v>0</v>
      </c>
      <c r="AC566" s="36">
        <f t="shared" si="129"/>
        <v>0.56622695859360017</v>
      </c>
      <c r="AD566" s="38">
        <f t="shared" si="119"/>
        <v>0.26491144182285392</v>
      </c>
      <c r="AE566" s="36">
        <f t="shared" si="130"/>
        <v>0.59460994084800023</v>
      </c>
      <c r="AF566" s="31">
        <f t="shared" si="131"/>
        <v>0.59460994084800023</v>
      </c>
      <c r="AG566" s="31">
        <f>VLOOKUP(C566,'[4]Bague en acier (simple) '!$C$8:$AF$725,30,0)</f>
        <v>0.59460994084800023</v>
      </c>
      <c r="AH566" s="38">
        <f t="shared" si="120"/>
        <v>0.30000000000000004</v>
      </c>
    </row>
    <row r="567" spans="2:34" x14ac:dyDescent="0.25">
      <c r="B567" s="44" t="s">
        <v>216</v>
      </c>
      <c r="C567" s="1" t="s">
        <v>795</v>
      </c>
      <c r="D567" s="22" t="s">
        <v>111</v>
      </c>
      <c r="E567" s="22" t="s">
        <v>173</v>
      </c>
      <c r="F567" s="22" t="s">
        <v>375</v>
      </c>
      <c r="G567" s="33">
        <v>45</v>
      </c>
      <c r="H567" s="33">
        <v>0.3</v>
      </c>
      <c r="I567" s="33" t="s">
        <v>103</v>
      </c>
      <c r="J567" s="33">
        <v>45</v>
      </c>
      <c r="K567" s="33">
        <v>0.3</v>
      </c>
      <c r="L567" s="33" t="s">
        <v>103</v>
      </c>
      <c r="M567" s="23" t="s">
        <v>96</v>
      </c>
      <c r="N567" s="24" t="s">
        <v>97</v>
      </c>
      <c r="O567" s="25">
        <v>43129</v>
      </c>
      <c r="P567" s="21">
        <v>0</v>
      </c>
      <c r="Q567" s="33">
        <v>3</v>
      </c>
      <c r="R567" s="33">
        <f t="shared" si="121"/>
        <v>61.5</v>
      </c>
      <c r="S567" s="34">
        <f t="shared" si="122"/>
        <v>0.10012941900000001</v>
      </c>
      <c r="T567" s="34">
        <f t="shared" si="123"/>
        <v>5.1348420000000008</v>
      </c>
      <c r="U567" s="34">
        <f>+VLOOKUP(B567,'[3]Annexe 1 (Prix MP)'!A:C,3,0)*T567</f>
        <v>20.624863119300006</v>
      </c>
      <c r="V567" s="35">
        <f t="shared" si="126"/>
        <v>45</v>
      </c>
      <c r="W567" s="27">
        <f t="shared" si="118"/>
        <v>3</v>
      </c>
      <c r="X567" s="36">
        <f>+VLOOKUP(W567,'[3]Annexe 1 (Prix MP)'!$A$32:$B$38,2,0)</f>
        <v>0.15</v>
      </c>
      <c r="Y567" s="37">
        <f t="shared" si="127"/>
        <v>0.45833029154000016</v>
      </c>
      <c r="Z567" s="36">
        <f t="shared" si="128"/>
        <v>0.15</v>
      </c>
      <c r="AA567" s="34">
        <f t="shared" si="125"/>
        <v>0</v>
      </c>
      <c r="AB567" s="36">
        <f t="shared" si="124"/>
        <v>0</v>
      </c>
      <c r="AC567" s="36">
        <f t="shared" si="129"/>
        <v>0.60833029154000018</v>
      </c>
      <c r="AD567" s="38">
        <f t="shared" si="119"/>
        <v>0.24657657539997235</v>
      </c>
      <c r="AE567" s="36">
        <f t="shared" si="130"/>
        <v>0.60833029154000018</v>
      </c>
      <c r="AF567" s="31">
        <f t="shared" si="131"/>
        <v>0.60833029154000018</v>
      </c>
      <c r="AG567" s="31">
        <f>VLOOKUP(C567,'[4]Bague en acier (simple) '!$C$8:$AF$725,30,0)</f>
        <v>0.60833029154000018</v>
      </c>
      <c r="AH567" s="38">
        <f t="shared" si="120"/>
        <v>0.24657657539997235</v>
      </c>
    </row>
    <row r="568" spans="2:34" x14ac:dyDescent="0.25">
      <c r="B568" s="44" t="s">
        <v>131</v>
      </c>
      <c r="C568" s="1" t="s">
        <v>796</v>
      </c>
      <c r="D568" s="22" t="s">
        <v>101</v>
      </c>
      <c r="E568" s="22" t="s">
        <v>111</v>
      </c>
      <c r="F568" s="22" t="s">
        <v>241</v>
      </c>
      <c r="G568" s="33">
        <v>45</v>
      </c>
      <c r="H568" s="33">
        <v>0.3</v>
      </c>
      <c r="I568" s="33" t="s">
        <v>103</v>
      </c>
      <c r="J568" s="33">
        <v>45</v>
      </c>
      <c r="K568" s="33">
        <v>0.3</v>
      </c>
      <c r="L568" s="33" t="s">
        <v>103</v>
      </c>
      <c r="M568" s="23" t="s">
        <v>96</v>
      </c>
      <c r="N568" s="24" t="s">
        <v>97</v>
      </c>
      <c r="O568" s="25">
        <v>43129</v>
      </c>
      <c r="P568" s="21">
        <v>0</v>
      </c>
      <c r="Q568" s="33">
        <v>3</v>
      </c>
      <c r="R568" s="33">
        <f t="shared" si="121"/>
        <v>73</v>
      </c>
      <c r="S568" s="34">
        <f t="shared" si="122"/>
        <v>0.11113088</v>
      </c>
      <c r="T568" s="34">
        <f t="shared" si="123"/>
        <v>4.7627520000000008</v>
      </c>
      <c r="U568" s="34">
        <f>+VLOOKUP(B568,'[3]Annexe 1 (Prix MP)'!A:C,3,0)*T568</f>
        <v>43.458830819712013</v>
      </c>
      <c r="V568" s="35">
        <f t="shared" si="126"/>
        <v>38</v>
      </c>
      <c r="W568" s="27">
        <f t="shared" si="118"/>
        <v>4</v>
      </c>
      <c r="X568" s="36">
        <f>+VLOOKUP(W568,'[3]Annexe 1 (Prix MP)'!$A$32:$B$38,2,0)</f>
        <v>0.2</v>
      </c>
      <c r="Y568" s="37">
        <f t="shared" si="127"/>
        <v>1.1436534426240004</v>
      </c>
      <c r="Z568" s="36">
        <f t="shared" si="128"/>
        <v>0.30000000000000004</v>
      </c>
      <c r="AA568" s="34">
        <f t="shared" si="125"/>
        <v>0</v>
      </c>
      <c r="AB568" s="36">
        <f t="shared" si="124"/>
        <v>0</v>
      </c>
      <c r="AC568" s="36">
        <f t="shared" si="129"/>
        <v>1.4436534426240004</v>
      </c>
      <c r="AD568" s="38">
        <f t="shared" si="119"/>
        <v>0.20780610577474656</v>
      </c>
      <c r="AE568" s="36">
        <f t="shared" si="130"/>
        <v>1.5248712568320004</v>
      </c>
      <c r="AF568" s="31">
        <f t="shared" si="131"/>
        <v>1.5248712568320004</v>
      </c>
      <c r="AG568" s="31">
        <f>VLOOKUP(C568,'[4]Bague en acier (simple) '!$C$8:$AF$725,30,0)</f>
        <v>0.84155321128421079</v>
      </c>
      <c r="AH568" s="38">
        <f t="shared" si="120"/>
        <v>0.24999999999999997</v>
      </c>
    </row>
    <row r="569" spans="2:34" x14ac:dyDescent="0.25">
      <c r="B569" s="44" t="s">
        <v>120</v>
      </c>
      <c r="C569" s="1" t="s">
        <v>797</v>
      </c>
      <c r="D569" s="22" t="s">
        <v>140</v>
      </c>
      <c r="E569" s="22" t="s">
        <v>115</v>
      </c>
      <c r="F569" s="22" t="s">
        <v>248</v>
      </c>
      <c r="G569" s="33">
        <v>45</v>
      </c>
      <c r="H569" s="33">
        <v>0.3</v>
      </c>
      <c r="I569" s="33" t="s">
        <v>103</v>
      </c>
      <c r="J569" s="33">
        <v>45</v>
      </c>
      <c r="K569" s="33">
        <v>0.3</v>
      </c>
      <c r="L569" s="33" t="s">
        <v>103</v>
      </c>
      <c r="M569" s="23" t="s">
        <v>96</v>
      </c>
      <c r="N569" s="24" t="s">
        <v>97</v>
      </c>
      <c r="O569" s="25">
        <v>43129</v>
      </c>
      <c r="P569" s="21">
        <v>0</v>
      </c>
      <c r="Q569" s="33">
        <v>3</v>
      </c>
      <c r="R569" s="33">
        <f t="shared" si="121"/>
        <v>63</v>
      </c>
      <c r="S569" s="34">
        <f t="shared" si="122"/>
        <v>8.3348160000000004E-2</v>
      </c>
      <c r="T569" s="34">
        <f t="shared" si="123"/>
        <v>4.167408</v>
      </c>
      <c r="U569" s="34">
        <f>+VLOOKUP(B569,'[3]Annexe 1 (Prix MP)'!A:C,3,0)*T569</f>
        <v>38.026476967248001</v>
      </c>
      <c r="V569" s="35">
        <f t="shared" si="126"/>
        <v>44</v>
      </c>
      <c r="W569" s="27">
        <f t="shared" si="118"/>
        <v>4</v>
      </c>
      <c r="X569" s="36">
        <f>+VLOOKUP(W569,'[3]Annexe 1 (Prix MP)'!$A$32:$B$38,2,0)</f>
        <v>0.2</v>
      </c>
      <c r="Y569" s="37">
        <f t="shared" si="127"/>
        <v>0.86423811289200003</v>
      </c>
      <c r="Z569" s="36">
        <f t="shared" si="128"/>
        <v>0.25927143386759999</v>
      </c>
      <c r="AA569" s="34">
        <f t="shared" si="125"/>
        <v>0</v>
      </c>
      <c r="AB569" s="36">
        <f t="shared" si="124"/>
        <v>0</v>
      </c>
      <c r="AC569" s="36">
        <f t="shared" si="129"/>
        <v>1.1235095467596001</v>
      </c>
      <c r="AD569" s="38">
        <f t="shared" si="119"/>
        <v>0.23076923076923084</v>
      </c>
      <c r="AE569" s="36">
        <f t="shared" si="130"/>
        <v>1.152317483856</v>
      </c>
      <c r="AF569" s="31">
        <f t="shared" si="131"/>
        <v>1.152317483856</v>
      </c>
      <c r="AG569" s="31">
        <f>VLOOKUP(C569,'[4]Bague en acier (simple) '!$C$8:$AF$725,30,0)</f>
        <v>0.85307397414399999</v>
      </c>
      <c r="AH569" s="38">
        <f t="shared" si="120"/>
        <v>0.24999999999999994</v>
      </c>
    </row>
    <row r="570" spans="2:34" x14ac:dyDescent="0.25">
      <c r="B570" s="44" t="s">
        <v>129</v>
      </c>
      <c r="C570" s="1" t="s">
        <v>798</v>
      </c>
      <c r="D570" s="22" t="s">
        <v>119</v>
      </c>
      <c r="E570" s="22" t="s">
        <v>111</v>
      </c>
      <c r="F570" s="22" t="s">
        <v>171</v>
      </c>
      <c r="G570" s="33">
        <v>45</v>
      </c>
      <c r="H570" s="33">
        <v>0.3</v>
      </c>
      <c r="I570" s="33" t="s">
        <v>103</v>
      </c>
      <c r="J570" s="33">
        <v>45</v>
      </c>
      <c r="K570" s="33">
        <v>0.3</v>
      </c>
      <c r="L570" s="33" t="s">
        <v>103</v>
      </c>
      <c r="M570" s="23" t="s">
        <v>96</v>
      </c>
      <c r="N570" s="24" t="s">
        <v>97</v>
      </c>
      <c r="O570" s="25">
        <v>43129</v>
      </c>
      <c r="P570" s="21">
        <v>0</v>
      </c>
      <c r="Q570" s="33">
        <v>3</v>
      </c>
      <c r="R570" s="33">
        <f t="shared" si="121"/>
        <v>51</v>
      </c>
      <c r="S570" s="34">
        <f t="shared" si="122"/>
        <v>6.0725088000000003E-2</v>
      </c>
      <c r="T570" s="34">
        <f t="shared" si="123"/>
        <v>3.7953180000000004</v>
      </c>
      <c r="U570" s="34">
        <f>+VLOOKUP(B570,'[3]Annexe 1 (Prix MP)'!A:C,3,0)*T570</f>
        <v>18.730213136712006</v>
      </c>
      <c r="V570" s="35">
        <f t="shared" si="126"/>
        <v>55</v>
      </c>
      <c r="W570" s="27">
        <f t="shared" si="118"/>
        <v>3</v>
      </c>
      <c r="X570" s="36">
        <f>+VLOOKUP(W570,'[3]Annexe 1 (Prix MP)'!$A$32:$B$38,2,0)</f>
        <v>0.15</v>
      </c>
      <c r="Y570" s="37">
        <f t="shared" si="127"/>
        <v>0.34054932975840013</v>
      </c>
      <c r="Z570" s="36">
        <f t="shared" si="128"/>
        <v>0.15</v>
      </c>
      <c r="AA570" s="34">
        <f t="shared" si="125"/>
        <v>0</v>
      </c>
      <c r="AB570" s="36">
        <f t="shared" si="124"/>
        <v>0</v>
      </c>
      <c r="AC570" s="36">
        <f t="shared" si="129"/>
        <v>0.49054932975840015</v>
      </c>
      <c r="AD570" s="38">
        <f t="shared" si="119"/>
        <v>0.30577964518650214</v>
      </c>
      <c r="AE570" s="36">
        <f t="shared" si="130"/>
        <v>0.49054932975840015</v>
      </c>
      <c r="AF570" s="31">
        <f t="shared" si="131"/>
        <v>0.49054932975840015</v>
      </c>
      <c r="AG570" s="31">
        <f>VLOOKUP(C570,'[4]Bague en acier (simple) '!$C$8:$AF$725,30,0)</f>
        <v>0.49054932975840015</v>
      </c>
      <c r="AH570" s="38">
        <f t="shared" si="120"/>
        <v>0.30577964518650214</v>
      </c>
    </row>
    <row r="571" spans="2:34" x14ac:dyDescent="0.25">
      <c r="B571" s="44" t="s">
        <v>131</v>
      </c>
      <c r="C571" s="1" t="s">
        <v>799</v>
      </c>
      <c r="D571" s="22" t="s">
        <v>800</v>
      </c>
      <c r="E571" s="22" t="s">
        <v>111</v>
      </c>
      <c r="F571" s="22" t="s">
        <v>615</v>
      </c>
      <c r="G571" s="33">
        <v>45</v>
      </c>
      <c r="H571" s="33">
        <v>0.3</v>
      </c>
      <c r="I571" s="33" t="s">
        <v>103</v>
      </c>
      <c r="J571" s="33">
        <v>45</v>
      </c>
      <c r="K571" s="33">
        <v>0.3</v>
      </c>
      <c r="L571" s="33" t="s">
        <v>103</v>
      </c>
      <c r="M571" s="23" t="s">
        <v>96</v>
      </c>
      <c r="N571" s="24" t="s">
        <v>97</v>
      </c>
      <c r="O571" s="25">
        <v>43129</v>
      </c>
      <c r="P571" s="21">
        <v>0</v>
      </c>
      <c r="Q571" s="33">
        <v>3</v>
      </c>
      <c r="R571" s="33">
        <f t="shared" si="121"/>
        <v>46.5</v>
      </c>
      <c r="S571" s="34">
        <f t="shared" si="122"/>
        <v>6.6426995159999988E-2</v>
      </c>
      <c r="T571" s="34">
        <f t="shared" si="123"/>
        <v>4.58117208</v>
      </c>
      <c r="U571" s="34">
        <f>+VLOOKUP(B571,'[3]Annexe 1 (Prix MP)'!A:C,3,0)*T571</f>
        <v>41.801962894710485</v>
      </c>
      <c r="V571" s="35">
        <f t="shared" si="126"/>
        <v>60</v>
      </c>
      <c r="W571" s="27">
        <f t="shared" si="118"/>
        <v>4</v>
      </c>
      <c r="X571" s="36">
        <f>+VLOOKUP(W571,'[3]Annexe 1 (Prix MP)'!$A$32:$B$38,2,0)</f>
        <v>0.2</v>
      </c>
      <c r="Y571" s="37">
        <f t="shared" si="127"/>
        <v>0.69669938157850808</v>
      </c>
      <c r="Z571" s="36">
        <f t="shared" si="128"/>
        <v>0.20900981447355241</v>
      </c>
      <c r="AA571" s="34">
        <f t="shared" si="125"/>
        <v>0</v>
      </c>
      <c r="AB571" s="36">
        <f t="shared" si="124"/>
        <v>0</v>
      </c>
      <c r="AC571" s="36">
        <f t="shared" si="129"/>
        <v>0.90570919605206046</v>
      </c>
      <c r="AD571" s="38">
        <f t="shared" si="119"/>
        <v>0.23076923076923073</v>
      </c>
      <c r="AE571" s="36">
        <f t="shared" si="130"/>
        <v>0.92893250877134415</v>
      </c>
      <c r="AF571" s="31">
        <f t="shared" si="131"/>
        <v>0.92893250877134415</v>
      </c>
      <c r="AG571" s="31">
        <f>VLOOKUP(C571,'[4]Bague en acier (simple) '!$C$8:$AF$725,30,0)</f>
        <v>0.58449777267440006</v>
      </c>
      <c r="AH571" s="38">
        <f t="shared" si="120"/>
        <v>0.25000000000000006</v>
      </c>
    </row>
    <row r="572" spans="2:34" x14ac:dyDescent="0.25">
      <c r="B572" s="44" t="s">
        <v>163</v>
      </c>
      <c r="C572" s="1" t="s">
        <v>801</v>
      </c>
      <c r="D572" s="22" t="s">
        <v>101</v>
      </c>
      <c r="E572" s="22" t="s">
        <v>119</v>
      </c>
      <c r="F572" s="22" t="s">
        <v>209</v>
      </c>
      <c r="G572" s="33">
        <v>45</v>
      </c>
      <c r="H572" s="33">
        <v>0.3</v>
      </c>
      <c r="I572" s="33" t="s">
        <v>103</v>
      </c>
      <c r="J572" s="33">
        <v>45</v>
      </c>
      <c r="K572" s="33">
        <v>0.3</v>
      </c>
      <c r="L572" s="33" t="s">
        <v>103</v>
      </c>
      <c r="M572" s="23" t="s">
        <v>96</v>
      </c>
      <c r="N572" s="24" t="s">
        <v>97</v>
      </c>
      <c r="O572" s="25">
        <v>43129</v>
      </c>
      <c r="P572" s="21">
        <v>0</v>
      </c>
      <c r="Q572" s="33">
        <v>3</v>
      </c>
      <c r="R572" s="33">
        <f t="shared" si="121"/>
        <v>27</v>
      </c>
      <c r="S572" s="34">
        <f t="shared" si="122"/>
        <v>7.7394720000000007E-3</v>
      </c>
      <c r="T572" s="34">
        <f t="shared" si="123"/>
        <v>0.96743400000000013</v>
      </c>
      <c r="U572" s="34">
        <f>+VLOOKUP(B572,'[3]Annexe 1 (Prix MP)'!A:C,3,0)*T572</f>
        <v>4.7326097332800003</v>
      </c>
      <c r="V572" s="35">
        <f t="shared" si="126"/>
        <v>104</v>
      </c>
      <c r="W572" s="27">
        <f t="shared" si="118"/>
        <v>1</v>
      </c>
      <c r="X572" s="36">
        <f>+VLOOKUP(W572,'[3]Annexe 1 (Prix MP)'!$A$32:$B$38,2,0)</f>
        <v>0.15</v>
      </c>
      <c r="Y572" s="37">
        <f t="shared" si="127"/>
        <v>4.5505862820000006E-2</v>
      </c>
      <c r="Z572" s="36">
        <f t="shared" si="128"/>
        <v>0.15</v>
      </c>
      <c r="AA572" s="34">
        <f t="shared" si="125"/>
        <v>0</v>
      </c>
      <c r="AB572" s="36">
        <f t="shared" si="124"/>
        <v>0</v>
      </c>
      <c r="AC572" s="36">
        <f t="shared" si="129"/>
        <v>0.19550586281999999</v>
      </c>
      <c r="AD572" s="38">
        <f t="shared" si="119"/>
        <v>0.76724041845283819</v>
      </c>
      <c r="AE572" s="36">
        <f t="shared" si="130"/>
        <v>0.19550586281999999</v>
      </c>
      <c r="AF572" s="31">
        <f t="shared" si="131"/>
        <v>0.19550586281999999</v>
      </c>
      <c r="AG572" s="31">
        <f>VLOOKUP(C572,'[4]Bague en acier (simple) '!$C$8:$AF$725,30,0)</f>
        <v>0.19550586281999999</v>
      </c>
      <c r="AH572" s="38">
        <f t="shared" si="120"/>
        <v>0.76724041845283819</v>
      </c>
    </row>
    <row r="573" spans="2:34" x14ac:dyDescent="0.25">
      <c r="B573" s="44" t="s">
        <v>120</v>
      </c>
      <c r="C573" s="1" t="s">
        <v>802</v>
      </c>
      <c r="D573" s="22" t="s">
        <v>140</v>
      </c>
      <c r="E573" s="22" t="s">
        <v>115</v>
      </c>
      <c r="F573" s="22" t="s">
        <v>156</v>
      </c>
      <c r="G573" s="33">
        <v>45</v>
      </c>
      <c r="H573" s="33">
        <v>0.3</v>
      </c>
      <c r="I573" s="33" t="s">
        <v>103</v>
      </c>
      <c r="J573" s="33">
        <v>45</v>
      </c>
      <c r="K573" s="33">
        <v>0.3</v>
      </c>
      <c r="L573" s="33" t="s">
        <v>103</v>
      </c>
      <c r="M573" s="23" t="s">
        <v>96</v>
      </c>
      <c r="N573" s="24" t="s">
        <v>97</v>
      </c>
      <c r="O573" s="25">
        <v>43129</v>
      </c>
      <c r="P573" s="21">
        <v>0</v>
      </c>
      <c r="Q573" s="33">
        <v>3</v>
      </c>
      <c r="R573" s="33">
        <f t="shared" si="121"/>
        <v>37</v>
      </c>
      <c r="S573" s="34">
        <f t="shared" si="122"/>
        <v>4.7230624000000006E-2</v>
      </c>
      <c r="T573" s="34">
        <f t="shared" si="123"/>
        <v>4.167408</v>
      </c>
      <c r="U573" s="34">
        <f>+VLOOKUP(B573,'[3]Annexe 1 (Prix MP)'!A:C,3,0)*T573</f>
        <v>38.026476967248001</v>
      </c>
      <c r="V573" s="35">
        <f t="shared" si="126"/>
        <v>76</v>
      </c>
      <c r="W573" s="27">
        <f t="shared" si="118"/>
        <v>4</v>
      </c>
      <c r="X573" s="36">
        <f>+VLOOKUP(W573,'[3]Annexe 1 (Prix MP)'!$A$32:$B$38,2,0)</f>
        <v>0.2</v>
      </c>
      <c r="Y573" s="37">
        <f t="shared" si="127"/>
        <v>0.50034838114800007</v>
      </c>
      <c r="Z573" s="36">
        <f t="shared" si="128"/>
        <v>0.2</v>
      </c>
      <c r="AA573" s="34">
        <f t="shared" si="125"/>
        <v>0</v>
      </c>
      <c r="AB573" s="36">
        <f t="shared" si="124"/>
        <v>0</v>
      </c>
      <c r="AC573" s="36">
        <f t="shared" si="129"/>
        <v>0.70034838114800002</v>
      </c>
      <c r="AD573" s="38">
        <f t="shared" si="119"/>
        <v>0.285572160061487</v>
      </c>
      <c r="AE573" s="36">
        <f t="shared" si="130"/>
        <v>0.71478340164000009</v>
      </c>
      <c r="AF573" s="31">
        <f t="shared" si="131"/>
        <v>0.71478340164000009</v>
      </c>
      <c r="AG573" s="31">
        <f>VLOOKUP(C573,'[4]Bague en acier (simple) '!$C$8:$AF$725,30,0)</f>
        <v>0.57041369929936847</v>
      </c>
      <c r="AH573" s="38">
        <f t="shared" si="120"/>
        <v>0.3</v>
      </c>
    </row>
    <row r="574" spans="2:34" x14ac:dyDescent="0.25">
      <c r="B574" s="44" t="s">
        <v>216</v>
      </c>
      <c r="C574" s="1" t="s">
        <v>803</v>
      </c>
      <c r="D574" s="22" t="s">
        <v>111</v>
      </c>
      <c r="E574" s="22" t="s">
        <v>173</v>
      </c>
      <c r="F574" s="22" t="s">
        <v>116</v>
      </c>
      <c r="G574" s="33">
        <v>45</v>
      </c>
      <c r="H574" s="33">
        <v>0.3</v>
      </c>
      <c r="I574" s="33" t="s">
        <v>103</v>
      </c>
      <c r="J574" s="33">
        <v>45</v>
      </c>
      <c r="K574" s="33">
        <v>0.3</v>
      </c>
      <c r="L574" s="33" t="s">
        <v>103</v>
      </c>
      <c r="M574" s="23" t="s">
        <v>96</v>
      </c>
      <c r="N574" s="24" t="s">
        <v>97</v>
      </c>
      <c r="O574" s="25">
        <v>43129</v>
      </c>
      <c r="P574" s="21">
        <v>0</v>
      </c>
      <c r="Q574" s="33">
        <v>3</v>
      </c>
      <c r="R574" s="33">
        <f t="shared" si="121"/>
        <v>43</v>
      </c>
      <c r="S574" s="34">
        <f t="shared" si="122"/>
        <v>6.8464559999999994E-2</v>
      </c>
      <c r="T574" s="34">
        <f t="shared" si="123"/>
        <v>5.1348420000000008</v>
      </c>
      <c r="U574" s="34">
        <f>+VLOOKUP(B574,'[3]Annexe 1 (Prix MP)'!A:C,3,0)*T574</f>
        <v>20.624863119300006</v>
      </c>
      <c r="V574" s="35">
        <f t="shared" si="126"/>
        <v>65</v>
      </c>
      <c r="W574" s="27">
        <f t="shared" si="118"/>
        <v>3</v>
      </c>
      <c r="X574" s="36">
        <f>+VLOOKUP(W574,'[3]Annexe 1 (Prix MP)'!$A$32:$B$38,2,0)</f>
        <v>0.15</v>
      </c>
      <c r="Y574" s="37">
        <f t="shared" si="127"/>
        <v>0.31730558645076934</v>
      </c>
      <c r="Z574" s="36">
        <f t="shared" si="128"/>
        <v>0.15</v>
      </c>
      <c r="AA574" s="34">
        <f t="shared" si="125"/>
        <v>0</v>
      </c>
      <c r="AB574" s="36">
        <f t="shared" si="124"/>
        <v>0</v>
      </c>
      <c r="AC574" s="36">
        <f t="shared" si="129"/>
        <v>0.46730558645076936</v>
      </c>
      <c r="AD574" s="38">
        <f t="shared" si="119"/>
        <v>0.32098910081359044</v>
      </c>
      <c r="AE574" s="36">
        <f t="shared" si="130"/>
        <v>0.46730558645076936</v>
      </c>
      <c r="AF574" s="31">
        <f t="shared" si="131"/>
        <v>0.46730558645076936</v>
      </c>
      <c r="AG574" s="31">
        <f>VLOOKUP(C574,'[4]Bague en acier (simple) '!$C$8:$AF$725,30,0)</f>
        <v>0.46730558645076936</v>
      </c>
      <c r="AH574" s="38">
        <f t="shared" si="120"/>
        <v>0.32098910081359044</v>
      </c>
    </row>
    <row r="575" spans="2:34" x14ac:dyDescent="0.25">
      <c r="B575" s="44" t="s">
        <v>220</v>
      </c>
      <c r="C575" s="1" t="s">
        <v>804</v>
      </c>
      <c r="D575" s="22" t="s">
        <v>110</v>
      </c>
      <c r="E575" s="22" t="s">
        <v>222</v>
      </c>
      <c r="F575" s="22" t="s">
        <v>241</v>
      </c>
      <c r="G575" s="33">
        <v>45</v>
      </c>
      <c r="H575" s="33">
        <v>0.3</v>
      </c>
      <c r="I575" s="33" t="s">
        <v>103</v>
      </c>
      <c r="J575" s="33">
        <v>45</v>
      </c>
      <c r="K575" s="33">
        <v>0.3</v>
      </c>
      <c r="L575" s="33" t="s">
        <v>103</v>
      </c>
      <c r="M575" s="23" t="s">
        <v>96</v>
      </c>
      <c r="N575" s="24" t="s">
        <v>97</v>
      </c>
      <c r="O575" s="25">
        <v>43129</v>
      </c>
      <c r="P575" s="21">
        <v>0</v>
      </c>
      <c r="Q575" s="33">
        <v>3</v>
      </c>
      <c r="R575" s="33">
        <f t="shared" si="121"/>
        <v>73</v>
      </c>
      <c r="S575" s="34">
        <f t="shared" si="122"/>
        <v>9.8975939999999998E-2</v>
      </c>
      <c r="T575" s="34">
        <f t="shared" si="123"/>
        <v>4.2418259999999997</v>
      </c>
      <c r="U575" s="34">
        <f>+VLOOKUP(B575,'[3]Annexe 1 (Prix MP)'!A:C,3,0)*T575</f>
        <v>20.140359521040001</v>
      </c>
      <c r="V575" s="35">
        <f t="shared" si="126"/>
        <v>38</v>
      </c>
      <c r="W575" s="27">
        <f t="shared" si="118"/>
        <v>3</v>
      </c>
      <c r="X575" s="36">
        <f>+VLOOKUP(W575,'[3]Annexe 1 (Prix MP)'!$A$32:$B$38,2,0)</f>
        <v>0.15</v>
      </c>
      <c r="Y575" s="37">
        <f t="shared" si="127"/>
        <v>0.53000946108000002</v>
      </c>
      <c r="Z575" s="36">
        <f t="shared" si="128"/>
        <v>0.159002838324</v>
      </c>
      <c r="AA575" s="34">
        <f t="shared" si="125"/>
        <v>0</v>
      </c>
      <c r="AB575" s="36">
        <f t="shared" si="124"/>
        <v>0</v>
      </c>
      <c r="AC575" s="36">
        <f t="shared" si="129"/>
        <v>0.68901229940399999</v>
      </c>
      <c r="AD575" s="38">
        <f t="shared" si="119"/>
        <v>0.23076923076923073</v>
      </c>
      <c r="AE575" s="36">
        <f t="shared" si="130"/>
        <v>0.70667928144000003</v>
      </c>
      <c r="AF575" s="31">
        <f t="shared" si="131"/>
        <v>0.70667928144000003</v>
      </c>
      <c r="AG575" s="31">
        <f>VLOOKUP(C575,'[4]Bague en acier (simple) '!$C$8:$AF$725,30,0)</f>
        <v>0.70667928144000003</v>
      </c>
      <c r="AH575" s="38">
        <f t="shared" si="120"/>
        <v>0.25</v>
      </c>
    </row>
    <row r="576" spans="2:34" x14ac:dyDescent="0.25">
      <c r="B576" s="44" t="s">
        <v>113</v>
      </c>
      <c r="C576" s="1" t="s">
        <v>805</v>
      </c>
      <c r="D576" s="22" t="s">
        <v>278</v>
      </c>
      <c r="E576" s="22" t="s">
        <v>115</v>
      </c>
      <c r="F576" s="22" t="s">
        <v>144</v>
      </c>
      <c r="G576" s="33">
        <v>45</v>
      </c>
      <c r="H576" s="33">
        <v>0.3</v>
      </c>
      <c r="I576" s="33" t="s">
        <v>103</v>
      </c>
      <c r="J576" s="33">
        <v>45</v>
      </c>
      <c r="K576" s="33">
        <v>0.3</v>
      </c>
      <c r="L576" s="33" t="s">
        <v>103</v>
      </c>
      <c r="M576" s="23" t="s">
        <v>96</v>
      </c>
      <c r="N576" s="24" t="s">
        <v>97</v>
      </c>
      <c r="O576" s="25">
        <v>43129</v>
      </c>
      <c r="P576" s="21">
        <v>0</v>
      </c>
      <c r="Q576" s="33">
        <v>3</v>
      </c>
      <c r="R576" s="33">
        <f t="shared" si="121"/>
        <v>38</v>
      </c>
      <c r="S576" s="34">
        <f t="shared" si="122"/>
        <v>3.3643137500000003E-2</v>
      </c>
      <c r="T576" s="34">
        <f t="shared" si="123"/>
        <v>2.8836975000000002</v>
      </c>
      <c r="U576" s="34">
        <f>+VLOOKUP(B576,'[3]Annexe 1 (Prix MP)'!A:C,3,0)*T576</f>
        <v>14.231289393090004</v>
      </c>
      <c r="V576" s="35">
        <f t="shared" si="126"/>
        <v>74</v>
      </c>
      <c r="W576" s="27">
        <f t="shared" si="118"/>
        <v>3</v>
      </c>
      <c r="X576" s="36">
        <f>+VLOOKUP(W576,'[3]Annexe 1 (Prix MP)'!$A$32:$B$38,2,0)</f>
        <v>0.15</v>
      </c>
      <c r="Y576" s="37">
        <f t="shared" si="127"/>
        <v>0.1923147215282433</v>
      </c>
      <c r="Z576" s="36">
        <f t="shared" si="128"/>
        <v>0.15</v>
      </c>
      <c r="AA576" s="34">
        <f t="shared" si="125"/>
        <v>0</v>
      </c>
      <c r="AB576" s="36">
        <f t="shared" si="124"/>
        <v>0</v>
      </c>
      <c r="AC576" s="36">
        <f t="shared" si="129"/>
        <v>0.34231472152824327</v>
      </c>
      <c r="AD576" s="38">
        <f t="shared" si="119"/>
        <v>0.43819324897957668</v>
      </c>
      <c r="AE576" s="36">
        <f t="shared" si="130"/>
        <v>0.34231472152824327</v>
      </c>
      <c r="AF576" s="31">
        <f t="shared" si="131"/>
        <v>0.34231472152824327</v>
      </c>
      <c r="AG576" s="31">
        <f>VLOOKUP(C576,'[4]Bague en acier (simple) '!$C$8:$AF$725,30,0)</f>
        <v>0.34231472152824327</v>
      </c>
      <c r="AH576" s="38">
        <f t="shared" si="120"/>
        <v>0.43819324897957668</v>
      </c>
    </row>
    <row r="577" spans="2:34" x14ac:dyDescent="0.25">
      <c r="B577" s="44" t="s">
        <v>154</v>
      </c>
      <c r="C577" s="1" t="s">
        <v>10</v>
      </c>
      <c r="D577" s="22" t="s">
        <v>278</v>
      </c>
      <c r="E577" s="22" t="s">
        <v>110</v>
      </c>
      <c r="F577" s="22" t="s">
        <v>144</v>
      </c>
      <c r="G577" s="33">
        <v>45</v>
      </c>
      <c r="H577" s="33">
        <v>0.3</v>
      </c>
      <c r="I577" s="33" t="s">
        <v>103</v>
      </c>
      <c r="J577" s="33">
        <v>45</v>
      </c>
      <c r="K577" s="33">
        <v>0.3</v>
      </c>
      <c r="L577" s="33" t="s">
        <v>103</v>
      </c>
      <c r="M577" s="23" t="s">
        <v>96</v>
      </c>
      <c r="N577" s="24" t="s">
        <v>97</v>
      </c>
      <c r="O577" s="25">
        <v>43129</v>
      </c>
      <c r="P577" s="21">
        <v>0</v>
      </c>
      <c r="Q577" s="33">
        <v>3</v>
      </c>
      <c r="R577" s="33">
        <f t="shared" si="121"/>
        <v>38</v>
      </c>
      <c r="S577" s="34">
        <f t="shared" si="122"/>
        <v>1.8883567500000004E-2</v>
      </c>
      <c r="T577" s="34">
        <f t="shared" si="123"/>
        <v>1.6185915000000002</v>
      </c>
      <c r="U577" s="34">
        <f>+VLOOKUP(B577,'[3]Annexe 1 (Prix MP)'!A:C,3,0)*T577</f>
        <v>7.2969989439600003</v>
      </c>
      <c r="V577" s="35">
        <f t="shared" si="126"/>
        <v>74</v>
      </c>
      <c r="W577" s="27">
        <f t="shared" si="118"/>
        <v>2</v>
      </c>
      <c r="X577" s="36">
        <f>+VLOOKUP(W577,'[3]Annexe 1 (Prix MP)'!$A$32:$B$38,2,0)</f>
        <v>0.15</v>
      </c>
      <c r="Y577" s="37">
        <f t="shared" si="127"/>
        <v>9.8608093837297295E-2</v>
      </c>
      <c r="Z577" s="36">
        <f t="shared" si="128"/>
        <v>0.15</v>
      </c>
      <c r="AA577" s="34">
        <f t="shared" si="125"/>
        <v>0</v>
      </c>
      <c r="AB577" s="36">
        <f t="shared" si="124"/>
        <v>0</v>
      </c>
      <c r="AC577" s="36">
        <f t="shared" si="129"/>
        <v>0.24860809383729729</v>
      </c>
      <c r="AD577" s="38">
        <f t="shared" si="119"/>
        <v>0.60335927798942934</v>
      </c>
      <c r="AE577" s="36">
        <f t="shared" si="130"/>
        <v>0.24860809383729729</v>
      </c>
      <c r="AF577" s="31">
        <f t="shared" si="131"/>
        <v>0.24860809383729729</v>
      </c>
      <c r="AG577" s="31">
        <f>VLOOKUP(C577,'[4]Bague en acier (simple) '!$C$8:$AF$725,30,0)</f>
        <v>0.24860809383729729</v>
      </c>
      <c r="AH577" s="38">
        <f t="shared" si="120"/>
        <v>0.60335927798942934</v>
      </c>
    </row>
    <row r="578" spans="2:34" x14ac:dyDescent="0.25">
      <c r="B578" s="44" t="s">
        <v>220</v>
      </c>
      <c r="C578" s="1" t="s">
        <v>806</v>
      </c>
      <c r="D578" s="22" t="s">
        <v>110</v>
      </c>
      <c r="E578" s="22" t="s">
        <v>222</v>
      </c>
      <c r="F578" s="22" t="s">
        <v>186</v>
      </c>
      <c r="G578" s="33">
        <v>45</v>
      </c>
      <c r="H578" s="33">
        <v>0.3</v>
      </c>
      <c r="I578" s="33" t="s">
        <v>103</v>
      </c>
      <c r="J578" s="33">
        <v>45</v>
      </c>
      <c r="K578" s="33">
        <v>0.3</v>
      </c>
      <c r="L578" s="33" t="s">
        <v>103</v>
      </c>
      <c r="M578" s="23" t="s">
        <v>96</v>
      </c>
      <c r="N578" s="24" t="s">
        <v>97</v>
      </c>
      <c r="O578" s="25">
        <v>43129</v>
      </c>
      <c r="P578" s="21">
        <v>0</v>
      </c>
      <c r="Q578" s="33">
        <v>3</v>
      </c>
      <c r="R578" s="33">
        <f t="shared" si="121"/>
        <v>33</v>
      </c>
      <c r="S578" s="34">
        <f t="shared" si="122"/>
        <v>4.2418260000000006E-2</v>
      </c>
      <c r="T578" s="34">
        <f t="shared" si="123"/>
        <v>4.2418259999999997</v>
      </c>
      <c r="U578" s="34">
        <f>+VLOOKUP(B578,'[3]Annexe 1 (Prix MP)'!A:C,3,0)*T578</f>
        <v>20.140359521040001</v>
      </c>
      <c r="V578" s="35">
        <f t="shared" si="126"/>
        <v>85</v>
      </c>
      <c r="W578" s="27">
        <f t="shared" si="118"/>
        <v>3</v>
      </c>
      <c r="X578" s="36">
        <f>+VLOOKUP(W578,'[3]Annexe 1 (Prix MP)'!$A$32:$B$38,2,0)</f>
        <v>0.15</v>
      </c>
      <c r="Y578" s="37">
        <f t="shared" si="127"/>
        <v>0.23694540612988235</v>
      </c>
      <c r="Z578" s="36">
        <f t="shared" si="128"/>
        <v>0.15</v>
      </c>
      <c r="AA578" s="34">
        <f t="shared" si="125"/>
        <v>0</v>
      </c>
      <c r="AB578" s="36">
        <f t="shared" si="124"/>
        <v>0</v>
      </c>
      <c r="AC578" s="36">
        <f t="shared" si="129"/>
        <v>0.38694540612988237</v>
      </c>
      <c r="AD578" s="38">
        <f t="shared" si="119"/>
        <v>0.38765158501365155</v>
      </c>
      <c r="AE578" s="36">
        <f t="shared" si="130"/>
        <v>0.38694540612988237</v>
      </c>
      <c r="AF578" s="31">
        <f t="shared" si="131"/>
        <v>0.38694540612988237</v>
      </c>
      <c r="AG578" s="31">
        <f>VLOOKUP(C578,'[4]Bague en acier (simple) '!$C$8:$AF$725,30,0)</f>
        <v>0.38694540612988237</v>
      </c>
      <c r="AH578" s="38">
        <f t="shared" si="120"/>
        <v>0.38765158501365155</v>
      </c>
    </row>
    <row r="579" spans="2:34" x14ac:dyDescent="0.25">
      <c r="B579" s="44" t="s">
        <v>113</v>
      </c>
      <c r="C579" s="1" t="s">
        <v>807</v>
      </c>
      <c r="D579" s="22" t="s">
        <v>101</v>
      </c>
      <c r="E579" s="22" t="s">
        <v>115</v>
      </c>
      <c r="F579" s="22" t="s">
        <v>186</v>
      </c>
      <c r="G579" s="33">
        <v>45</v>
      </c>
      <c r="H579" s="33">
        <v>0.3</v>
      </c>
      <c r="I579" s="33" t="s">
        <v>103</v>
      </c>
      <c r="J579" s="33">
        <v>45</v>
      </c>
      <c r="K579" s="33">
        <v>0.3</v>
      </c>
      <c r="L579" s="33" t="s">
        <v>103</v>
      </c>
      <c r="M579" s="23" t="s">
        <v>96</v>
      </c>
      <c r="N579" s="24" t="s">
        <v>97</v>
      </c>
      <c r="O579" s="25">
        <v>43129</v>
      </c>
      <c r="P579" s="21">
        <v>0</v>
      </c>
      <c r="Q579" s="33">
        <v>3</v>
      </c>
      <c r="R579" s="33">
        <f t="shared" si="121"/>
        <v>33</v>
      </c>
      <c r="S579" s="34">
        <f t="shared" si="122"/>
        <v>3.34881E-2</v>
      </c>
      <c r="T579" s="34">
        <f t="shared" si="123"/>
        <v>3.3488100000000003</v>
      </c>
      <c r="U579" s="34">
        <f>+VLOOKUP(B579,'[3]Annexe 1 (Prix MP)'!A:C,3,0)*T579</f>
        <v>16.526658650040005</v>
      </c>
      <c r="V579" s="35">
        <f t="shared" si="126"/>
        <v>85</v>
      </c>
      <c r="W579" s="27">
        <f t="shared" si="118"/>
        <v>3</v>
      </c>
      <c r="X579" s="36">
        <f>+VLOOKUP(W579,'[3]Annexe 1 (Prix MP)'!$A$32:$B$38,2,0)</f>
        <v>0.15</v>
      </c>
      <c r="Y579" s="37">
        <f t="shared" si="127"/>
        <v>0.19443127823576475</v>
      </c>
      <c r="Z579" s="36">
        <f t="shared" si="128"/>
        <v>0.15</v>
      </c>
      <c r="AA579" s="34">
        <f t="shared" si="125"/>
        <v>0</v>
      </c>
      <c r="AB579" s="36">
        <f t="shared" si="124"/>
        <v>0</v>
      </c>
      <c r="AC579" s="36">
        <f t="shared" si="129"/>
        <v>0.34443127823576475</v>
      </c>
      <c r="AD579" s="38">
        <f t="shared" si="119"/>
        <v>0.43550051774718418</v>
      </c>
      <c r="AE579" s="36">
        <f t="shared" si="130"/>
        <v>0.34443127823576475</v>
      </c>
      <c r="AF579" s="31">
        <f t="shared" si="131"/>
        <v>0.34443127823576475</v>
      </c>
      <c r="AG579" s="31">
        <f>VLOOKUP(C579,'[4]Bague en acier (simple) '!$C$8:$AF$725,30,0)</f>
        <v>0.34443127823576475</v>
      </c>
      <c r="AH579" s="38">
        <f t="shared" si="120"/>
        <v>0.43550051774718418</v>
      </c>
    </row>
    <row r="580" spans="2:34" x14ac:dyDescent="0.25">
      <c r="B580" s="44" t="s">
        <v>220</v>
      </c>
      <c r="C580" s="1" t="s">
        <v>808</v>
      </c>
      <c r="D580" s="22" t="s">
        <v>110</v>
      </c>
      <c r="E580" s="22" t="s">
        <v>222</v>
      </c>
      <c r="F580" s="22" t="s">
        <v>124</v>
      </c>
      <c r="G580" s="33">
        <v>45</v>
      </c>
      <c r="H580" s="33">
        <v>0.3</v>
      </c>
      <c r="I580" s="33" t="s">
        <v>103</v>
      </c>
      <c r="J580" s="33">
        <v>45</v>
      </c>
      <c r="K580" s="33">
        <v>0.3</v>
      </c>
      <c r="L580" s="33" t="s">
        <v>103</v>
      </c>
      <c r="M580" s="23" t="s">
        <v>96</v>
      </c>
      <c r="N580" s="24" t="s">
        <v>97</v>
      </c>
      <c r="O580" s="25">
        <v>43129</v>
      </c>
      <c r="P580" s="21">
        <v>0</v>
      </c>
      <c r="Q580" s="33">
        <v>3</v>
      </c>
      <c r="R580" s="33">
        <f t="shared" si="121"/>
        <v>41</v>
      </c>
      <c r="S580" s="34">
        <f t="shared" si="122"/>
        <v>5.372979600000001E-2</v>
      </c>
      <c r="T580" s="34">
        <f t="shared" si="123"/>
        <v>4.2418259999999997</v>
      </c>
      <c r="U580" s="34">
        <f>+VLOOKUP(B580,'[3]Annexe 1 (Prix MP)'!A:C,3,0)*T580</f>
        <v>20.140359521040001</v>
      </c>
      <c r="V580" s="35">
        <f t="shared" si="126"/>
        <v>68</v>
      </c>
      <c r="W580" s="27">
        <f t="shared" si="118"/>
        <v>3</v>
      </c>
      <c r="X580" s="36">
        <f>+VLOOKUP(W580,'[3]Annexe 1 (Prix MP)'!$A$32:$B$38,2,0)</f>
        <v>0.15</v>
      </c>
      <c r="Y580" s="37">
        <f t="shared" si="127"/>
        <v>0.29618175766235294</v>
      </c>
      <c r="Z580" s="36">
        <f t="shared" si="128"/>
        <v>0.15</v>
      </c>
      <c r="AA580" s="34">
        <f t="shared" si="125"/>
        <v>0</v>
      </c>
      <c r="AB580" s="36">
        <f t="shared" si="124"/>
        <v>0</v>
      </c>
      <c r="AC580" s="36">
        <f t="shared" si="129"/>
        <v>0.44618175766235291</v>
      </c>
      <c r="AD580" s="38">
        <f t="shared" si="119"/>
        <v>0.33618586467067563</v>
      </c>
      <c r="AE580" s="36">
        <f t="shared" si="130"/>
        <v>0.44618175766235291</v>
      </c>
      <c r="AF580" s="31">
        <f t="shared" si="131"/>
        <v>0.44618175766235291</v>
      </c>
      <c r="AG580" s="31">
        <f>VLOOKUP(C580,'[4]Bague en acier (simple) '!$C$8:$AF$725,30,0)</f>
        <v>0.44618175766235291</v>
      </c>
      <c r="AH580" s="38">
        <f t="shared" si="120"/>
        <v>0.33618586467067563</v>
      </c>
    </row>
    <row r="581" spans="2:34" x14ac:dyDescent="0.25">
      <c r="B581" s="44" t="s">
        <v>131</v>
      </c>
      <c r="C581" s="1" t="s">
        <v>809</v>
      </c>
      <c r="D581" s="22" t="s">
        <v>101</v>
      </c>
      <c r="E581" s="22" t="s">
        <v>111</v>
      </c>
      <c r="F581" s="22" t="s">
        <v>617</v>
      </c>
      <c r="G581" s="33">
        <v>45</v>
      </c>
      <c r="H581" s="33">
        <v>0.3</v>
      </c>
      <c r="I581" s="33" t="s">
        <v>103</v>
      </c>
      <c r="J581" s="33">
        <v>45</v>
      </c>
      <c r="K581" s="33">
        <v>0.3</v>
      </c>
      <c r="L581" s="33" t="s">
        <v>103</v>
      </c>
      <c r="M581" s="23" t="s">
        <v>96</v>
      </c>
      <c r="N581" s="24" t="s">
        <v>97</v>
      </c>
      <c r="O581" s="25">
        <v>43129</v>
      </c>
      <c r="P581" s="21">
        <v>0</v>
      </c>
      <c r="Q581" s="33">
        <v>3</v>
      </c>
      <c r="R581" s="33">
        <f t="shared" si="121"/>
        <v>88</v>
      </c>
      <c r="S581" s="34">
        <f t="shared" si="122"/>
        <v>0.13494464</v>
      </c>
      <c r="T581" s="34">
        <f t="shared" si="123"/>
        <v>4.7627520000000008</v>
      </c>
      <c r="U581" s="34">
        <f>+VLOOKUP(B581,'[3]Annexe 1 (Prix MP)'!A:C,3,0)*T581</f>
        <v>43.458830819712013</v>
      </c>
      <c r="V581" s="35">
        <f t="shared" si="126"/>
        <v>32</v>
      </c>
      <c r="W581" s="27">
        <f t="shared" ref="W581:W645" si="132">ROUND((E581-D581)/2,0)</f>
        <v>4</v>
      </c>
      <c r="X581" s="36">
        <f>+VLOOKUP(W581,'[3]Annexe 1 (Prix MP)'!$A$32:$B$38,2,0)</f>
        <v>0.2</v>
      </c>
      <c r="Y581" s="37">
        <f t="shared" si="127"/>
        <v>1.3580884631160004</v>
      </c>
      <c r="Z581" s="36">
        <f t="shared" si="128"/>
        <v>0.30000000000000004</v>
      </c>
      <c r="AA581" s="34">
        <f t="shared" si="125"/>
        <v>0</v>
      </c>
      <c r="AB581" s="36">
        <f t="shared" si="124"/>
        <v>0</v>
      </c>
      <c r="AC581" s="36">
        <f t="shared" si="129"/>
        <v>1.6580884631160004</v>
      </c>
      <c r="AD581" s="38">
        <f t="shared" si="119"/>
        <v>0.18093123899807989</v>
      </c>
      <c r="AE581" s="36">
        <f t="shared" si="130"/>
        <v>1.6976105788950004</v>
      </c>
      <c r="AF581" s="31">
        <f t="shared" si="131"/>
        <v>1.6976105788950004</v>
      </c>
      <c r="AG581" s="31">
        <f>VLOOKUP(C581,'[4]Bague en acier (simple) '!$C$8:$AF$725,30,0)</f>
        <v>0.99934443840000042</v>
      </c>
      <c r="AH581" s="30">
        <f t="shared" si="120"/>
        <v>0.19999999999999998</v>
      </c>
    </row>
    <row r="582" spans="2:34" x14ac:dyDescent="0.25">
      <c r="B582" s="44" t="s">
        <v>131</v>
      </c>
      <c r="C582" s="1" t="s">
        <v>810</v>
      </c>
      <c r="D582" s="22" t="s">
        <v>101</v>
      </c>
      <c r="E582" s="22" t="s">
        <v>111</v>
      </c>
      <c r="F582" s="22" t="s">
        <v>615</v>
      </c>
      <c r="G582" s="33">
        <v>45</v>
      </c>
      <c r="H582" s="33">
        <v>0.3</v>
      </c>
      <c r="I582" s="33" t="s">
        <v>103</v>
      </c>
      <c r="J582" s="33">
        <v>45</v>
      </c>
      <c r="K582" s="33">
        <v>0.3</v>
      </c>
      <c r="L582" s="33" t="s">
        <v>103</v>
      </c>
      <c r="M582" s="23" t="s">
        <v>96</v>
      </c>
      <c r="N582" s="24" t="s">
        <v>97</v>
      </c>
      <c r="O582" s="25">
        <v>43129</v>
      </c>
      <c r="P582" s="21">
        <v>0</v>
      </c>
      <c r="Q582" s="33">
        <v>3</v>
      </c>
      <c r="R582" s="33">
        <f t="shared" si="121"/>
        <v>46.5</v>
      </c>
      <c r="S582" s="34">
        <f t="shared" si="122"/>
        <v>6.9059904000000005E-2</v>
      </c>
      <c r="T582" s="34">
        <f t="shared" si="123"/>
        <v>4.7627520000000008</v>
      </c>
      <c r="U582" s="34">
        <f>+VLOOKUP(B582,'[3]Annexe 1 (Prix MP)'!A:C,3,0)*T582</f>
        <v>43.458830819712013</v>
      </c>
      <c r="V582" s="35">
        <f t="shared" si="126"/>
        <v>60</v>
      </c>
      <c r="W582" s="27">
        <f t="shared" si="132"/>
        <v>4</v>
      </c>
      <c r="X582" s="36">
        <f>+VLOOKUP(W582,'[3]Annexe 1 (Prix MP)'!$A$32:$B$38,2,0)</f>
        <v>0.2</v>
      </c>
      <c r="Y582" s="37">
        <f t="shared" si="127"/>
        <v>0.72431384699520018</v>
      </c>
      <c r="Z582" s="36">
        <f t="shared" si="128"/>
        <v>0.21729415409856004</v>
      </c>
      <c r="AA582" s="34">
        <f t="shared" si="125"/>
        <v>0</v>
      </c>
      <c r="AB582" s="36">
        <f t="shared" si="124"/>
        <v>0</v>
      </c>
      <c r="AC582" s="36">
        <f t="shared" si="129"/>
        <v>0.94160800109376019</v>
      </c>
      <c r="AD582" s="38">
        <f t="shared" si="119"/>
        <v>0.23076923076923073</v>
      </c>
      <c r="AE582" s="36">
        <f t="shared" si="130"/>
        <v>0.96575179599360028</v>
      </c>
      <c r="AF582" s="31">
        <f t="shared" si="131"/>
        <v>0.96575179599360028</v>
      </c>
      <c r="AG582" s="31">
        <f>VLOOKUP(C582,'[4]Bague en acier (simple) '!$C$8:$AF$725,30,0)</f>
        <v>0.59973777536000017</v>
      </c>
      <c r="AH582" s="38">
        <f t="shared" si="120"/>
        <v>0.25000000000000006</v>
      </c>
    </row>
    <row r="583" spans="2:34" x14ac:dyDescent="0.25">
      <c r="B583" s="44" t="s">
        <v>113</v>
      </c>
      <c r="C583" s="1" t="s">
        <v>811</v>
      </c>
      <c r="D583" s="22" t="s">
        <v>101</v>
      </c>
      <c r="E583" s="22" t="s">
        <v>115</v>
      </c>
      <c r="F583" s="22" t="s">
        <v>165</v>
      </c>
      <c r="G583" s="33">
        <v>45</v>
      </c>
      <c r="H583" s="33">
        <v>0.3</v>
      </c>
      <c r="I583" s="33" t="s">
        <v>103</v>
      </c>
      <c r="J583" s="33">
        <v>45</v>
      </c>
      <c r="K583" s="33">
        <v>0.3</v>
      </c>
      <c r="L583" s="33" t="s">
        <v>103</v>
      </c>
      <c r="M583" s="23" t="s">
        <v>96</v>
      </c>
      <c r="N583" s="24" t="s">
        <v>97</v>
      </c>
      <c r="O583" s="25">
        <v>43129</v>
      </c>
      <c r="P583" s="21">
        <v>0</v>
      </c>
      <c r="Q583" s="33">
        <v>3</v>
      </c>
      <c r="R583" s="33">
        <f t="shared" si="121"/>
        <v>30</v>
      </c>
      <c r="S583" s="34">
        <f t="shared" si="122"/>
        <v>3.0139290000000006E-2</v>
      </c>
      <c r="T583" s="34">
        <f t="shared" si="123"/>
        <v>3.3488100000000003</v>
      </c>
      <c r="U583" s="34">
        <f>+VLOOKUP(B583,'[3]Annexe 1 (Prix MP)'!A:C,3,0)*T583</f>
        <v>16.526658650040005</v>
      </c>
      <c r="V583" s="35">
        <f t="shared" si="126"/>
        <v>94</v>
      </c>
      <c r="W583" s="27">
        <f t="shared" si="132"/>
        <v>3</v>
      </c>
      <c r="X583" s="36">
        <f>+VLOOKUP(W583,'[3]Annexe 1 (Prix MP)'!$A$32:$B$38,2,0)</f>
        <v>0.15</v>
      </c>
      <c r="Y583" s="37">
        <f t="shared" si="127"/>
        <v>0.17581551755361707</v>
      </c>
      <c r="Z583" s="36">
        <f t="shared" si="128"/>
        <v>0.15</v>
      </c>
      <c r="AA583" s="34">
        <f t="shared" si="125"/>
        <v>0</v>
      </c>
      <c r="AB583" s="36">
        <f t="shared" si="124"/>
        <v>0</v>
      </c>
      <c r="AC583" s="36">
        <f t="shared" si="129"/>
        <v>0.32581551755361704</v>
      </c>
      <c r="AD583" s="38">
        <f t="shared" si="119"/>
        <v>0.46038322890902694</v>
      </c>
      <c r="AE583" s="36">
        <f t="shared" si="130"/>
        <v>0.32581551755361704</v>
      </c>
      <c r="AF583" s="31">
        <f t="shared" si="131"/>
        <v>0.32581551755361704</v>
      </c>
      <c r="AG583" s="31">
        <f>VLOOKUP(C583,'[4]Bague en acier (simple) '!$C$8:$AF$725,30,0)</f>
        <v>0.32581551755361704</v>
      </c>
      <c r="AH583" s="38">
        <f t="shared" si="120"/>
        <v>0.46038322890902694</v>
      </c>
    </row>
    <row r="584" spans="2:34" x14ac:dyDescent="0.25">
      <c r="B584" s="44" t="s">
        <v>216</v>
      </c>
      <c r="C584" s="1" t="s">
        <v>812</v>
      </c>
      <c r="D584" s="22" t="s">
        <v>111</v>
      </c>
      <c r="E584" s="22" t="s">
        <v>173</v>
      </c>
      <c r="F584" s="22" t="s">
        <v>186</v>
      </c>
      <c r="G584" s="33">
        <v>45</v>
      </c>
      <c r="H584" s="33">
        <v>0.3</v>
      </c>
      <c r="I584" s="33" t="s">
        <v>103</v>
      </c>
      <c r="J584" s="33">
        <v>45</v>
      </c>
      <c r="K584" s="33">
        <v>0.3</v>
      </c>
      <c r="L584" s="33" t="s">
        <v>103</v>
      </c>
      <c r="M584" s="23" t="s">
        <v>96</v>
      </c>
      <c r="N584" s="24" t="s">
        <v>97</v>
      </c>
      <c r="O584" s="25">
        <v>43129</v>
      </c>
      <c r="P584" s="21">
        <v>0</v>
      </c>
      <c r="Q584" s="33">
        <v>3</v>
      </c>
      <c r="R584" s="33">
        <f t="shared" si="121"/>
        <v>33</v>
      </c>
      <c r="S584" s="34">
        <f t="shared" si="122"/>
        <v>5.1348420000000006E-2</v>
      </c>
      <c r="T584" s="34">
        <f t="shared" si="123"/>
        <v>5.1348420000000008</v>
      </c>
      <c r="U584" s="34">
        <f>+VLOOKUP(B584,'[3]Annexe 1 (Prix MP)'!A:C,3,0)*T584</f>
        <v>20.624863119300006</v>
      </c>
      <c r="V584" s="35">
        <f t="shared" si="126"/>
        <v>85</v>
      </c>
      <c r="W584" s="27">
        <f t="shared" si="132"/>
        <v>3</v>
      </c>
      <c r="X584" s="36">
        <f>+VLOOKUP(W584,'[3]Annexe 1 (Prix MP)'!$A$32:$B$38,2,0)</f>
        <v>0.15</v>
      </c>
      <c r="Y584" s="37">
        <f t="shared" si="127"/>
        <v>0.242645448462353</v>
      </c>
      <c r="Z584" s="36">
        <f t="shared" si="128"/>
        <v>0.15</v>
      </c>
      <c r="AA584" s="34">
        <f t="shared" si="125"/>
        <v>0</v>
      </c>
      <c r="AB584" s="36">
        <f t="shared" si="124"/>
        <v>0</v>
      </c>
      <c r="AC584" s="36">
        <f t="shared" si="129"/>
        <v>0.392645448462353</v>
      </c>
      <c r="AD584" s="38">
        <f t="shared" ref="AD584:AD647" si="133">+(AC584-Y584-AA584-AB584)/AC584</f>
        <v>0.38202403870315604</v>
      </c>
      <c r="AE584" s="36">
        <f t="shared" si="130"/>
        <v>0.392645448462353</v>
      </c>
      <c r="AF584" s="31">
        <f t="shared" si="131"/>
        <v>0.392645448462353</v>
      </c>
      <c r="AG584" s="31">
        <f>VLOOKUP(C584,'[4]Bague en acier (simple) '!$C$8:$AF$725,30,0)</f>
        <v>0.392645448462353</v>
      </c>
      <c r="AH584" s="38">
        <f t="shared" ref="AH584:AH647" si="134">+(AF584-Y584-AA584-AB584)/AF584</f>
        <v>0.38202403870315604</v>
      </c>
    </row>
    <row r="585" spans="2:34" x14ac:dyDescent="0.25">
      <c r="B585" s="44" t="s">
        <v>220</v>
      </c>
      <c r="C585" s="1" t="s">
        <v>813</v>
      </c>
      <c r="D585" s="22" t="s">
        <v>110</v>
      </c>
      <c r="E585" s="22" t="s">
        <v>222</v>
      </c>
      <c r="F585" s="22" t="s">
        <v>425</v>
      </c>
      <c r="G585" s="33">
        <v>45</v>
      </c>
      <c r="H585" s="33">
        <v>0.3</v>
      </c>
      <c r="I585" s="33" t="s">
        <v>103</v>
      </c>
      <c r="J585" s="33">
        <v>45</v>
      </c>
      <c r="K585" s="33">
        <v>0.3</v>
      </c>
      <c r="L585" s="33" t="s">
        <v>103</v>
      </c>
      <c r="M585" s="23" t="s">
        <v>96</v>
      </c>
      <c r="N585" s="24" t="s">
        <v>97</v>
      </c>
      <c r="O585" s="25">
        <v>43129</v>
      </c>
      <c r="P585" s="21">
        <v>0</v>
      </c>
      <c r="Q585" s="33">
        <v>3</v>
      </c>
      <c r="R585" s="33">
        <f t="shared" si="121"/>
        <v>40</v>
      </c>
      <c r="S585" s="34">
        <f t="shared" si="122"/>
        <v>5.2315854000000009E-2</v>
      </c>
      <c r="T585" s="34">
        <f t="shared" si="123"/>
        <v>4.2418259999999997</v>
      </c>
      <c r="U585" s="34">
        <f>+VLOOKUP(B585,'[3]Annexe 1 (Prix MP)'!A:C,3,0)*T585</f>
        <v>20.140359521040001</v>
      </c>
      <c r="V585" s="35">
        <f t="shared" si="126"/>
        <v>70</v>
      </c>
      <c r="W585" s="27">
        <f t="shared" si="132"/>
        <v>3</v>
      </c>
      <c r="X585" s="36">
        <f>+VLOOKUP(W585,'[3]Annexe 1 (Prix MP)'!$A$32:$B$38,2,0)</f>
        <v>0.15</v>
      </c>
      <c r="Y585" s="37">
        <f t="shared" si="127"/>
        <v>0.28771942172914289</v>
      </c>
      <c r="Z585" s="36">
        <f t="shared" si="128"/>
        <v>0.15</v>
      </c>
      <c r="AA585" s="34">
        <f t="shared" si="125"/>
        <v>0</v>
      </c>
      <c r="AB585" s="36">
        <f t="shared" si="124"/>
        <v>0</v>
      </c>
      <c r="AC585" s="36">
        <f t="shared" si="129"/>
        <v>0.43771942172914291</v>
      </c>
      <c r="AD585" s="38">
        <f t="shared" si="133"/>
        <v>0.34268527406768523</v>
      </c>
      <c r="AE585" s="36">
        <f t="shared" si="130"/>
        <v>0.43771942172914291</v>
      </c>
      <c r="AF585" s="31">
        <f t="shared" si="131"/>
        <v>0.43771942172914291</v>
      </c>
      <c r="AG585" s="31">
        <f>VLOOKUP(C585,'[4]Bague en acier (simple) '!$C$8:$AF$725,30,0)</f>
        <v>0.43771942172914291</v>
      </c>
      <c r="AH585" s="38">
        <f t="shared" si="134"/>
        <v>0.34268527406768523</v>
      </c>
    </row>
    <row r="586" spans="2:34" x14ac:dyDescent="0.25">
      <c r="B586" s="44" t="s">
        <v>403</v>
      </c>
      <c r="C586" s="1" t="s">
        <v>814</v>
      </c>
      <c r="D586" s="22">
        <v>16</v>
      </c>
      <c r="E586" s="22" t="s">
        <v>366</v>
      </c>
      <c r="F586" s="22" t="s">
        <v>210</v>
      </c>
      <c r="G586" s="33">
        <v>45</v>
      </c>
      <c r="H586" s="33">
        <v>0.3</v>
      </c>
      <c r="I586" s="33" t="s">
        <v>103</v>
      </c>
      <c r="J586" s="33">
        <v>45</v>
      </c>
      <c r="K586" s="33">
        <v>0.3</v>
      </c>
      <c r="L586" s="33" t="s">
        <v>103</v>
      </c>
      <c r="M586" s="23" t="s">
        <v>96</v>
      </c>
      <c r="N586" s="24" t="s">
        <v>97</v>
      </c>
      <c r="O586" s="25">
        <v>43129</v>
      </c>
      <c r="P586" s="21">
        <v>0</v>
      </c>
      <c r="Q586" s="33">
        <v>3</v>
      </c>
      <c r="R586" s="33">
        <f t="shared" ref="R586:R650" si="135">+Q586+F586</f>
        <v>61</v>
      </c>
      <c r="S586" s="34">
        <f t="shared" ref="S586:S650" si="136">+(((E586*E586)/4-(D586*D586)/4)*F586*3.14*$T$6)/1000000</f>
        <v>0.189914736</v>
      </c>
      <c r="T586" s="34">
        <f t="shared" ref="T586:T650" si="137">((E586*E586)/4-(D586*D586)/4)*(3.14*$T$6*3)/1000</f>
        <v>9.8231760000000019</v>
      </c>
      <c r="U586" s="34">
        <f>+VLOOKUP(B586,'[3]Annexe 1 (Prix MP)'!A:C,3,0)*T586</f>
        <v>49.229828841600018</v>
      </c>
      <c r="V586" s="35">
        <f t="shared" si="126"/>
        <v>46</v>
      </c>
      <c r="W586" s="27">
        <f t="shared" si="132"/>
        <v>6</v>
      </c>
      <c r="X586" s="36">
        <f>+VLOOKUP(W586,'[3]Annexe 1 (Prix MP)'!$A$32:$B$38,2,0)</f>
        <v>0.25</v>
      </c>
      <c r="Y586" s="37">
        <f t="shared" si="127"/>
        <v>1.0702136704695655</v>
      </c>
      <c r="Z586" s="36">
        <f t="shared" si="128"/>
        <v>0.32106410114086964</v>
      </c>
      <c r="AA586" s="34">
        <f t="shared" si="125"/>
        <v>0</v>
      </c>
      <c r="AB586" s="36">
        <f t="shared" si="124"/>
        <v>0</v>
      </c>
      <c r="AC586" s="36">
        <f t="shared" si="129"/>
        <v>1.3912777716104352</v>
      </c>
      <c r="AD586" s="38">
        <f t="shared" si="133"/>
        <v>0.23076923076923078</v>
      </c>
      <c r="AE586" s="36">
        <f t="shared" si="130"/>
        <v>1.4269515606260874</v>
      </c>
      <c r="AF586" s="31">
        <f t="shared" si="131"/>
        <v>1.4269515606260874</v>
      </c>
      <c r="AG586" s="31">
        <f>VLOOKUP(C586,'[4]Bague en acier (simple) '!$C$8:$AF$725,30,0)</f>
        <v>1.4269515606260874</v>
      </c>
      <c r="AH586" s="38">
        <f t="shared" si="134"/>
        <v>0.25000000000000006</v>
      </c>
    </row>
    <row r="587" spans="2:34" x14ac:dyDescent="0.25">
      <c r="B587" s="44" t="s">
        <v>120</v>
      </c>
      <c r="C587" s="1" t="s">
        <v>815</v>
      </c>
      <c r="D587" s="22" t="s">
        <v>140</v>
      </c>
      <c r="E587" s="22" t="s">
        <v>115</v>
      </c>
      <c r="F587" s="22" t="s">
        <v>122</v>
      </c>
      <c r="G587" s="33">
        <v>45</v>
      </c>
      <c r="H587" s="33">
        <v>0.3</v>
      </c>
      <c r="I587" s="33" t="s">
        <v>103</v>
      </c>
      <c r="J587" s="33">
        <v>45</v>
      </c>
      <c r="K587" s="33">
        <v>0.3</v>
      </c>
      <c r="L587" s="33" t="s">
        <v>103</v>
      </c>
      <c r="M587" s="23" t="s">
        <v>96</v>
      </c>
      <c r="N587" s="24" t="s">
        <v>97</v>
      </c>
      <c r="O587" s="25">
        <v>43129</v>
      </c>
      <c r="P587" s="21">
        <v>0</v>
      </c>
      <c r="Q587" s="33">
        <v>3</v>
      </c>
      <c r="R587" s="33">
        <f t="shared" si="135"/>
        <v>35</v>
      </c>
      <c r="S587" s="34">
        <f t="shared" si="136"/>
        <v>4.4452352000000007E-2</v>
      </c>
      <c r="T587" s="34">
        <f t="shared" si="137"/>
        <v>4.167408</v>
      </c>
      <c r="U587" s="34">
        <f>+VLOOKUP(B587,'[3]Annexe 1 (Prix MP)'!A:C,3,0)*T587</f>
        <v>38.026476967248001</v>
      </c>
      <c r="V587" s="35">
        <f t="shared" si="126"/>
        <v>80</v>
      </c>
      <c r="W587" s="27">
        <f t="shared" si="132"/>
        <v>4</v>
      </c>
      <c r="X587" s="36">
        <f>+VLOOKUP(W587,'[3]Annexe 1 (Prix MP)'!$A$32:$B$38,2,0)</f>
        <v>0.2</v>
      </c>
      <c r="Y587" s="37">
        <f t="shared" si="127"/>
        <v>0.4753309620906</v>
      </c>
      <c r="Z587" s="36">
        <f t="shared" si="128"/>
        <v>0.2</v>
      </c>
      <c r="AA587" s="34">
        <f t="shared" si="125"/>
        <v>0</v>
      </c>
      <c r="AB587" s="36">
        <f t="shared" si="124"/>
        <v>0</v>
      </c>
      <c r="AC587" s="36">
        <f t="shared" si="129"/>
        <v>0.67533096209060006</v>
      </c>
      <c r="AD587" s="38">
        <f t="shared" si="133"/>
        <v>0.29615108920945454</v>
      </c>
      <c r="AE587" s="36">
        <f t="shared" si="130"/>
        <v>0.67533096209060006</v>
      </c>
      <c r="AF587" s="31">
        <f t="shared" si="131"/>
        <v>0.67533096209060006</v>
      </c>
      <c r="AG587" s="31">
        <f>VLOOKUP(C587,'[4]Bague en acier (simple) '!$C$8:$AF$725,30,0)</f>
        <v>0.55189301433440008</v>
      </c>
      <c r="AH587" s="38">
        <f t="shared" si="134"/>
        <v>0.29615108920945454</v>
      </c>
    </row>
    <row r="588" spans="2:34" x14ac:dyDescent="0.25">
      <c r="B588" s="44" t="s">
        <v>154</v>
      </c>
      <c r="C588" s="1" t="s">
        <v>11</v>
      </c>
      <c r="D588" s="22" t="s">
        <v>101</v>
      </c>
      <c r="E588" s="22" t="s">
        <v>110</v>
      </c>
      <c r="F588" s="22" t="s">
        <v>222</v>
      </c>
      <c r="G588" s="33">
        <v>45</v>
      </c>
      <c r="H588" s="33">
        <v>0.3</v>
      </c>
      <c r="I588" s="33" t="s">
        <v>103</v>
      </c>
      <c r="J588" s="33">
        <v>45</v>
      </c>
      <c r="K588" s="33">
        <v>0.3</v>
      </c>
      <c r="L588" s="33" t="s">
        <v>103</v>
      </c>
      <c r="M588" s="23" t="s">
        <v>96</v>
      </c>
      <c r="N588" s="24" t="s">
        <v>97</v>
      </c>
      <c r="O588" s="25">
        <v>43129</v>
      </c>
      <c r="P588" s="21">
        <v>0</v>
      </c>
      <c r="Q588" s="33">
        <v>3</v>
      </c>
      <c r="R588" s="33">
        <f t="shared" si="135"/>
        <v>25</v>
      </c>
      <c r="S588" s="34">
        <f t="shared" si="136"/>
        <v>1.5280496000000001E-2</v>
      </c>
      <c r="T588" s="34">
        <f t="shared" si="137"/>
        <v>2.083704</v>
      </c>
      <c r="U588" s="34">
        <f>+VLOOKUP(B588,'[3]Annexe 1 (Prix MP)'!A:C,3,0)*T588</f>
        <v>9.3938377209599988</v>
      </c>
      <c r="V588" s="35">
        <f t="shared" si="126"/>
        <v>112</v>
      </c>
      <c r="W588" s="27">
        <f t="shared" si="132"/>
        <v>2</v>
      </c>
      <c r="X588" s="36">
        <f>+VLOOKUP(W588,'[3]Annexe 1 (Prix MP)'!$A$32:$B$38,2,0)</f>
        <v>0.15</v>
      </c>
      <c r="Y588" s="37">
        <f t="shared" si="127"/>
        <v>8.3873551079999983E-2</v>
      </c>
      <c r="Z588" s="36">
        <f t="shared" si="128"/>
        <v>0.15</v>
      </c>
      <c r="AA588" s="34">
        <f t="shared" si="125"/>
        <v>0</v>
      </c>
      <c r="AB588" s="36">
        <f t="shared" si="124"/>
        <v>0</v>
      </c>
      <c r="AC588" s="36">
        <f t="shared" si="129"/>
        <v>0.23387355107999996</v>
      </c>
      <c r="AD588" s="38">
        <f t="shared" si="133"/>
        <v>0.64137222574899122</v>
      </c>
      <c r="AE588" s="36">
        <f t="shared" si="130"/>
        <v>0.23387355107999996</v>
      </c>
      <c r="AF588" s="31">
        <f t="shared" si="131"/>
        <v>0.23387355107999996</v>
      </c>
      <c r="AG588" s="31">
        <f>VLOOKUP(C588,'[4]Bague en acier (simple) '!$C$8:$AF$725,30,0)</f>
        <v>0.23387355107999996</v>
      </c>
      <c r="AH588" s="38">
        <f t="shared" si="134"/>
        <v>0.64137222574899122</v>
      </c>
    </row>
    <row r="589" spans="2:34" x14ac:dyDescent="0.25">
      <c r="B589" s="44" t="s">
        <v>120</v>
      </c>
      <c r="C589" s="1" t="s">
        <v>816</v>
      </c>
      <c r="D589" s="22" t="s">
        <v>265</v>
      </c>
      <c r="E589" s="22" t="s">
        <v>115</v>
      </c>
      <c r="F589" s="22" t="s">
        <v>122</v>
      </c>
      <c r="G589" s="33">
        <v>45</v>
      </c>
      <c r="H589" s="33">
        <v>0.3</v>
      </c>
      <c r="I589" s="33" t="s">
        <v>103</v>
      </c>
      <c r="J589" s="33">
        <v>45</v>
      </c>
      <c r="K589" s="33">
        <v>0.3</v>
      </c>
      <c r="L589" s="33" t="s">
        <v>103</v>
      </c>
      <c r="M589" s="23" t="s">
        <v>96</v>
      </c>
      <c r="N589" s="24" t="s">
        <v>97</v>
      </c>
      <c r="O589" s="25">
        <v>43129</v>
      </c>
      <c r="P589" s="21">
        <v>0</v>
      </c>
      <c r="Q589" s="33">
        <v>3</v>
      </c>
      <c r="R589" s="33">
        <f t="shared" si="135"/>
        <v>35</v>
      </c>
      <c r="S589" s="34">
        <f t="shared" si="136"/>
        <v>4.2418260000000006E-2</v>
      </c>
      <c r="T589" s="34">
        <f t="shared" si="137"/>
        <v>3.9767118750000003</v>
      </c>
      <c r="U589" s="34">
        <f>+VLOOKUP(B589,'[3]Annexe 1 (Prix MP)'!A:C,3,0)*T589</f>
        <v>36.286426123880631</v>
      </c>
      <c r="V589" s="35">
        <f t="shared" si="126"/>
        <v>80</v>
      </c>
      <c r="W589" s="27">
        <f t="shared" si="132"/>
        <v>4</v>
      </c>
      <c r="X589" s="36">
        <f>+VLOOKUP(W589,'[3]Annexe 1 (Prix MP)'!$A$32:$B$38,2,0)</f>
        <v>0.2</v>
      </c>
      <c r="Y589" s="37">
        <f t="shared" si="127"/>
        <v>0.45358032654850788</v>
      </c>
      <c r="Z589" s="36">
        <f t="shared" si="128"/>
        <v>0.2</v>
      </c>
      <c r="AA589" s="34">
        <f t="shared" si="125"/>
        <v>0</v>
      </c>
      <c r="AB589" s="36">
        <f t="shared" si="124"/>
        <v>0</v>
      </c>
      <c r="AC589" s="36">
        <f t="shared" si="129"/>
        <v>0.65358032654850784</v>
      </c>
      <c r="AD589" s="38">
        <f t="shared" si="133"/>
        <v>0.30600676286598144</v>
      </c>
      <c r="AE589" s="36">
        <f t="shared" si="130"/>
        <v>0.65358032654850784</v>
      </c>
      <c r="AF589" s="31">
        <f t="shared" si="131"/>
        <v>0.65358032654850784</v>
      </c>
      <c r="AG589" s="31">
        <f>VLOOKUP(C589,'[4]Bague en acier (simple) '!$C$8:$AF$725,30,0)</f>
        <v>0.53579076702668749</v>
      </c>
      <c r="AH589" s="38">
        <f t="shared" si="134"/>
        <v>0.30600676286598144</v>
      </c>
    </row>
    <row r="590" spans="2:34" x14ac:dyDescent="0.25">
      <c r="B590" s="44" t="s">
        <v>120</v>
      </c>
      <c r="C590" s="1" t="s">
        <v>817</v>
      </c>
      <c r="D590" s="22" t="s">
        <v>140</v>
      </c>
      <c r="E590" s="22" t="s">
        <v>115</v>
      </c>
      <c r="F590" s="22" t="s">
        <v>344</v>
      </c>
      <c r="G590" s="33">
        <v>45</v>
      </c>
      <c r="H590" s="33">
        <v>0.3</v>
      </c>
      <c r="I590" s="33" t="s">
        <v>103</v>
      </c>
      <c r="J590" s="33">
        <v>45</v>
      </c>
      <c r="K590" s="33">
        <v>0.3</v>
      </c>
      <c r="L590" s="33" t="s">
        <v>103</v>
      </c>
      <c r="M590" s="23" t="s">
        <v>96</v>
      </c>
      <c r="N590" s="24" t="s">
        <v>97</v>
      </c>
      <c r="O590" s="25">
        <v>43129</v>
      </c>
      <c r="P590" s="21">
        <v>0</v>
      </c>
      <c r="Q590" s="33">
        <v>3</v>
      </c>
      <c r="R590" s="33">
        <f t="shared" si="135"/>
        <v>81.5</v>
      </c>
      <c r="S590" s="34">
        <f t="shared" si="136"/>
        <v>0.10904717600000001</v>
      </c>
      <c r="T590" s="34">
        <f t="shared" si="137"/>
        <v>4.167408</v>
      </c>
      <c r="U590" s="34">
        <f>+VLOOKUP(B590,'[3]Annexe 1 (Prix MP)'!A:C,3,0)*T590</f>
        <v>38.026476967248001</v>
      </c>
      <c r="V590" s="35">
        <f t="shared" si="126"/>
        <v>34</v>
      </c>
      <c r="W590" s="27">
        <f t="shared" si="132"/>
        <v>4</v>
      </c>
      <c r="X590" s="36">
        <f>+VLOOKUP(W590,'[3]Annexe 1 (Prix MP)'!$A$32:$B$38,2,0)</f>
        <v>0.2</v>
      </c>
      <c r="Y590" s="37">
        <f t="shared" si="127"/>
        <v>1.1184257931543531</v>
      </c>
      <c r="Z590" s="36">
        <f t="shared" si="128"/>
        <v>0.30000000000000004</v>
      </c>
      <c r="AA590" s="34">
        <f t="shared" si="125"/>
        <v>0</v>
      </c>
      <c r="AB590" s="36">
        <f t="shared" si="124"/>
        <v>0</v>
      </c>
      <c r="AC590" s="36">
        <f t="shared" si="129"/>
        <v>1.4184257931543531</v>
      </c>
      <c r="AD590" s="38">
        <f t="shared" si="133"/>
        <v>0.21150207606761565</v>
      </c>
      <c r="AE590" s="36">
        <f t="shared" si="130"/>
        <v>1.4912343908724708</v>
      </c>
      <c r="AF590" s="31">
        <f t="shared" si="131"/>
        <v>1.4912343908724708</v>
      </c>
      <c r="AG590" s="31">
        <f>VLOOKUP(C590,'[4]Bague en acier (simple) '!$C$8:$AF$725,30,0)</f>
        <v>1.1039780841863529</v>
      </c>
      <c r="AH590" s="38">
        <f t="shared" si="134"/>
        <v>0.25</v>
      </c>
    </row>
    <row r="591" spans="2:34" x14ac:dyDescent="0.25">
      <c r="B591" s="44" t="s">
        <v>220</v>
      </c>
      <c r="C591" s="1" t="s">
        <v>818</v>
      </c>
      <c r="D591" s="22" t="s">
        <v>110</v>
      </c>
      <c r="E591" s="22" t="s">
        <v>222</v>
      </c>
      <c r="F591" s="22" t="s">
        <v>122</v>
      </c>
      <c r="G591" s="33">
        <v>45</v>
      </c>
      <c r="H591" s="33">
        <v>0.3</v>
      </c>
      <c r="I591" s="33" t="s">
        <v>103</v>
      </c>
      <c r="J591" s="33">
        <v>45</v>
      </c>
      <c r="K591" s="33">
        <v>0.3</v>
      </c>
      <c r="L591" s="33" t="s">
        <v>103</v>
      </c>
      <c r="M591" s="23" t="s">
        <v>96</v>
      </c>
      <c r="N591" s="24" t="s">
        <v>97</v>
      </c>
      <c r="O591" s="25">
        <v>43129</v>
      </c>
      <c r="P591" s="21">
        <v>0</v>
      </c>
      <c r="Q591" s="33">
        <v>3</v>
      </c>
      <c r="R591" s="33">
        <f t="shared" si="135"/>
        <v>35</v>
      </c>
      <c r="S591" s="34">
        <f t="shared" si="136"/>
        <v>4.5246144000000009E-2</v>
      </c>
      <c r="T591" s="34">
        <f t="shared" si="137"/>
        <v>4.2418259999999997</v>
      </c>
      <c r="U591" s="34">
        <f>+VLOOKUP(B591,'[3]Annexe 1 (Prix MP)'!A:C,3,0)*T591</f>
        <v>20.140359521040001</v>
      </c>
      <c r="V591" s="35">
        <f t="shared" si="126"/>
        <v>80</v>
      </c>
      <c r="W591" s="27">
        <f t="shared" si="132"/>
        <v>3</v>
      </c>
      <c r="X591" s="36">
        <f>+VLOOKUP(W591,'[3]Annexe 1 (Prix MP)'!$A$32:$B$38,2,0)</f>
        <v>0.15</v>
      </c>
      <c r="Y591" s="37">
        <f t="shared" si="127"/>
        <v>0.25175449401299999</v>
      </c>
      <c r="Z591" s="36">
        <f t="shared" si="128"/>
        <v>0.15</v>
      </c>
      <c r="AA591" s="34">
        <f t="shared" si="125"/>
        <v>0</v>
      </c>
      <c r="AB591" s="36">
        <f t="shared" si="124"/>
        <v>0</v>
      </c>
      <c r="AC591" s="36">
        <f t="shared" si="129"/>
        <v>0.40175449401300001</v>
      </c>
      <c r="AD591" s="38">
        <f t="shared" si="133"/>
        <v>0.37336234500253357</v>
      </c>
      <c r="AE591" s="36">
        <f t="shared" si="130"/>
        <v>0.40175449401300001</v>
      </c>
      <c r="AF591" s="31">
        <f t="shared" si="131"/>
        <v>0.40175449401300001</v>
      </c>
      <c r="AG591" s="31">
        <f>VLOOKUP(C591,'[4]Bague en acier (simple) '!$C$8:$AF$725,30,0)</f>
        <v>0.40175449401300001</v>
      </c>
      <c r="AH591" s="38">
        <f t="shared" si="134"/>
        <v>0.37336234500253357</v>
      </c>
    </row>
    <row r="592" spans="2:34" x14ac:dyDescent="0.25">
      <c r="B592" s="44" t="s">
        <v>131</v>
      </c>
      <c r="C592" s="1" t="s">
        <v>819</v>
      </c>
      <c r="D592" s="22" t="s">
        <v>101</v>
      </c>
      <c r="E592" s="22" t="s">
        <v>111</v>
      </c>
      <c r="F592" s="22" t="s">
        <v>124</v>
      </c>
      <c r="G592" s="33">
        <v>45</v>
      </c>
      <c r="H592" s="33">
        <v>0.3</v>
      </c>
      <c r="I592" s="33" t="s">
        <v>103</v>
      </c>
      <c r="J592" s="33">
        <v>45</v>
      </c>
      <c r="K592" s="33">
        <v>0.3</v>
      </c>
      <c r="L592" s="33" t="s">
        <v>103</v>
      </c>
      <c r="M592" s="23" t="s">
        <v>96</v>
      </c>
      <c r="N592" s="24" t="s">
        <v>97</v>
      </c>
      <c r="O592" s="25">
        <v>43129</v>
      </c>
      <c r="P592" s="21">
        <v>0</v>
      </c>
      <c r="Q592" s="33">
        <v>3</v>
      </c>
      <c r="R592" s="33">
        <f t="shared" si="135"/>
        <v>41</v>
      </c>
      <c r="S592" s="34">
        <f t="shared" si="136"/>
        <v>6.032819200000001E-2</v>
      </c>
      <c r="T592" s="34">
        <f t="shared" si="137"/>
        <v>4.7627520000000008</v>
      </c>
      <c r="U592" s="34">
        <f>+VLOOKUP(B592,'[3]Annexe 1 (Prix MP)'!A:C,3,0)*T592</f>
        <v>43.458830819712013</v>
      </c>
      <c r="V592" s="35">
        <f t="shared" si="126"/>
        <v>68</v>
      </c>
      <c r="W592" s="27">
        <f t="shared" si="132"/>
        <v>4</v>
      </c>
      <c r="X592" s="36">
        <f>+VLOOKUP(W592,'[3]Annexe 1 (Prix MP)'!$A$32:$B$38,2,0)</f>
        <v>0.2</v>
      </c>
      <c r="Y592" s="37">
        <f t="shared" si="127"/>
        <v>0.63910045323105902</v>
      </c>
      <c r="Z592" s="36">
        <f t="shared" si="128"/>
        <v>0.2</v>
      </c>
      <c r="AA592" s="34">
        <f t="shared" si="125"/>
        <v>0</v>
      </c>
      <c r="AB592" s="36">
        <f t="shared" si="124"/>
        <v>0</v>
      </c>
      <c r="AC592" s="36">
        <f t="shared" si="129"/>
        <v>0.83910045323105908</v>
      </c>
      <c r="AD592" s="38">
        <f t="shared" si="133"/>
        <v>0.23835048501031739</v>
      </c>
      <c r="AE592" s="36">
        <f t="shared" si="130"/>
        <v>0.85213393764141199</v>
      </c>
      <c r="AF592" s="31">
        <f t="shared" si="131"/>
        <v>0.85213393764141199</v>
      </c>
      <c r="AG592" s="31">
        <f>VLOOKUP(C592,'[4]Bague en acier (simple) '!$C$8:$AF$725,30,0)</f>
        <v>0.55270980178823548</v>
      </c>
      <c r="AH592" s="38">
        <f t="shared" si="134"/>
        <v>0.24999999999999997</v>
      </c>
    </row>
    <row r="593" spans="2:34" x14ac:dyDescent="0.25">
      <c r="B593" s="44" t="s">
        <v>154</v>
      </c>
      <c r="C593" s="1" t="s">
        <v>12</v>
      </c>
      <c r="D593" s="22" t="s">
        <v>101</v>
      </c>
      <c r="E593" s="22" t="s">
        <v>110</v>
      </c>
      <c r="F593" s="22" t="s">
        <v>514</v>
      </c>
      <c r="G593" s="33">
        <v>45</v>
      </c>
      <c r="H593" s="33">
        <v>0.3</v>
      </c>
      <c r="I593" s="33" t="s">
        <v>103</v>
      </c>
      <c r="J593" s="33">
        <v>45</v>
      </c>
      <c r="K593" s="33">
        <v>0.3</v>
      </c>
      <c r="L593" s="33" t="s">
        <v>103</v>
      </c>
      <c r="M593" s="23" t="s">
        <v>96</v>
      </c>
      <c r="N593" s="24" t="s">
        <v>97</v>
      </c>
      <c r="O593" s="25">
        <v>43129</v>
      </c>
      <c r="P593" s="21">
        <v>0</v>
      </c>
      <c r="Q593" s="33">
        <v>3</v>
      </c>
      <c r="R593" s="33">
        <f t="shared" si="135"/>
        <v>66</v>
      </c>
      <c r="S593" s="34">
        <f t="shared" si="136"/>
        <v>4.3757784000000001E-2</v>
      </c>
      <c r="T593" s="34">
        <f t="shared" si="137"/>
        <v>2.083704</v>
      </c>
      <c r="U593" s="34">
        <f>+VLOOKUP(B593,'[3]Annexe 1 (Prix MP)'!A:C,3,0)*T593</f>
        <v>9.3938377209599988</v>
      </c>
      <c r="V593" s="35">
        <f t="shared" si="126"/>
        <v>42</v>
      </c>
      <c r="W593" s="27">
        <f t="shared" si="132"/>
        <v>2</v>
      </c>
      <c r="X593" s="36">
        <f>+VLOOKUP(W593,'[3]Annexe 1 (Prix MP)'!$A$32:$B$38,2,0)</f>
        <v>0.15</v>
      </c>
      <c r="Y593" s="37">
        <f t="shared" si="127"/>
        <v>0.22366280287999998</v>
      </c>
      <c r="Z593" s="36">
        <f t="shared" si="128"/>
        <v>0.15</v>
      </c>
      <c r="AA593" s="34">
        <f t="shared" si="125"/>
        <v>0</v>
      </c>
      <c r="AB593" s="36">
        <f t="shared" si="124"/>
        <v>0</v>
      </c>
      <c r="AC593" s="36">
        <f t="shared" si="129"/>
        <v>0.37366280287999998</v>
      </c>
      <c r="AD593" s="38">
        <f t="shared" si="133"/>
        <v>0.40143144793615376</v>
      </c>
      <c r="AE593" s="36">
        <f t="shared" si="130"/>
        <v>0.37366280287999998</v>
      </c>
      <c r="AF593" s="31">
        <f t="shared" si="131"/>
        <v>0.37366280287999998</v>
      </c>
      <c r="AG593" s="31">
        <f>VLOOKUP(C593,'[4]Bague en acier (simple) '!$C$8:$AF$725,30,0)</f>
        <v>0.37366280287999998</v>
      </c>
      <c r="AH593" s="38">
        <f t="shared" si="134"/>
        <v>0.40143144793615376</v>
      </c>
    </row>
    <row r="594" spans="2:34" x14ac:dyDescent="0.25">
      <c r="B594" s="44" t="s">
        <v>154</v>
      </c>
      <c r="C594" s="1" t="s">
        <v>13</v>
      </c>
      <c r="D594" s="22" t="s">
        <v>101</v>
      </c>
      <c r="E594" s="22" t="s">
        <v>110</v>
      </c>
      <c r="F594" s="22" t="s">
        <v>511</v>
      </c>
      <c r="G594" s="33">
        <v>45</v>
      </c>
      <c r="H594" s="33">
        <v>0.3</v>
      </c>
      <c r="I594" s="33" t="s">
        <v>103</v>
      </c>
      <c r="J594" s="33">
        <v>45</v>
      </c>
      <c r="K594" s="33">
        <v>0.3</v>
      </c>
      <c r="L594" s="33" t="s">
        <v>103</v>
      </c>
      <c r="M594" s="23" t="s">
        <v>96</v>
      </c>
      <c r="N594" s="24" t="s">
        <v>97</v>
      </c>
      <c r="O594" s="25">
        <v>43129</v>
      </c>
      <c r="P594" s="21">
        <v>0</v>
      </c>
      <c r="Q594" s="33">
        <v>3</v>
      </c>
      <c r="R594" s="33">
        <f t="shared" si="135"/>
        <v>76</v>
      </c>
      <c r="S594" s="34">
        <f t="shared" si="136"/>
        <v>5.0703463999999997E-2</v>
      </c>
      <c r="T594" s="34">
        <f t="shared" si="137"/>
        <v>2.083704</v>
      </c>
      <c r="U594" s="34">
        <f>+VLOOKUP(B594,'[3]Annexe 1 (Prix MP)'!A:C,3,0)*T594</f>
        <v>9.3938377209599988</v>
      </c>
      <c r="V594" s="35">
        <f t="shared" si="126"/>
        <v>37</v>
      </c>
      <c r="W594" s="27">
        <f t="shared" si="132"/>
        <v>2</v>
      </c>
      <c r="X594" s="36">
        <f>+VLOOKUP(W594,'[3]Annexe 1 (Prix MP)'!$A$32:$B$38,2,0)</f>
        <v>0.15</v>
      </c>
      <c r="Y594" s="37">
        <f t="shared" si="127"/>
        <v>0.25388750597189186</v>
      </c>
      <c r="Z594" s="36">
        <f t="shared" si="128"/>
        <v>0.15</v>
      </c>
      <c r="AA594" s="34">
        <f t="shared" si="125"/>
        <v>0</v>
      </c>
      <c r="AB594" s="36">
        <f t="shared" si="124"/>
        <v>0</v>
      </c>
      <c r="AC594" s="36">
        <f t="shared" si="129"/>
        <v>0.40388750597189182</v>
      </c>
      <c r="AD594" s="38">
        <f t="shared" si="133"/>
        <v>0.3713905426191596</v>
      </c>
      <c r="AE594" s="36">
        <f t="shared" si="130"/>
        <v>0.40388750597189182</v>
      </c>
      <c r="AF594" s="31">
        <f t="shared" si="131"/>
        <v>0.40388750597189182</v>
      </c>
      <c r="AG594" s="31">
        <f>VLOOKUP(C594,'[4]Bague en acier (simple) '!$C$8:$AF$725,30,0)</f>
        <v>0.40388750597189182</v>
      </c>
      <c r="AH594" s="38">
        <f t="shared" si="134"/>
        <v>0.3713905426191596</v>
      </c>
    </row>
    <row r="595" spans="2:34" x14ac:dyDescent="0.25">
      <c r="B595" s="44" t="s">
        <v>129</v>
      </c>
      <c r="C595" s="1" t="s">
        <v>820</v>
      </c>
      <c r="D595" s="22" t="s">
        <v>119</v>
      </c>
      <c r="E595" s="22" t="s">
        <v>111</v>
      </c>
      <c r="F595" s="22" t="s">
        <v>372</v>
      </c>
      <c r="G595" s="33">
        <v>45</v>
      </c>
      <c r="H595" s="33">
        <v>0.3</v>
      </c>
      <c r="I595" s="33" t="s">
        <v>103</v>
      </c>
      <c r="J595" s="33">
        <v>45</v>
      </c>
      <c r="K595" s="33">
        <v>0.3</v>
      </c>
      <c r="L595" s="33" t="s">
        <v>103</v>
      </c>
      <c r="M595" s="23" t="s">
        <v>96</v>
      </c>
      <c r="N595" s="24" t="s">
        <v>97</v>
      </c>
      <c r="O595" s="25">
        <v>43129</v>
      </c>
      <c r="P595" s="21">
        <v>0</v>
      </c>
      <c r="Q595" s="33">
        <v>3</v>
      </c>
      <c r="R595" s="33">
        <f t="shared" si="135"/>
        <v>83</v>
      </c>
      <c r="S595" s="34">
        <f t="shared" si="136"/>
        <v>0.10120848000000002</v>
      </c>
      <c r="T595" s="34">
        <f t="shared" si="137"/>
        <v>3.7953180000000004</v>
      </c>
      <c r="U595" s="34">
        <f>+VLOOKUP(B595,'[3]Annexe 1 (Prix MP)'!A:C,3,0)*T595</f>
        <v>18.730213136712006</v>
      </c>
      <c r="V595" s="35">
        <f t="shared" si="126"/>
        <v>33</v>
      </c>
      <c r="W595" s="27">
        <f t="shared" si="132"/>
        <v>3</v>
      </c>
      <c r="X595" s="36">
        <f>+VLOOKUP(W595,'[3]Annexe 1 (Prix MP)'!$A$32:$B$38,2,0)</f>
        <v>0.15</v>
      </c>
      <c r="Y595" s="37">
        <f t="shared" si="127"/>
        <v>0.56758221626400018</v>
      </c>
      <c r="Z595" s="36">
        <f t="shared" si="128"/>
        <v>0.17027466487920004</v>
      </c>
      <c r="AA595" s="34">
        <f t="shared" si="125"/>
        <v>0</v>
      </c>
      <c r="AB595" s="36">
        <f t="shared" si="124"/>
        <v>0</v>
      </c>
      <c r="AC595" s="36">
        <f t="shared" si="129"/>
        <v>0.73785688114320025</v>
      </c>
      <c r="AD595" s="38">
        <f t="shared" si="133"/>
        <v>0.23076923076923078</v>
      </c>
      <c r="AE595" s="36">
        <f t="shared" si="130"/>
        <v>0.75677628835200028</v>
      </c>
      <c r="AF595" s="31">
        <f t="shared" si="131"/>
        <v>0.75677628835200028</v>
      </c>
      <c r="AG595" s="31">
        <f>VLOOKUP(C595,'[4]Bague en acier (simple) '!$C$8:$AF$725,30,0)</f>
        <v>0.75677628835200028</v>
      </c>
      <c r="AH595" s="38">
        <f t="shared" si="134"/>
        <v>0.25000000000000006</v>
      </c>
    </row>
    <row r="596" spans="2:34" x14ac:dyDescent="0.25">
      <c r="B596" s="44" t="s">
        <v>216</v>
      </c>
      <c r="C596" s="1" t="s">
        <v>821</v>
      </c>
      <c r="D596" s="22" t="s">
        <v>111</v>
      </c>
      <c r="E596" s="22" t="s">
        <v>173</v>
      </c>
      <c r="F596" s="22" t="s">
        <v>372</v>
      </c>
      <c r="G596" s="33">
        <v>45</v>
      </c>
      <c r="H596" s="33">
        <v>0.3</v>
      </c>
      <c r="I596" s="33" t="s">
        <v>103</v>
      </c>
      <c r="J596" s="33">
        <v>45</v>
      </c>
      <c r="K596" s="33">
        <v>0.3</v>
      </c>
      <c r="L596" s="33" t="s">
        <v>103</v>
      </c>
      <c r="M596" s="23" t="s">
        <v>96</v>
      </c>
      <c r="N596" s="24" t="s">
        <v>97</v>
      </c>
      <c r="O596" s="25">
        <v>43129</v>
      </c>
      <c r="P596" s="21">
        <v>0</v>
      </c>
      <c r="Q596" s="33">
        <v>3</v>
      </c>
      <c r="R596" s="33">
        <f t="shared" si="135"/>
        <v>83</v>
      </c>
      <c r="S596" s="34">
        <f t="shared" si="136"/>
        <v>0.13692911999999999</v>
      </c>
      <c r="T596" s="34">
        <f t="shared" si="137"/>
        <v>5.1348420000000008</v>
      </c>
      <c r="U596" s="34">
        <f>+VLOOKUP(B596,'[3]Annexe 1 (Prix MP)'!A:C,3,0)*T596</f>
        <v>20.624863119300006</v>
      </c>
      <c r="V596" s="35">
        <f t="shared" si="126"/>
        <v>33</v>
      </c>
      <c r="W596" s="27">
        <f t="shared" si="132"/>
        <v>3</v>
      </c>
      <c r="X596" s="36">
        <f>+VLOOKUP(W596,'[3]Annexe 1 (Prix MP)'!$A$32:$B$38,2,0)</f>
        <v>0.15</v>
      </c>
      <c r="Y596" s="37">
        <f t="shared" si="127"/>
        <v>0.62499585210000019</v>
      </c>
      <c r="Z596" s="36">
        <f t="shared" si="128"/>
        <v>0.18749875563000004</v>
      </c>
      <c r="AA596" s="34">
        <f t="shared" si="125"/>
        <v>0</v>
      </c>
      <c r="AB596" s="36">
        <f t="shared" ref="AB596:AB659" si="138">+IF(M596=$M$6,0.035,0)</f>
        <v>0</v>
      </c>
      <c r="AC596" s="36">
        <f t="shared" si="129"/>
        <v>0.81249460773000026</v>
      </c>
      <c r="AD596" s="38">
        <f t="shared" si="133"/>
        <v>0.23076923076923078</v>
      </c>
      <c r="AE596" s="36">
        <f t="shared" si="130"/>
        <v>0.83332780280000029</v>
      </c>
      <c r="AF596" s="31">
        <f t="shared" si="131"/>
        <v>0.83332780280000029</v>
      </c>
      <c r="AG596" s="31">
        <f>VLOOKUP(C596,'[4]Bague en acier (simple) '!$C$8:$AF$725,30,0)</f>
        <v>0.83332780280000029</v>
      </c>
      <c r="AH596" s="38">
        <f t="shared" si="134"/>
        <v>0.25000000000000006</v>
      </c>
    </row>
    <row r="597" spans="2:34" x14ac:dyDescent="0.25">
      <c r="B597" s="44" t="s">
        <v>220</v>
      </c>
      <c r="C597" s="1" t="s">
        <v>822</v>
      </c>
      <c r="D597" s="22" t="s">
        <v>110</v>
      </c>
      <c r="E597" s="22" t="s">
        <v>222</v>
      </c>
      <c r="F597" s="22" t="s">
        <v>162</v>
      </c>
      <c r="G597" s="33">
        <v>45</v>
      </c>
      <c r="H597" s="33">
        <v>0.3</v>
      </c>
      <c r="I597" s="33" t="s">
        <v>103</v>
      </c>
      <c r="J597" s="33">
        <v>45</v>
      </c>
      <c r="K597" s="33">
        <v>0.3</v>
      </c>
      <c r="L597" s="33" t="s">
        <v>103</v>
      </c>
      <c r="M597" s="23" t="s">
        <v>96</v>
      </c>
      <c r="N597" s="24" t="s">
        <v>97</v>
      </c>
      <c r="O597" s="25">
        <v>43129</v>
      </c>
      <c r="P597" s="21">
        <v>0</v>
      </c>
      <c r="Q597" s="33">
        <v>3</v>
      </c>
      <c r="R597" s="33">
        <f t="shared" si="135"/>
        <v>47</v>
      </c>
      <c r="S597" s="34">
        <f t="shared" si="136"/>
        <v>6.2213448000000005E-2</v>
      </c>
      <c r="T597" s="34">
        <f t="shared" si="137"/>
        <v>4.2418259999999997</v>
      </c>
      <c r="U597" s="34">
        <f>+VLOOKUP(B597,'[3]Annexe 1 (Prix MP)'!A:C,3,0)*T597</f>
        <v>20.140359521040001</v>
      </c>
      <c r="V597" s="35">
        <f t="shared" si="126"/>
        <v>60</v>
      </c>
      <c r="W597" s="27">
        <f t="shared" si="132"/>
        <v>3</v>
      </c>
      <c r="X597" s="36">
        <f>+VLOOKUP(W597,'[3]Annexe 1 (Prix MP)'!$A$32:$B$38,2,0)</f>
        <v>0.15</v>
      </c>
      <c r="Y597" s="37">
        <f t="shared" si="127"/>
        <v>0.33567265868400004</v>
      </c>
      <c r="Z597" s="36">
        <f t="shared" si="128"/>
        <v>0.15</v>
      </c>
      <c r="AA597" s="34">
        <f t="shared" si="125"/>
        <v>0</v>
      </c>
      <c r="AB597" s="36">
        <f t="shared" si="138"/>
        <v>0</v>
      </c>
      <c r="AC597" s="36">
        <f t="shared" si="129"/>
        <v>0.485672658684</v>
      </c>
      <c r="AD597" s="38">
        <f t="shared" si="133"/>
        <v>0.30884999869345447</v>
      </c>
      <c r="AE597" s="36">
        <f t="shared" si="130"/>
        <v>0.485672658684</v>
      </c>
      <c r="AF597" s="31">
        <f t="shared" si="131"/>
        <v>0.485672658684</v>
      </c>
      <c r="AG597" s="31">
        <f>VLOOKUP(C597,'[4]Bague en acier (simple) '!$C$8:$AF$725,30,0)</f>
        <v>0.485672658684</v>
      </c>
      <c r="AH597" s="38">
        <f t="shared" si="134"/>
        <v>0.30884999869345447</v>
      </c>
    </row>
    <row r="598" spans="2:34" x14ac:dyDescent="0.25">
      <c r="B598" s="44" t="s">
        <v>113</v>
      </c>
      <c r="C598" s="1" t="s">
        <v>823</v>
      </c>
      <c r="D598" s="22" t="s">
        <v>101</v>
      </c>
      <c r="E598" s="22" t="s">
        <v>115</v>
      </c>
      <c r="F598" s="22" t="s">
        <v>248</v>
      </c>
      <c r="G598" s="33">
        <v>45</v>
      </c>
      <c r="H598" s="33">
        <v>0.3</v>
      </c>
      <c r="I598" s="33" t="s">
        <v>103</v>
      </c>
      <c r="J598" s="33">
        <v>45</v>
      </c>
      <c r="K598" s="33">
        <v>0.3</v>
      </c>
      <c r="L598" s="33" t="s">
        <v>103</v>
      </c>
      <c r="M598" s="23" t="s">
        <v>96</v>
      </c>
      <c r="N598" s="24" t="s">
        <v>97</v>
      </c>
      <c r="O598" s="25">
        <v>43129</v>
      </c>
      <c r="P598" s="21">
        <v>0</v>
      </c>
      <c r="Q598" s="33">
        <v>3</v>
      </c>
      <c r="R598" s="33">
        <f t="shared" si="135"/>
        <v>63</v>
      </c>
      <c r="S598" s="34">
        <f t="shared" si="136"/>
        <v>6.69762E-2</v>
      </c>
      <c r="T598" s="34">
        <f t="shared" si="137"/>
        <v>3.3488100000000003</v>
      </c>
      <c r="U598" s="34">
        <f>+VLOOKUP(B598,'[3]Annexe 1 (Prix MP)'!A:C,3,0)*T598</f>
        <v>16.526658650040005</v>
      </c>
      <c r="V598" s="35">
        <f t="shared" si="126"/>
        <v>44</v>
      </c>
      <c r="W598" s="27">
        <f t="shared" si="132"/>
        <v>3</v>
      </c>
      <c r="X598" s="36">
        <f>+VLOOKUP(W598,'[3]Annexe 1 (Prix MP)'!$A$32:$B$38,2,0)</f>
        <v>0.15</v>
      </c>
      <c r="Y598" s="37">
        <f t="shared" si="127"/>
        <v>0.37560587841000009</v>
      </c>
      <c r="Z598" s="36">
        <f t="shared" si="128"/>
        <v>0.15</v>
      </c>
      <c r="AA598" s="34">
        <f t="shared" si="125"/>
        <v>0</v>
      </c>
      <c r="AB598" s="36">
        <f t="shared" si="138"/>
        <v>0</v>
      </c>
      <c r="AC598" s="36">
        <f t="shared" si="129"/>
        <v>0.52560587841000006</v>
      </c>
      <c r="AD598" s="38">
        <f t="shared" si="133"/>
        <v>0.28538493605467657</v>
      </c>
      <c r="AE598" s="36">
        <f t="shared" si="130"/>
        <v>0.53657982630000012</v>
      </c>
      <c r="AF598" s="31">
        <f t="shared" si="131"/>
        <v>0.53657982630000012</v>
      </c>
      <c r="AG598" s="31">
        <f>VLOOKUP(C598,'[4]Bague en acier (simple) '!$C$8:$AF$725,30,0)</f>
        <v>0.53657982630000012</v>
      </c>
      <c r="AH598" s="38">
        <f t="shared" si="134"/>
        <v>0.3</v>
      </c>
    </row>
    <row r="599" spans="2:34" x14ac:dyDescent="0.25">
      <c r="B599" s="44" t="s">
        <v>216</v>
      </c>
      <c r="C599" s="1" t="s">
        <v>824</v>
      </c>
      <c r="D599" s="22" t="s">
        <v>111</v>
      </c>
      <c r="E599" s="22" t="s">
        <v>173</v>
      </c>
      <c r="F599" s="22" t="s">
        <v>144</v>
      </c>
      <c r="G599" s="33">
        <v>45</v>
      </c>
      <c r="H599" s="33">
        <v>0.3</v>
      </c>
      <c r="I599" s="33" t="s">
        <v>103</v>
      </c>
      <c r="J599" s="33">
        <v>45</v>
      </c>
      <c r="K599" s="33">
        <v>0.3</v>
      </c>
      <c r="L599" s="33" t="s">
        <v>103</v>
      </c>
      <c r="M599" s="23" t="s">
        <v>96</v>
      </c>
      <c r="N599" s="24" t="s">
        <v>97</v>
      </c>
      <c r="O599" s="25">
        <v>43129</v>
      </c>
      <c r="P599" s="21">
        <v>0</v>
      </c>
      <c r="Q599" s="33">
        <v>3</v>
      </c>
      <c r="R599" s="33">
        <f t="shared" si="135"/>
        <v>38</v>
      </c>
      <c r="S599" s="34">
        <f t="shared" si="136"/>
        <v>5.9906490000000007E-2</v>
      </c>
      <c r="T599" s="34">
        <f t="shared" si="137"/>
        <v>5.1348420000000008</v>
      </c>
      <c r="U599" s="34">
        <f>+VLOOKUP(B599,'[3]Annexe 1 (Prix MP)'!A:C,3,0)*T599</f>
        <v>20.624863119300006</v>
      </c>
      <c r="V599" s="35">
        <f t="shared" si="126"/>
        <v>74</v>
      </c>
      <c r="W599" s="27">
        <f t="shared" si="132"/>
        <v>3</v>
      </c>
      <c r="X599" s="36">
        <f>+VLOOKUP(W599,'[3]Annexe 1 (Prix MP)'!$A$32:$B$38,2,0)</f>
        <v>0.15</v>
      </c>
      <c r="Y599" s="37">
        <f t="shared" si="127"/>
        <v>0.27871436647702713</v>
      </c>
      <c r="Z599" s="36">
        <f t="shared" si="128"/>
        <v>0.15</v>
      </c>
      <c r="AA599" s="34">
        <f t="shared" si="125"/>
        <v>0</v>
      </c>
      <c r="AB599" s="36">
        <f t="shared" si="138"/>
        <v>0</v>
      </c>
      <c r="AC599" s="36">
        <f t="shared" si="129"/>
        <v>0.4287143664770271</v>
      </c>
      <c r="AD599" s="38">
        <f t="shared" si="133"/>
        <v>0.349883306296986</v>
      </c>
      <c r="AE599" s="36">
        <f t="shared" si="130"/>
        <v>0.4287143664770271</v>
      </c>
      <c r="AF599" s="31">
        <f t="shared" si="131"/>
        <v>0.4287143664770271</v>
      </c>
      <c r="AG599" s="31">
        <f>VLOOKUP(C599,'[4]Bague en acier (simple) '!$C$8:$AF$725,30,0)</f>
        <v>0.4287143664770271</v>
      </c>
      <c r="AH599" s="38">
        <f t="shared" si="134"/>
        <v>0.349883306296986</v>
      </c>
    </row>
    <row r="600" spans="2:34" x14ac:dyDescent="0.25">
      <c r="B600" s="44" t="s">
        <v>216</v>
      </c>
      <c r="C600" s="1" t="s">
        <v>825</v>
      </c>
      <c r="D600" s="22" t="s">
        <v>111</v>
      </c>
      <c r="E600" s="22" t="s">
        <v>173</v>
      </c>
      <c r="F600" s="22" t="s">
        <v>389</v>
      </c>
      <c r="G600" s="33">
        <v>45</v>
      </c>
      <c r="H600" s="33">
        <v>0.3</v>
      </c>
      <c r="I600" s="33" t="s">
        <v>103</v>
      </c>
      <c r="J600" s="33">
        <v>45</v>
      </c>
      <c r="K600" s="33">
        <v>0.3</v>
      </c>
      <c r="L600" s="33" t="s">
        <v>103</v>
      </c>
      <c r="M600" s="23" t="s">
        <v>96</v>
      </c>
      <c r="N600" s="24" t="s">
        <v>97</v>
      </c>
      <c r="O600" s="25">
        <v>43129</v>
      </c>
      <c r="P600" s="21">
        <v>0</v>
      </c>
      <c r="Q600" s="33">
        <v>3</v>
      </c>
      <c r="R600" s="33">
        <f t="shared" si="135"/>
        <v>28.5</v>
      </c>
      <c r="S600" s="34">
        <f t="shared" si="136"/>
        <v>4.3646156999999998E-2</v>
      </c>
      <c r="T600" s="34">
        <f t="shared" si="137"/>
        <v>5.1348420000000008</v>
      </c>
      <c r="U600" s="34">
        <f>+VLOOKUP(B600,'[3]Annexe 1 (Prix MP)'!A:C,3,0)*T600</f>
        <v>20.624863119300006</v>
      </c>
      <c r="V600" s="35">
        <f t="shared" si="126"/>
        <v>98</v>
      </c>
      <c r="W600" s="27">
        <f t="shared" si="132"/>
        <v>3</v>
      </c>
      <c r="X600" s="36">
        <f>+VLOOKUP(W600,'[3]Annexe 1 (Prix MP)'!$A$32:$B$38,2,0)</f>
        <v>0.15</v>
      </c>
      <c r="Y600" s="37">
        <f t="shared" si="127"/>
        <v>0.21045778693163272</v>
      </c>
      <c r="Z600" s="36">
        <f t="shared" si="128"/>
        <v>0.15</v>
      </c>
      <c r="AA600" s="34">
        <f t="shared" ref="AA600:AA663" si="139">+IF(M600=$M$9,0,S600*$AA$6)</f>
        <v>0</v>
      </c>
      <c r="AB600" s="36">
        <f t="shared" si="138"/>
        <v>0</v>
      </c>
      <c r="AC600" s="36">
        <f t="shared" si="129"/>
        <v>0.36045778693163272</v>
      </c>
      <c r="AD600" s="38">
        <f t="shared" si="133"/>
        <v>0.41613749359352914</v>
      </c>
      <c r="AE600" s="36">
        <f t="shared" si="130"/>
        <v>0.36045778693163272</v>
      </c>
      <c r="AF600" s="31">
        <f t="shared" si="131"/>
        <v>0.36045778693163272</v>
      </c>
      <c r="AG600" s="31">
        <f>VLOOKUP(C600,'[4]Bague en acier (simple) '!$C$8:$AF$725,30,0)</f>
        <v>0.36045778693163272</v>
      </c>
      <c r="AH600" s="38">
        <f t="shared" si="134"/>
        <v>0.41613749359352914</v>
      </c>
    </row>
    <row r="601" spans="2:34" x14ac:dyDescent="0.25">
      <c r="B601" s="44" t="s">
        <v>129</v>
      </c>
      <c r="C601" s="1" t="s">
        <v>826</v>
      </c>
      <c r="D601" s="22" t="s">
        <v>119</v>
      </c>
      <c r="E601" s="22" t="s">
        <v>111</v>
      </c>
      <c r="F601" s="22" t="s">
        <v>450</v>
      </c>
      <c r="G601" s="33">
        <v>45</v>
      </c>
      <c r="H601" s="33">
        <v>0.3</v>
      </c>
      <c r="I601" s="33" t="s">
        <v>103</v>
      </c>
      <c r="J601" s="33">
        <v>45</v>
      </c>
      <c r="K601" s="33">
        <v>0.3</v>
      </c>
      <c r="L601" s="33" t="s">
        <v>103</v>
      </c>
      <c r="M601" s="23" t="s">
        <v>96</v>
      </c>
      <c r="N601" s="24" t="s">
        <v>97</v>
      </c>
      <c r="O601" s="25">
        <v>43129</v>
      </c>
      <c r="P601" s="21">
        <v>0</v>
      </c>
      <c r="Q601" s="33">
        <v>3</v>
      </c>
      <c r="R601" s="33">
        <f t="shared" si="135"/>
        <v>62</v>
      </c>
      <c r="S601" s="34">
        <f t="shared" si="136"/>
        <v>7.4641254000000004E-2</v>
      </c>
      <c r="T601" s="34">
        <f t="shared" si="137"/>
        <v>3.7953180000000004</v>
      </c>
      <c r="U601" s="34">
        <f>+VLOOKUP(B601,'[3]Annexe 1 (Prix MP)'!A:C,3,0)*T601</f>
        <v>18.730213136712006</v>
      </c>
      <c r="V601" s="35">
        <f t="shared" ref="V601:V664" si="140">INT(2820/R601)</f>
        <v>45</v>
      </c>
      <c r="W601" s="27">
        <f t="shared" si="132"/>
        <v>3</v>
      </c>
      <c r="X601" s="36">
        <f>+VLOOKUP(W601,'[3]Annexe 1 (Prix MP)'!$A$32:$B$38,2,0)</f>
        <v>0.15</v>
      </c>
      <c r="Y601" s="37">
        <f t="shared" si="127"/>
        <v>0.41622695859360015</v>
      </c>
      <c r="Z601" s="36">
        <f t="shared" si="128"/>
        <v>0.15</v>
      </c>
      <c r="AA601" s="34">
        <f t="shared" si="139"/>
        <v>0</v>
      </c>
      <c r="AB601" s="36">
        <f t="shared" si="138"/>
        <v>0</v>
      </c>
      <c r="AC601" s="36">
        <f t="shared" si="129"/>
        <v>0.56622695859360017</v>
      </c>
      <c r="AD601" s="38">
        <f t="shared" si="133"/>
        <v>0.26491144182285392</v>
      </c>
      <c r="AE601" s="36">
        <f t="shared" si="130"/>
        <v>0.59460994084800023</v>
      </c>
      <c r="AF601" s="31">
        <f t="shared" si="131"/>
        <v>0.59460994084800023</v>
      </c>
      <c r="AG601" s="31">
        <f>VLOOKUP(C601,'[4]Bague en acier (simple) '!$C$8:$AF$725,30,0)</f>
        <v>0.59460994084800023</v>
      </c>
      <c r="AH601" s="38">
        <f t="shared" si="134"/>
        <v>0.30000000000000004</v>
      </c>
    </row>
    <row r="602" spans="2:34" x14ac:dyDescent="0.25">
      <c r="B602" s="44" t="s">
        <v>131</v>
      </c>
      <c r="C602" s="1" t="s">
        <v>827</v>
      </c>
      <c r="D602" s="22" t="s">
        <v>101</v>
      </c>
      <c r="E602" s="22" t="s">
        <v>111</v>
      </c>
      <c r="F602" s="22" t="s">
        <v>193</v>
      </c>
      <c r="G602" s="33">
        <v>45</v>
      </c>
      <c r="H602" s="33">
        <v>0.3</v>
      </c>
      <c r="I602" s="33" t="s">
        <v>103</v>
      </c>
      <c r="J602" s="33">
        <v>45</v>
      </c>
      <c r="K602" s="33">
        <v>0.3</v>
      </c>
      <c r="L602" s="33" t="s">
        <v>103</v>
      </c>
      <c r="M602" s="23" t="s">
        <v>96</v>
      </c>
      <c r="N602" s="24" t="s">
        <v>97</v>
      </c>
      <c r="O602" s="25">
        <v>43129</v>
      </c>
      <c r="P602" s="21">
        <v>0</v>
      </c>
      <c r="Q602" s="33">
        <v>3</v>
      </c>
      <c r="R602" s="33">
        <f t="shared" si="135"/>
        <v>50.5</v>
      </c>
      <c r="S602" s="34">
        <f t="shared" si="136"/>
        <v>7.5410240000000003E-2</v>
      </c>
      <c r="T602" s="34">
        <f t="shared" si="137"/>
        <v>4.7627520000000008</v>
      </c>
      <c r="U602" s="34">
        <f>+VLOOKUP(B602,'[3]Annexe 1 (Prix MP)'!A:C,3,0)*T602</f>
        <v>43.458830819712013</v>
      </c>
      <c r="V602" s="35">
        <f t="shared" si="140"/>
        <v>55</v>
      </c>
      <c r="W602" s="27">
        <f t="shared" si="132"/>
        <v>4</v>
      </c>
      <c r="X602" s="36">
        <f>+VLOOKUP(W602,'[3]Annexe 1 (Prix MP)'!$A$32:$B$38,2,0)</f>
        <v>0.2</v>
      </c>
      <c r="Y602" s="37">
        <f t="shared" si="127"/>
        <v>0.79016056035840021</v>
      </c>
      <c r="Z602" s="36">
        <f t="shared" si="128"/>
        <v>0.23704816810752005</v>
      </c>
      <c r="AA602" s="34">
        <f t="shared" si="139"/>
        <v>0</v>
      </c>
      <c r="AB602" s="36">
        <f t="shared" si="138"/>
        <v>0</v>
      </c>
      <c r="AC602" s="36">
        <f t="shared" si="129"/>
        <v>1.0272087284659204</v>
      </c>
      <c r="AD602" s="38">
        <f t="shared" si="133"/>
        <v>0.23076923076923084</v>
      </c>
      <c r="AE602" s="36">
        <f t="shared" si="130"/>
        <v>1.0535474138112002</v>
      </c>
      <c r="AF602" s="31">
        <f t="shared" si="131"/>
        <v>1.0535474138112002</v>
      </c>
      <c r="AG602" s="31">
        <f>VLOOKUP(C602,'[4]Bague en acier (simple) '!$C$8:$AF$725,30,0)</f>
        <v>0.63607757312000013</v>
      </c>
      <c r="AH602" s="38">
        <f t="shared" si="134"/>
        <v>0.24999999999999994</v>
      </c>
    </row>
    <row r="603" spans="2:34" x14ac:dyDescent="0.25">
      <c r="B603" s="44" t="s">
        <v>131</v>
      </c>
      <c r="C603" s="1" t="s">
        <v>828</v>
      </c>
      <c r="D603" s="22" t="s">
        <v>101</v>
      </c>
      <c r="E603" s="22" t="s">
        <v>111</v>
      </c>
      <c r="F603" s="22" t="s">
        <v>524</v>
      </c>
      <c r="G603" s="33">
        <v>45</v>
      </c>
      <c r="H603" s="33">
        <v>0.3</v>
      </c>
      <c r="I603" s="33" t="s">
        <v>103</v>
      </c>
      <c r="J603" s="33">
        <v>45</v>
      </c>
      <c r="K603" s="33">
        <v>0.3</v>
      </c>
      <c r="L603" s="33" t="s">
        <v>103</v>
      </c>
      <c r="M603" s="23" t="s">
        <v>96</v>
      </c>
      <c r="N603" s="24" t="s">
        <v>97</v>
      </c>
      <c r="O603" s="25">
        <v>43129</v>
      </c>
      <c r="P603" s="21">
        <v>0</v>
      </c>
      <c r="Q603" s="33">
        <v>3</v>
      </c>
      <c r="R603" s="33">
        <f t="shared" si="135"/>
        <v>50</v>
      </c>
      <c r="S603" s="34">
        <f t="shared" si="136"/>
        <v>7.4616448000000002E-2</v>
      </c>
      <c r="T603" s="34">
        <f t="shared" si="137"/>
        <v>4.7627520000000008</v>
      </c>
      <c r="U603" s="34">
        <f>+VLOOKUP(B603,'[3]Annexe 1 (Prix MP)'!A:C,3,0)*T603</f>
        <v>43.458830819712013</v>
      </c>
      <c r="V603" s="35">
        <f t="shared" si="140"/>
        <v>56</v>
      </c>
      <c r="W603" s="27">
        <f t="shared" si="132"/>
        <v>4</v>
      </c>
      <c r="X603" s="36">
        <f>+VLOOKUP(W603,'[3]Annexe 1 (Prix MP)'!$A$32:$B$38,2,0)</f>
        <v>0.2</v>
      </c>
      <c r="Y603" s="37">
        <f t="shared" ref="Y603:Y666" si="141">U603/V603</f>
        <v>0.77605055035200021</v>
      </c>
      <c r="Z603" s="36">
        <f t="shared" ref="Z603:Z666" si="142">+IF(((Y603+AA603)*0.3)&gt;X603,IF(((Y603+AA603)*0.3)/X603&gt;$Z$6,X603*$Z$6,((Y603+AA603)*0.3)),X603)</f>
        <v>0.23281516510560005</v>
      </c>
      <c r="AA603" s="34">
        <f t="shared" si="139"/>
        <v>0</v>
      </c>
      <c r="AB603" s="36">
        <f t="shared" si="138"/>
        <v>0</v>
      </c>
      <c r="AC603" s="36">
        <f t="shared" ref="AC603:AC666" si="143">+Y603+Z603+AA603+AB603</f>
        <v>1.0088657154576002</v>
      </c>
      <c r="AD603" s="38">
        <f t="shared" si="133"/>
        <v>0.2307692307692307</v>
      </c>
      <c r="AE603" s="36">
        <f t="shared" ref="AE603:AE666" si="144">+IF(AD603&lt;=15%,(Y603+AA603+AB603)/0.85,IF(AND(AD603&gt;=15.5%,AD603&lt;19.5%),(Y603+AA603+AB603)/0.8,IF(AND(AD603&gt;=20.5%,AD603&lt;24.5%),(Y603+AA603+AB603)/0.75,IF(AND(AD603&gt;=25.5%,AD603&lt;29.5%),(Y603+AA603+AB603)/0.7,AC603))))</f>
        <v>1.0347340671360004</v>
      </c>
      <c r="AF603" s="31">
        <f t="shared" ref="AF603:AF666" si="145">+IF(AE603="",AC603,AE603)</f>
        <v>1.0347340671360004</v>
      </c>
      <c r="AG603" s="31">
        <f>VLOOKUP(C603,'[4]Bague en acier (simple) '!$C$8:$AF$725,30,0)</f>
        <v>0.62829047360000012</v>
      </c>
      <c r="AH603" s="38">
        <f t="shared" si="134"/>
        <v>0.25000000000000006</v>
      </c>
    </row>
    <row r="604" spans="2:34" x14ac:dyDescent="0.25">
      <c r="B604" s="44" t="s">
        <v>129</v>
      </c>
      <c r="C604" s="1" t="s">
        <v>829</v>
      </c>
      <c r="D604" s="22" t="s">
        <v>119</v>
      </c>
      <c r="E604" s="22" t="s">
        <v>111</v>
      </c>
      <c r="F604" s="22" t="s">
        <v>384</v>
      </c>
      <c r="G604" s="33">
        <v>45</v>
      </c>
      <c r="H604" s="33">
        <v>0.3</v>
      </c>
      <c r="I604" s="33" t="s">
        <v>103</v>
      </c>
      <c r="J604" s="33">
        <v>45</v>
      </c>
      <c r="K604" s="33">
        <v>0.3</v>
      </c>
      <c r="L604" s="33" t="s">
        <v>103</v>
      </c>
      <c r="M604" s="23" t="s">
        <v>96</v>
      </c>
      <c r="N604" s="24" t="s">
        <v>97</v>
      </c>
      <c r="O604" s="25">
        <v>43129</v>
      </c>
      <c r="P604" s="21">
        <v>0</v>
      </c>
      <c r="Q604" s="33">
        <v>3</v>
      </c>
      <c r="R604" s="33">
        <f t="shared" si="135"/>
        <v>42.5</v>
      </c>
      <c r="S604" s="34">
        <f t="shared" si="136"/>
        <v>4.9971687000000008E-2</v>
      </c>
      <c r="T604" s="34">
        <f t="shared" si="137"/>
        <v>3.7953180000000004</v>
      </c>
      <c r="U604" s="34">
        <f>+VLOOKUP(B604,'[3]Annexe 1 (Prix MP)'!A:C,3,0)*T604</f>
        <v>18.730213136712006</v>
      </c>
      <c r="V604" s="35">
        <f t="shared" si="140"/>
        <v>66</v>
      </c>
      <c r="W604" s="27">
        <f t="shared" si="132"/>
        <v>3</v>
      </c>
      <c r="X604" s="36">
        <f>+VLOOKUP(W604,'[3]Annexe 1 (Prix MP)'!$A$32:$B$38,2,0)</f>
        <v>0.15</v>
      </c>
      <c r="Y604" s="37">
        <f t="shared" si="141"/>
        <v>0.28379110813200009</v>
      </c>
      <c r="Z604" s="36">
        <f t="shared" si="142"/>
        <v>0.15</v>
      </c>
      <c r="AA604" s="34">
        <f t="shared" si="139"/>
        <v>0</v>
      </c>
      <c r="AB604" s="36">
        <f t="shared" si="138"/>
        <v>0</v>
      </c>
      <c r="AC604" s="36">
        <f t="shared" si="143"/>
        <v>0.43379110813200006</v>
      </c>
      <c r="AD604" s="38">
        <f t="shared" si="133"/>
        <v>0.34578855395614944</v>
      </c>
      <c r="AE604" s="36">
        <f t="shared" si="144"/>
        <v>0.43379110813200006</v>
      </c>
      <c r="AF604" s="31">
        <f t="shared" si="145"/>
        <v>0.43379110813200006</v>
      </c>
      <c r="AG604" s="31">
        <f>VLOOKUP(C604,'[4]Bague en acier (simple) '!$C$8:$AF$725,30,0)</f>
        <v>0.43379110813200006</v>
      </c>
      <c r="AH604" s="38">
        <f t="shared" si="134"/>
        <v>0.34578855395614944</v>
      </c>
    </row>
    <row r="605" spans="2:34" x14ac:dyDescent="0.25">
      <c r="B605" s="44" t="s">
        <v>216</v>
      </c>
      <c r="C605" s="1" t="s">
        <v>830</v>
      </c>
      <c r="D605" s="22">
        <v>20</v>
      </c>
      <c r="E605" s="22">
        <v>26</v>
      </c>
      <c r="F605" s="22">
        <v>26.5</v>
      </c>
      <c r="G605" s="33">
        <v>45</v>
      </c>
      <c r="H605" s="33">
        <v>0.3</v>
      </c>
      <c r="I605" s="33" t="s">
        <v>103</v>
      </c>
      <c r="J605" s="33">
        <v>45</v>
      </c>
      <c r="K605" s="33">
        <v>0.3</v>
      </c>
      <c r="L605" s="33" t="s">
        <v>103</v>
      </c>
      <c r="M605" s="23" t="s">
        <v>96</v>
      </c>
      <c r="N605" s="24" t="s">
        <v>97</v>
      </c>
      <c r="O605" s="25">
        <v>43129</v>
      </c>
      <c r="P605" s="21">
        <v>0</v>
      </c>
      <c r="Q605" s="33">
        <v>3</v>
      </c>
      <c r="R605" s="33">
        <f t="shared" si="135"/>
        <v>29.5</v>
      </c>
      <c r="S605" s="34">
        <f t="shared" si="136"/>
        <v>4.5357770999999998E-2</v>
      </c>
      <c r="T605" s="34">
        <f t="shared" si="137"/>
        <v>5.1348420000000008</v>
      </c>
      <c r="U605" s="34">
        <f>+VLOOKUP(B605,'[3]Annexe 1 (Prix MP)'!A:C,3,0)*T605</f>
        <v>20.624863119300006</v>
      </c>
      <c r="V605" s="35">
        <f t="shared" si="140"/>
        <v>95</v>
      </c>
      <c r="W605" s="27">
        <f t="shared" si="132"/>
        <v>3</v>
      </c>
      <c r="X605" s="36">
        <f>+VLOOKUP(W605,'[3]Annexe 1 (Prix MP)'!$A$32:$B$38,2,0)</f>
        <v>0.15</v>
      </c>
      <c r="Y605" s="37">
        <f t="shared" si="141"/>
        <v>0.21710382230842112</v>
      </c>
      <c r="Z605" s="36">
        <f t="shared" si="142"/>
        <v>0.15</v>
      </c>
      <c r="AA605" s="34">
        <f t="shared" si="139"/>
        <v>0</v>
      </c>
      <c r="AB605" s="36">
        <f t="shared" si="138"/>
        <v>0</v>
      </c>
      <c r="AC605" s="36">
        <f t="shared" si="143"/>
        <v>0.36710382230842109</v>
      </c>
      <c r="AD605" s="38">
        <f t="shared" si="133"/>
        <v>0.40860375426431261</v>
      </c>
      <c r="AE605" s="36">
        <f t="shared" si="144"/>
        <v>0.36710382230842109</v>
      </c>
      <c r="AF605" s="31">
        <f t="shared" si="145"/>
        <v>0.36710382230842109</v>
      </c>
      <c r="AG605" s="31">
        <f>VLOOKUP(C605,'[4]Bague en acier (simple) '!$C$8:$AF$725,30,0)</f>
        <v>0.36710382230842109</v>
      </c>
      <c r="AH605" s="38">
        <f t="shared" si="134"/>
        <v>0.40860375426431261</v>
      </c>
    </row>
    <row r="606" spans="2:34" x14ac:dyDescent="0.25">
      <c r="B606" s="44" t="s">
        <v>216</v>
      </c>
      <c r="C606" s="1" t="s">
        <v>831</v>
      </c>
      <c r="D606" s="22" t="s">
        <v>111</v>
      </c>
      <c r="E606" s="22" t="s">
        <v>173</v>
      </c>
      <c r="F606" s="22" t="s">
        <v>381</v>
      </c>
      <c r="G606" s="33">
        <v>45</v>
      </c>
      <c r="H606" s="33">
        <v>0.3</v>
      </c>
      <c r="I606" s="33" t="s">
        <v>103</v>
      </c>
      <c r="J606" s="33">
        <v>45</v>
      </c>
      <c r="K606" s="33">
        <v>0.3</v>
      </c>
      <c r="L606" s="33" t="s">
        <v>103</v>
      </c>
      <c r="M606" s="23" t="s">
        <v>96</v>
      </c>
      <c r="N606" s="24" t="s">
        <v>97</v>
      </c>
      <c r="O606" s="25">
        <v>43129</v>
      </c>
      <c r="P606" s="21">
        <v>0</v>
      </c>
      <c r="Q606" s="33">
        <v>3</v>
      </c>
      <c r="R606" s="33">
        <f t="shared" si="135"/>
        <v>45</v>
      </c>
      <c r="S606" s="34">
        <f t="shared" si="136"/>
        <v>7.1887788000000022E-2</v>
      </c>
      <c r="T606" s="34">
        <f t="shared" si="137"/>
        <v>5.1348420000000008</v>
      </c>
      <c r="U606" s="34">
        <f>+VLOOKUP(B606,'[3]Annexe 1 (Prix MP)'!A:C,3,0)*T606</f>
        <v>20.624863119300006</v>
      </c>
      <c r="V606" s="35">
        <f t="shared" si="140"/>
        <v>62</v>
      </c>
      <c r="W606" s="27">
        <f t="shared" si="132"/>
        <v>3</v>
      </c>
      <c r="X606" s="36">
        <f>+VLOOKUP(W606,'[3]Annexe 1 (Prix MP)'!$A$32:$B$38,2,0)</f>
        <v>0.15</v>
      </c>
      <c r="Y606" s="37">
        <f t="shared" si="141"/>
        <v>0.33265908256935495</v>
      </c>
      <c r="Z606" s="36">
        <f t="shared" si="142"/>
        <v>0.15</v>
      </c>
      <c r="AA606" s="34">
        <f t="shared" si="139"/>
        <v>0</v>
      </c>
      <c r="AB606" s="36">
        <f t="shared" si="138"/>
        <v>0</v>
      </c>
      <c r="AC606" s="36">
        <f t="shared" si="143"/>
        <v>0.48265908256935497</v>
      </c>
      <c r="AD606" s="38">
        <f t="shared" si="133"/>
        <v>0.3107783638950708</v>
      </c>
      <c r="AE606" s="36">
        <f t="shared" si="144"/>
        <v>0.48265908256935497</v>
      </c>
      <c r="AF606" s="31">
        <f t="shared" si="145"/>
        <v>0.48265908256935497</v>
      </c>
      <c r="AG606" s="31">
        <f>VLOOKUP(C606,'[4]Bague en acier (simple) '!$C$8:$AF$725,30,0)</f>
        <v>0.48265908256935497</v>
      </c>
      <c r="AH606" s="38">
        <f t="shared" si="134"/>
        <v>0.3107783638950708</v>
      </c>
    </row>
    <row r="607" spans="2:34" x14ac:dyDescent="0.25">
      <c r="B607" s="44" t="s">
        <v>216</v>
      </c>
      <c r="C607" s="1" t="s">
        <v>832</v>
      </c>
      <c r="D607" s="22" t="s">
        <v>111</v>
      </c>
      <c r="E607" s="22" t="s">
        <v>173</v>
      </c>
      <c r="F607" s="22" t="s">
        <v>102</v>
      </c>
      <c r="G607" s="33">
        <v>45</v>
      </c>
      <c r="H607" s="33">
        <v>0.3</v>
      </c>
      <c r="I607" s="33" t="s">
        <v>103</v>
      </c>
      <c r="J607" s="33">
        <v>45</v>
      </c>
      <c r="K607" s="33">
        <v>0.3</v>
      </c>
      <c r="L607" s="33" t="s">
        <v>103</v>
      </c>
      <c r="M607" s="23" t="s">
        <v>96</v>
      </c>
      <c r="N607" s="24" t="s">
        <v>97</v>
      </c>
      <c r="O607" s="25">
        <v>43129</v>
      </c>
      <c r="P607" s="21">
        <v>0</v>
      </c>
      <c r="Q607" s="33">
        <v>3</v>
      </c>
      <c r="R607" s="33">
        <f t="shared" si="135"/>
        <v>36</v>
      </c>
      <c r="S607" s="34">
        <f t="shared" si="136"/>
        <v>5.6483262000000006E-2</v>
      </c>
      <c r="T607" s="34">
        <f t="shared" si="137"/>
        <v>5.1348420000000008</v>
      </c>
      <c r="U607" s="34">
        <f>+VLOOKUP(B607,'[3]Annexe 1 (Prix MP)'!A:C,3,0)*T607</f>
        <v>20.624863119300006</v>
      </c>
      <c r="V607" s="35">
        <f t="shared" si="140"/>
        <v>78</v>
      </c>
      <c r="W607" s="27">
        <f t="shared" si="132"/>
        <v>3</v>
      </c>
      <c r="X607" s="36">
        <f>+VLOOKUP(W607,'[3]Annexe 1 (Prix MP)'!$A$32:$B$38,2,0)</f>
        <v>0.15</v>
      </c>
      <c r="Y607" s="37">
        <f t="shared" si="141"/>
        <v>0.26442132204230778</v>
      </c>
      <c r="Z607" s="36">
        <f t="shared" si="142"/>
        <v>0.15</v>
      </c>
      <c r="AA607" s="34">
        <f t="shared" si="139"/>
        <v>0</v>
      </c>
      <c r="AB607" s="36">
        <f t="shared" si="138"/>
        <v>0</v>
      </c>
      <c r="AC607" s="36">
        <f t="shared" si="143"/>
        <v>0.41442132204230775</v>
      </c>
      <c r="AD607" s="38">
        <f t="shared" si="133"/>
        <v>0.36195048860127582</v>
      </c>
      <c r="AE607" s="36">
        <f t="shared" si="144"/>
        <v>0.41442132204230775</v>
      </c>
      <c r="AF607" s="31">
        <f t="shared" si="145"/>
        <v>0.41442132204230775</v>
      </c>
      <c r="AG607" s="31">
        <f>VLOOKUP(C607,'[4]Bague en acier (simple) '!$C$8:$AF$725,30,0)</f>
        <v>0.41442132204230775</v>
      </c>
      <c r="AH607" s="38">
        <f t="shared" si="134"/>
        <v>0.36195048860127582</v>
      </c>
    </row>
    <row r="608" spans="2:34" x14ac:dyDescent="0.25">
      <c r="B608" s="44" t="s">
        <v>131</v>
      </c>
      <c r="C608" s="1" t="s">
        <v>833</v>
      </c>
      <c r="D608" s="22" t="s">
        <v>101</v>
      </c>
      <c r="E608" s="22" t="s">
        <v>111</v>
      </c>
      <c r="F608" s="22" t="s">
        <v>248</v>
      </c>
      <c r="G608" s="33">
        <v>45</v>
      </c>
      <c r="H608" s="33">
        <v>0.3</v>
      </c>
      <c r="I608" s="33" t="s">
        <v>103</v>
      </c>
      <c r="J608" s="33">
        <v>45</v>
      </c>
      <c r="K608" s="33">
        <v>0.3</v>
      </c>
      <c r="L608" s="33" t="s">
        <v>103</v>
      </c>
      <c r="M608" s="23" t="s">
        <v>96</v>
      </c>
      <c r="N608" s="24" t="s">
        <v>97</v>
      </c>
      <c r="O608" s="25">
        <v>43129</v>
      </c>
      <c r="P608" s="21">
        <v>0</v>
      </c>
      <c r="Q608" s="33">
        <v>3</v>
      </c>
      <c r="R608" s="33">
        <f t="shared" si="135"/>
        <v>63</v>
      </c>
      <c r="S608" s="34">
        <f t="shared" si="136"/>
        <v>9.5255040000000013E-2</v>
      </c>
      <c r="T608" s="34">
        <f t="shared" si="137"/>
        <v>4.7627520000000008</v>
      </c>
      <c r="U608" s="34">
        <f>+VLOOKUP(B608,'[3]Annexe 1 (Prix MP)'!A:C,3,0)*T608</f>
        <v>43.458830819712013</v>
      </c>
      <c r="V608" s="35">
        <f t="shared" si="140"/>
        <v>44</v>
      </c>
      <c r="W608" s="27">
        <f t="shared" si="132"/>
        <v>4</v>
      </c>
      <c r="X608" s="36">
        <f>+VLOOKUP(W608,'[3]Annexe 1 (Prix MP)'!$A$32:$B$38,2,0)</f>
        <v>0.2</v>
      </c>
      <c r="Y608" s="37">
        <f t="shared" si="141"/>
        <v>0.98770070044800029</v>
      </c>
      <c r="Z608" s="36">
        <f t="shared" si="142"/>
        <v>0.29631021013440006</v>
      </c>
      <c r="AA608" s="34">
        <f t="shared" si="139"/>
        <v>0</v>
      </c>
      <c r="AB608" s="36">
        <f t="shared" si="138"/>
        <v>0</v>
      </c>
      <c r="AC608" s="36">
        <f t="shared" si="143"/>
        <v>1.2840109105824005</v>
      </c>
      <c r="AD608" s="38">
        <f t="shared" si="133"/>
        <v>0.23076923076923081</v>
      </c>
      <c r="AE608" s="36">
        <f t="shared" si="144"/>
        <v>1.3169342672640003</v>
      </c>
      <c r="AF608" s="31">
        <f t="shared" si="145"/>
        <v>1.3169342672640003</v>
      </c>
      <c r="AG608" s="31">
        <f>VLOOKUP(C608,'[4]Bague en acier (simple) '!$C$8:$AF$725,30,0)</f>
        <v>0.77870995200000026</v>
      </c>
      <c r="AH608" s="38">
        <f t="shared" si="134"/>
        <v>0.24999999999999994</v>
      </c>
    </row>
    <row r="609" spans="2:34" x14ac:dyDescent="0.25">
      <c r="B609" s="44" t="s">
        <v>113</v>
      </c>
      <c r="C609" s="1" t="s">
        <v>834</v>
      </c>
      <c r="D609" s="22" t="s">
        <v>101</v>
      </c>
      <c r="E609" s="22" t="s">
        <v>115</v>
      </c>
      <c r="F609" s="22" t="s">
        <v>231</v>
      </c>
      <c r="G609" s="33">
        <v>45</v>
      </c>
      <c r="H609" s="33">
        <v>0.3</v>
      </c>
      <c r="I609" s="33" t="s">
        <v>103</v>
      </c>
      <c r="J609" s="33">
        <v>45</v>
      </c>
      <c r="K609" s="33">
        <v>0.3</v>
      </c>
      <c r="L609" s="33" t="s">
        <v>103</v>
      </c>
      <c r="M609" s="23" t="s">
        <v>96</v>
      </c>
      <c r="N609" s="24" t="s">
        <v>97</v>
      </c>
      <c r="O609" s="25">
        <v>43129</v>
      </c>
      <c r="P609" s="21">
        <v>0</v>
      </c>
      <c r="Q609" s="33">
        <v>3</v>
      </c>
      <c r="R609" s="33">
        <f t="shared" si="135"/>
        <v>44</v>
      </c>
      <c r="S609" s="34">
        <f t="shared" si="136"/>
        <v>4.5767070000000007E-2</v>
      </c>
      <c r="T609" s="34">
        <f t="shared" si="137"/>
        <v>3.3488100000000003</v>
      </c>
      <c r="U609" s="34">
        <f>+VLOOKUP(B609,'[3]Annexe 1 (Prix MP)'!A:C,3,0)*T609</f>
        <v>16.526658650040005</v>
      </c>
      <c r="V609" s="35">
        <f t="shared" si="140"/>
        <v>64</v>
      </c>
      <c r="W609" s="27">
        <f t="shared" si="132"/>
        <v>3</v>
      </c>
      <c r="X609" s="36">
        <f>+VLOOKUP(W609,'[3]Annexe 1 (Prix MP)'!$A$32:$B$38,2,0)</f>
        <v>0.15</v>
      </c>
      <c r="Y609" s="37">
        <f t="shared" si="141"/>
        <v>0.25822904140687508</v>
      </c>
      <c r="Z609" s="36">
        <f t="shared" si="142"/>
        <v>0.15</v>
      </c>
      <c r="AA609" s="34">
        <f t="shared" si="139"/>
        <v>0</v>
      </c>
      <c r="AB609" s="36">
        <f t="shared" si="138"/>
        <v>0</v>
      </c>
      <c r="AC609" s="36">
        <f t="shared" si="143"/>
        <v>0.4082290414068751</v>
      </c>
      <c r="AD609" s="38">
        <f t="shared" si="133"/>
        <v>0.36744078638564454</v>
      </c>
      <c r="AE609" s="36">
        <f t="shared" si="144"/>
        <v>0.4082290414068751</v>
      </c>
      <c r="AF609" s="31">
        <f t="shared" si="145"/>
        <v>0.4082290414068751</v>
      </c>
      <c r="AG609" s="31">
        <f>VLOOKUP(C609,'[4]Bague en acier (simple) '!$C$8:$AF$725,30,0)</f>
        <v>0.4082290414068751</v>
      </c>
      <c r="AH609" s="38">
        <f t="shared" si="134"/>
        <v>0.36744078638564454</v>
      </c>
    </row>
    <row r="610" spans="2:34" x14ac:dyDescent="0.25">
      <c r="B610" s="44" t="s">
        <v>108</v>
      </c>
      <c r="C610" s="1" t="s">
        <v>835</v>
      </c>
      <c r="D610" s="22" t="s">
        <v>110</v>
      </c>
      <c r="E610" s="22" t="s">
        <v>111</v>
      </c>
      <c r="F610" s="22" t="s">
        <v>231</v>
      </c>
      <c r="G610" s="33">
        <v>45</v>
      </c>
      <c r="H610" s="33">
        <v>0.3</v>
      </c>
      <c r="I610" s="33" t="s">
        <v>103</v>
      </c>
      <c r="J610" s="33">
        <v>45</v>
      </c>
      <c r="K610" s="33">
        <v>0.3</v>
      </c>
      <c r="L610" s="33" t="s">
        <v>103</v>
      </c>
      <c r="M610" s="23" t="s">
        <v>96</v>
      </c>
      <c r="N610" s="24" t="s">
        <v>97</v>
      </c>
      <c r="O610" s="25">
        <v>43129</v>
      </c>
      <c r="P610" s="21">
        <v>0</v>
      </c>
      <c r="Q610" s="33">
        <v>3</v>
      </c>
      <c r="R610" s="33">
        <f t="shared" si="135"/>
        <v>44</v>
      </c>
      <c r="S610" s="34">
        <f t="shared" si="136"/>
        <v>3.6613656000000001E-2</v>
      </c>
      <c r="T610" s="34">
        <f t="shared" si="137"/>
        <v>2.6790480000000003</v>
      </c>
      <c r="U610" s="34">
        <f>+VLOOKUP(B610,'[3]Annexe 1 (Prix MP)'!A:C,3,0)*T610</f>
        <v>12.174156712080002</v>
      </c>
      <c r="V610" s="35">
        <f t="shared" si="140"/>
        <v>64</v>
      </c>
      <c r="W610" s="27">
        <f t="shared" si="132"/>
        <v>2</v>
      </c>
      <c r="X610" s="36">
        <f>+VLOOKUP(W610,'[3]Annexe 1 (Prix MP)'!$A$32:$B$38,2,0)</f>
        <v>0.15</v>
      </c>
      <c r="Y610" s="37">
        <f t="shared" si="141"/>
        <v>0.19022119862625003</v>
      </c>
      <c r="Z610" s="36">
        <f t="shared" si="142"/>
        <v>0.15</v>
      </c>
      <c r="AA610" s="34">
        <f t="shared" si="139"/>
        <v>0</v>
      </c>
      <c r="AB610" s="36">
        <f t="shared" si="138"/>
        <v>0</v>
      </c>
      <c r="AC610" s="36">
        <f t="shared" si="143"/>
        <v>0.34022119862625</v>
      </c>
      <c r="AD610" s="38">
        <f t="shared" si="133"/>
        <v>0.44088963476018572</v>
      </c>
      <c r="AE610" s="36">
        <f t="shared" si="144"/>
        <v>0.34022119862625</v>
      </c>
      <c r="AF610" s="31">
        <f t="shared" si="145"/>
        <v>0.34022119862625</v>
      </c>
      <c r="AG610" s="31">
        <f>VLOOKUP(C610,'[4]Bague en acier (simple) '!$C$8:$AF$725,30,0)</f>
        <v>0.34022119862625</v>
      </c>
      <c r="AH610" s="38">
        <f t="shared" si="134"/>
        <v>0.44088963476018572</v>
      </c>
    </row>
    <row r="611" spans="2:34" x14ac:dyDescent="0.25">
      <c r="B611" s="44" t="s">
        <v>125</v>
      </c>
      <c r="C611" s="1" t="s">
        <v>836</v>
      </c>
      <c r="D611" s="22" t="s">
        <v>140</v>
      </c>
      <c r="E611" s="22" t="s">
        <v>110</v>
      </c>
      <c r="F611" s="22" t="s">
        <v>583</v>
      </c>
      <c r="G611" s="33">
        <v>45</v>
      </c>
      <c r="H611" s="33">
        <v>0.3</v>
      </c>
      <c r="I611" s="33" t="s">
        <v>103</v>
      </c>
      <c r="J611" s="33">
        <v>45</v>
      </c>
      <c r="K611" s="33">
        <v>0.3</v>
      </c>
      <c r="L611" s="33" t="s">
        <v>103</v>
      </c>
      <c r="M611" s="23" t="s">
        <v>96</v>
      </c>
      <c r="N611" s="24" t="s">
        <v>97</v>
      </c>
      <c r="O611" s="25">
        <v>43129</v>
      </c>
      <c r="P611" s="21">
        <v>0</v>
      </c>
      <c r="Q611" s="33">
        <v>3</v>
      </c>
      <c r="R611" s="33">
        <f t="shared" si="135"/>
        <v>27.5</v>
      </c>
      <c r="S611" s="34">
        <f t="shared" si="136"/>
        <v>2.3702133E-2</v>
      </c>
      <c r="T611" s="34">
        <f t="shared" si="137"/>
        <v>2.9023020000000002</v>
      </c>
      <c r="U611" s="34">
        <f>+VLOOKUP(B611,'[3]Annexe 1 (Prix MP)'!A:C,3,0)*T611</f>
        <v>14.197829199840001</v>
      </c>
      <c r="V611" s="35">
        <f t="shared" si="140"/>
        <v>102</v>
      </c>
      <c r="W611" s="27">
        <f t="shared" si="132"/>
        <v>3</v>
      </c>
      <c r="X611" s="36">
        <f>+VLOOKUP(W611,'[3]Annexe 1 (Prix MP)'!$A$32:$B$38,2,0)</f>
        <v>0.15</v>
      </c>
      <c r="Y611" s="37">
        <f t="shared" si="141"/>
        <v>0.13919440392000001</v>
      </c>
      <c r="Z611" s="36">
        <f t="shared" si="142"/>
        <v>0.15</v>
      </c>
      <c r="AA611" s="34">
        <f t="shared" si="139"/>
        <v>0</v>
      </c>
      <c r="AB611" s="36">
        <f t="shared" si="138"/>
        <v>0</v>
      </c>
      <c r="AC611" s="36">
        <f t="shared" si="143"/>
        <v>0.28919440392000001</v>
      </c>
      <c r="AD611" s="38">
        <f t="shared" si="133"/>
        <v>0.51868223577899719</v>
      </c>
      <c r="AE611" s="36">
        <f t="shared" si="144"/>
        <v>0.28919440392000001</v>
      </c>
      <c r="AF611" s="31">
        <f t="shared" si="145"/>
        <v>0.28919440392000001</v>
      </c>
      <c r="AG611" s="31">
        <f>VLOOKUP(C611,'[4]Bague en acier (simple) '!$C$8:$AF$725,30,0)</f>
        <v>0.28919440392000001</v>
      </c>
      <c r="AH611" s="38">
        <f t="shared" si="134"/>
        <v>0.51868223577899719</v>
      </c>
    </row>
    <row r="612" spans="2:34" x14ac:dyDescent="0.25">
      <c r="B612" s="44" t="s">
        <v>220</v>
      </c>
      <c r="C612" s="1" t="s">
        <v>837</v>
      </c>
      <c r="D612" s="22" t="s">
        <v>110</v>
      </c>
      <c r="E612" s="22" t="s">
        <v>222</v>
      </c>
      <c r="F612" s="22" t="s">
        <v>112</v>
      </c>
      <c r="G612" s="33">
        <v>45</v>
      </c>
      <c r="H612" s="33">
        <v>0.3</v>
      </c>
      <c r="I612" s="33" t="s">
        <v>103</v>
      </c>
      <c r="J612" s="33">
        <v>45</v>
      </c>
      <c r="K612" s="33">
        <v>0.3</v>
      </c>
      <c r="L612" s="33" t="s">
        <v>103</v>
      </c>
      <c r="M612" s="23" t="s">
        <v>96</v>
      </c>
      <c r="N612" s="24" t="s">
        <v>97</v>
      </c>
      <c r="O612" s="25">
        <v>43129</v>
      </c>
      <c r="P612" s="21">
        <v>0</v>
      </c>
      <c r="Q612" s="33">
        <v>3</v>
      </c>
      <c r="R612" s="33">
        <f t="shared" si="135"/>
        <v>48</v>
      </c>
      <c r="S612" s="34">
        <f t="shared" si="136"/>
        <v>6.3627390000000006E-2</v>
      </c>
      <c r="T612" s="34">
        <f t="shared" si="137"/>
        <v>4.2418259999999997</v>
      </c>
      <c r="U612" s="34">
        <f>+VLOOKUP(B612,'[3]Annexe 1 (Prix MP)'!A:C,3,0)*T612</f>
        <v>20.140359521040001</v>
      </c>
      <c r="V612" s="35">
        <f t="shared" si="140"/>
        <v>58</v>
      </c>
      <c r="W612" s="27">
        <f t="shared" si="132"/>
        <v>3</v>
      </c>
      <c r="X612" s="36">
        <f>+VLOOKUP(W612,'[3]Annexe 1 (Prix MP)'!$A$32:$B$38,2,0)</f>
        <v>0.15</v>
      </c>
      <c r="Y612" s="37">
        <f t="shared" si="141"/>
        <v>0.34724757794896555</v>
      </c>
      <c r="Z612" s="36">
        <f t="shared" si="142"/>
        <v>0.15</v>
      </c>
      <c r="AA612" s="34">
        <f t="shared" si="139"/>
        <v>0</v>
      </c>
      <c r="AB612" s="36">
        <f t="shared" si="138"/>
        <v>0</v>
      </c>
      <c r="AC612" s="36">
        <f t="shared" si="143"/>
        <v>0.49724757794896557</v>
      </c>
      <c r="AD612" s="38">
        <f t="shared" si="133"/>
        <v>0.30166059454470606</v>
      </c>
      <c r="AE612" s="36">
        <f t="shared" si="144"/>
        <v>0.49724757794896557</v>
      </c>
      <c r="AF612" s="31">
        <f t="shared" si="145"/>
        <v>0.49724757794896557</v>
      </c>
      <c r="AG612" s="31">
        <f>VLOOKUP(C612,'[4]Bague en acier (simple) '!$C$8:$AF$725,30,0)</f>
        <v>0.49724757794896557</v>
      </c>
      <c r="AH612" s="38">
        <f t="shared" si="134"/>
        <v>0.30166059454470606</v>
      </c>
    </row>
    <row r="613" spans="2:34" x14ac:dyDescent="0.25">
      <c r="B613" s="44" t="s">
        <v>117</v>
      </c>
      <c r="C613" s="1" t="s">
        <v>838</v>
      </c>
      <c r="D613" s="22" t="s">
        <v>119</v>
      </c>
      <c r="E613" s="22" t="s">
        <v>115</v>
      </c>
      <c r="F613" s="22" t="s">
        <v>122</v>
      </c>
      <c r="G613" s="33">
        <v>45</v>
      </c>
      <c r="H613" s="33">
        <v>0.3</v>
      </c>
      <c r="I613" s="33" t="s">
        <v>103</v>
      </c>
      <c r="J613" s="33">
        <v>45</v>
      </c>
      <c r="K613" s="33">
        <v>0.3</v>
      </c>
      <c r="L613" s="33" t="s">
        <v>103</v>
      </c>
      <c r="M613" s="23" t="s">
        <v>96</v>
      </c>
      <c r="N613" s="24" t="s">
        <v>97</v>
      </c>
      <c r="O613" s="25">
        <v>43129</v>
      </c>
      <c r="P613" s="21">
        <v>0</v>
      </c>
      <c r="Q613" s="33">
        <v>3</v>
      </c>
      <c r="R613" s="33">
        <f t="shared" si="135"/>
        <v>35</v>
      </c>
      <c r="S613" s="34">
        <f t="shared" si="136"/>
        <v>2.5401343999999999E-2</v>
      </c>
      <c r="T613" s="34">
        <f t="shared" si="137"/>
        <v>2.3813760000000004</v>
      </c>
      <c r="U613" s="34">
        <f>+VLOOKUP(B613,'[3]Annexe 1 (Prix MP)'!A:C,3,0)*T613</f>
        <v>10.821472632960003</v>
      </c>
      <c r="V613" s="35">
        <f t="shared" si="140"/>
        <v>80</v>
      </c>
      <c r="W613" s="27">
        <f t="shared" si="132"/>
        <v>2</v>
      </c>
      <c r="X613" s="36">
        <f>+VLOOKUP(W613,'[3]Annexe 1 (Prix MP)'!$A$32:$B$38,2,0)</f>
        <v>0.15</v>
      </c>
      <c r="Y613" s="37">
        <f t="shared" si="141"/>
        <v>0.13526840791200004</v>
      </c>
      <c r="Z613" s="36">
        <f t="shared" si="142"/>
        <v>0.15</v>
      </c>
      <c r="AA613" s="34">
        <f t="shared" si="139"/>
        <v>0</v>
      </c>
      <c r="AB613" s="36">
        <f t="shared" si="138"/>
        <v>0</v>
      </c>
      <c r="AC613" s="36">
        <f t="shared" si="143"/>
        <v>0.28526840791200003</v>
      </c>
      <c r="AD613" s="38">
        <f t="shared" si="133"/>
        <v>0.52582058103774387</v>
      </c>
      <c r="AE613" s="36">
        <f t="shared" si="144"/>
        <v>0.28526840791200003</v>
      </c>
      <c r="AF613" s="31">
        <f t="shared" si="145"/>
        <v>0.28526840791200003</v>
      </c>
      <c r="AG613" s="31">
        <f>VLOOKUP(C613,'[4]Bague en acier (simple) '!$C$8:$AF$725,30,0)</f>
        <v>0.28526840791200003</v>
      </c>
      <c r="AH613" s="38">
        <f t="shared" si="134"/>
        <v>0.52582058103774387</v>
      </c>
    </row>
    <row r="614" spans="2:34" x14ac:dyDescent="0.25">
      <c r="B614" s="44" t="s">
        <v>154</v>
      </c>
      <c r="C614" s="1" t="s">
        <v>14</v>
      </c>
      <c r="D614" s="22" t="s">
        <v>101</v>
      </c>
      <c r="E614" s="22" t="s">
        <v>110</v>
      </c>
      <c r="F614" s="22" t="s">
        <v>136</v>
      </c>
      <c r="G614" s="33">
        <v>45</v>
      </c>
      <c r="H614" s="33">
        <v>0.3</v>
      </c>
      <c r="I614" s="33" t="s">
        <v>103</v>
      </c>
      <c r="J614" s="33">
        <v>45</v>
      </c>
      <c r="K614" s="33">
        <v>0.3</v>
      </c>
      <c r="L614" s="33" t="s">
        <v>103</v>
      </c>
      <c r="M614" s="23" t="s">
        <v>96</v>
      </c>
      <c r="N614" s="24" t="s">
        <v>97</v>
      </c>
      <c r="O614" s="25">
        <v>43129</v>
      </c>
      <c r="P614" s="21">
        <v>0</v>
      </c>
      <c r="Q614" s="33">
        <v>3</v>
      </c>
      <c r="R614" s="33">
        <f t="shared" si="135"/>
        <v>53</v>
      </c>
      <c r="S614" s="34">
        <f t="shared" si="136"/>
        <v>3.47284E-2</v>
      </c>
      <c r="T614" s="34">
        <f t="shared" si="137"/>
        <v>2.083704</v>
      </c>
      <c r="U614" s="34">
        <f>+VLOOKUP(B614,'[3]Annexe 1 (Prix MP)'!A:C,3,0)*T614</f>
        <v>9.3938377209599988</v>
      </c>
      <c r="V614" s="35">
        <f t="shared" si="140"/>
        <v>53</v>
      </c>
      <c r="W614" s="27">
        <f t="shared" si="132"/>
        <v>2</v>
      </c>
      <c r="X614" s="36">
        <f>+VLOOKUP(W614,'[3]Annexe 1 (Prix MP)'!$A$32:$B$38,2,0)</f>
        <v>0.15</v>
      </c>
      <c r="Y614" s="37">
        <f t="shared" si="141"/>
        <v>0.17724222115018864</v>
      </c>
      <c r="Z614" s="36">
        <f t="shared" si="142"/>
        <v>0.15</v>
      </c>
      <c r="AA614" s="34">
        <f t="shared" si="139"/>
        <v>0</v>
      </c>
      <c r="AB614" s="36">
        <f t="shared" si="138"/>
        <v>0</v>
      </c>
      <c r="AC614" s="36">
        <f t="shared" si="143"/>
        <v>0.32724222115018864</v>
      </c>
      <c r="AD614" s="38">
        <f t="shared" si="133"/>
        <v>0.45837606001078057</v>
      </c>
      <c r="AE614" s="36">
        <f t="shared" si="144"/>
        <v>0.32724222115018864</v>
      </c>
      <c r="AF614" s="31">
        <f t="shared" si="145"/>
        <v>0.32724222115018864</v>
      </c>
      <c r="AG614" s="31">
        <f>VLOOKUP(C614,'[4]Bague en acier (simple) '!$C$8:$AF$725,30,0)</f>
        <v>0.32724222115018864</v>
      </c>
      <c r="AH614" s="38">
        <f t="shared" si="134"/>
        <v>0.45837606001078057</v>
      </c>
    </row>
    <row r="615" spans="2:34" x14ac:dyDescent="0.25">
      <c r="B615" s="44" t="s">
        <v>131</v>
      </c>
      <c r="C615" s="1" t="s">
        <v>839</v>
      </c>
      <c r="D615" s="22" t="s">
        <v>101</v>
      </c>
      <c r="E615" s="22" t="s">
        <v>111</v>
      </c>
      <c r="F615" s="22" t="s">
        <v>611</v>
      </c>
      <c r="G615" s="33">
        <v>45</v>
      </c>
      <c r="H615" s="33">
        <v>0.3</v>
      </c>
      <c r="I615" s="33" t="s">
        <v>103</v>
      </c>
      <c r="J615" s="33">
        <v>45</v>
      </c>
      <c r="K615" s="33">
        <v>0.3</v>
      </c>
      <c r="L615" s="33" t="s">
        <v>103</v>
      </c>
      <c r="M615" s="23" t="s">
        <v>96</v>
      </c>
      <c r="N615" s="24" t="s">
        <v>97</v>
      </c>
      <c r="O615" s="25">
        <v>43129</v>
      </c>
      <c r="P615" s="21">
        <v>0</v>
      </c>
      <c r="Q615" s="33">
        <v>3</v>
      </c>
      <c r="R615" s="33">
        <f t="shared" si="135"/>
        <v>75</v>
      </c>
      <c r="S615" s="34">
        <f t="shared" si="136"/>
        <v>0.11430604800000001</v>
      </c>
      <c r="T615" s="34">
        <f t="shared" si="137"/>
        <v>4.7627520000000008</v>
      </c>
      <c r="U615" s="34">
        <f>+VLOOKUP(B615,'[3]Annexe 1 (Prix MP)'!A:C,3,0)*T615</f>
        <v>43.458830819712013</v>
      </c>
      <c r="V615" s="35">
        <f t="shared" si="140"/>
        <v>37</v>
      </c>
      <c r="W615" s="27">
        <f t="shared" si="132"/>
        <v>4</v>
      </c>
      <c r="X615" s="36">
        <f>+VLOOKUP(W615,'[3]Annexe 1 (Prix MP)'!$A$32:$B$38,2,0)</f>
        <v>0.2</v>
      </c>
      <c r="Y615" s="37">
        <f t="shared" si="141"/>
        <v>1.1745629951273517</v>
      </c>
      <c r="Z615" s="36">
        <f t="shared" si="142"/>
        <v>0.30000000000000004</v>
      </c>
      <c r="AA615" s="34">
        <f t="shared" si="139"/>
        <v>0</v>
      </c>
      <c r="AB615" s="36">
        <f t="shared" si="138"/>
        <v>0</v>
      </c>
      <c r="AC615" s="36">
        <f t="shared" si="143"/>
        <v>1.4745629951273518</v>
      </c>
      <c r="AD615" s="38">
        <f t="shared" si="133"/>
        <v>0.20345010758532586</v>
      </c>
      <c r="AE615" s="36">
        <f t="shared" si="144"/>
        <v>1.4745629951273518</v>
      </c>
      <c r="AF615" s="31">
        <f t="shared" si="145"/>
        <v>1.4745629951273518</v>
      </c>
      <c r="AG615" s="31">
        <f>VLOOKUP(C615,'[4]Bague en acier (simple) '!$C$8:$AF$725,30,0)</f>
        <v>0.86429789267027057</v>
      </c>
      <c r="AH615" s="38">
        <f t="shared" si="134"/>
        <v>0.20345010758532586</v>
      </c>
    </row>
    <row r="616" spans="2:34" x14ac:dyDescent="0.25">
      <c r="B616" s="44" t="s">
        <v>202</v>
      </c>
      <c r="C616" s="1" t="s">
        <v>840</v>
      </c>
      <c r="D616" s="22" t="s">
        <v>140</v>
      </c>
      <c r="E616" s="22" t="s">
        <v>119</v>
      </c>
      <c r="F616" s="22" t="s">
        <v>222</v>
      </c>
      <c r="G616" s="33">
        <v>45</v>
      </c>
      <c r="H616" s="33">
        <v>0.3</v>
      </c>
      <c r="I616" s="33" t="s">
        <v>103</v>
      </c>
      <c r="J616" s="33">
        <v>45</v>
      </c>
      <c r="K616" s="33">
        <v>0.3</v>
      </c>
      <c r="L616" s="33" t="s">
        <v>103</v>
      </c>
      <c r="M616" s="23" t="s">
        <v>96</v>
      </c>
      <c r="N616" s="24" t="s">
        <v>97</v>
      </c>
      <c r="O616" s="25">
        <v>43129</v>
      </c>
      <c r="P616" s="21">
        <v>0</v>
      </c>
      <c r="Q616" s="33">
        <v>3</v>
      </c>
      <c r="R616" s="33">
        <f t="shared" si="135"/>
        <v>25</v>
      </c>
      <c r="S616" s="34">
        <f t="shared" si="136"/>
        <v>1.3097568E-2</v>
      </c>
      <c r="T616" s="34">
        <f t="shared" si="137"/>
        <v>1.7860320000000001</v>
      </c>
      <c r="U616" s="34">
        <f>+VLOOKUP(B616,'[3]Annexe 1 (Prix MP)'!A:C,3,0)*T616</f>
        <v>8.116104474720002</v>
      </c>
      <c r="V616" s="35">
        <f t="shared" si="140"/>
        <v>112</v>
      </c>
      <c r="W616" s="27">
        <f t="shared" si="132"/>
        <v>2</v>
      </c>
      <c r="X616" s="36">
        <f>+VLOOKUP(W616,'[3]Annexe 1 (Prix MP)'!$A$32:$B$38,2,0)</f>
        <v>0.15</v>
      </c>
      <c r="Y616" s="37">
        <f t="shared" si="141"/>
        <v>7.2465218524285738E-2</v>
      </c>
      <c r="Z616" s="36">
        <f t="shared" si="142"/>
        <v>0.15</v>
      </c>
      <c r="AA616" s="34">
        <f t="shared" si="139"/>
        <v>0</v>
      </c>
      <c r="AB616" s="36">
        <f t="shared" si="138"/>
        <v>0</v>
      </c>
      <c r="AC616" s="36">
        <f t="shared" si="143"/>
        <v>0.22246521852428575</v>
      </c>
      <c r="AD616" s="38">
        <f t="shared" si="133"/>
        <v>0.67426270495234764</v>
      </c>
      <c r="AE616" s="36">
        <f t="shared" si="144"/>
        <v>0.22246521852428575</v>
      </c>
      <c r="AF616" s="31">
        <f t="shared" si="145"/>
        <v>0.22246521852428575</v>
      </c>
      <c r="AG616" s="31">
        <f>VLOOKUP(C616,'[4]Bague en acier (simple) '!$C$8:$AF$725,30,0)</f>
        <v>0.22246521852428575</v>
      </c>
      <c r="AH616" s="38">
        <f t="shared" si="134"/>
        <v>0.67426270495234764</v>
      </c>
    </row>
    <row r="617" spans="2:34" x14ac:dyDescent="0.25">
      <c r="B617" s="44" t="s">
        <v>120</v>
      </c>
      <c r="C617" s="1" t="s">
        <v>841</v>
      </c>
      <c r="D617" s="22" t="s">
        <v>140</v>
      </c>
      <c r="E617" s="22" t="s">
        <v>115</v>
      </c>
      <c r="F617" s="22" t="s">
        <v>124</v>
      </c>
      <c r="G617" s="33">
        <v>45</v>
      </c>
      <c r="H617" s="33">
        <v>0.3</v>
      </c>
      <c r="I617" s="33" t="s">
        <v>103</v>
      </c>
      <c r="J617" s="33">
        <v>45</v>
      </c>
      <c r="K617" s="33">
        <v>0.3</v>
      </c>
      <c r="L617" s="33" t="s">
        <v>103</v>
      </c>
      <c r="M617" s="23" t="s">
        <v>96</v>
      </c>
      <c r="N617" s="24" t="s">
        <v>97</v>
      </c>
      <c r="O617" s="25">
        <v>43129</v>
      </c>
      <c r="P617" s="21">
        <v>0</v>
      </c>
      <c r="Q617" s="33">
        <v>3</v>
      </c>
      <c r="R617" s="33">
        <f t="shared" si="135"/>
        <v>41</v>
      </c>
      <c r="S617" s="34">
        <f t="shared" si="136"/>
        <v>5.2787168000000002E-2</v>
      </c>
      <c r="T617" s="34">
        <f t="shared" si="137"/>
        <v>4.167408</v>
      </c>
      <c r="U617" s="34">
        <f>+VLOOKUP(B617,'[3]Annexe 1 (Prix MP)'!A:C,3,0)*T617</f>
        <v>38.026476967248001</v>
      </c>
      <c r="V617" s="35">
        <f t="shared" si="140"/>
        <v>68</v>
      </c>
      <c r="W617" s="27">
        <f t="shared" si="132"/>
        <v>4</v>
      </c>
      <c r="X617" s="36">
        <f>+VLOOKUP(W617,'[3]Annexe 1 (Prix MP)'!$A$32:$B$38,2,0)</f>
        <v>0.2</v>
      </c>
      <c r="Y617" s="37">
        <f t="shared" si="141"/>
        <v>0.55921289657717654</v>
      </c>
      <c r="Z617" s="36">
        <f t="shared" si="142"/>
        <v>0.2</v>
      </c>
      <c r="AA617" s="34">
        <f t="shared" si="139"/>
        <v>0</v>
      </c>
      <c r="AB617" s="36">
        <f t="shared" si="138"/>
        <v>0</v>
      </c>
      <c r="AC617" s="36">
        <f t="shared" si="143"/>
        <v>0.7592128965771765</v>
      </c>
      <c r="AD617" s="38">
        <f t="shared" si="133"/>
        <v>0.26343072002817236</v>
      </c>
      <c r="AE617" s="36">
        <f t="shared" si="144"/>
        <v>0.79887556653882363</v>
      </c>
      <c r="AF617" s="31">
        <f t="shared" si="145"/>
        <v>0.79887556653882363</v>
      </c>
      <c r="AG617" s="31">
        <f>VLOOKUP(C617,'[4]Bague en acier (simple) '!$C$8:$AF$725,30,0)</f>
        <v>0.61399178156988232</v>
      </c>
      <c r="AH617" s="38">
        <f t="shared" si="134"/>
        <v>0.3</v>
      </c>
    </row>
    <row r="618" spans="2:34" x14ac:dyDescent="0.25">
      <c r="B618" s="44" t="s">
        <v>117</v>
      </c>
      <c r="C618" s="1" t="s">
        <v>842</v>
      </c>
      <c r="D618" s="22" t="s">
        <v>119</v>
      </c>
      <c r="E618" s="22" t="s">
        <v>115</v>
      </c>
      <c r="F618" s="22" t="s">
        <v>102</v>
      </c>
      <c r="G618" s="33">
        <v>45</v>
      </c>
      <c r="H618" s="33">
        <v>0.3</v>
      </c>
      <c r="I618" s="33" t="s">
        <v>103</v>
      </c>
      <c r="J618" s="33">
        <v>45</v>
      </c>
      <c r="K618" s="33">
        <v>0.3</v>
      </c>
      <c r="L618" s="33" t="s">
        <v>103</v>
      </c>
      <c r="M618" s="23" t="s">
        <v>96</v>
      </c>
      <c r="N618" s="24" t="s">
        <v>97</v>
      </c>
      <c r="O618" s="25">
        <v>43129</v>
      </c>
      <c r="P618" s="21">
        <v>0</v>
      </c>
      <c r="Q618" s="33">
        <v>3</v>
      </c>
      <c r="R618" s="33">
        <f t="shared" si="135"/>
        <v>36</v>
      </c>
      <c r="S618" s="34">
        <f t="shared" si="136"/>
        <v>2.6195136000000001E-2</v>
      </c>
      <c r="T618" s="34">
        <f t="shared" si="137"/>
        <v>2.3813760000000004</v>
      </c>
      <c r="U618" s="34">
        <f>+VLOOKUP(B618,'[3]Annexe 1 (Prix MP)'!A:C,3,0)*T618</f>
        <v>10.821472632960003</v>
      </c>
      <c r="V618" s="35">
        <f t="shared" si="140"/>
        <v>78</v>
      </c>
      <c r="W618" s="27">
        <f t="shared" si="132"/>
        <v>2</v>
      </c>
      <c r="X618" s="36">
        <f>+VLOOKUP(W618,'[3]Annexe 1 (Prix MP)'!$A$32:$B$38,2,0)</f>
        <v>0.15</v>
      </c>
      <c r="Y618" s="37">
        <f t="shared" si="141"/>
        <v>0.13873682862769235</v>
      </c>
      <c r="Z618" s="36">
        <f t="shared" si="142"/>
        <v>0.15</v>
      </c>
      <c r="AA618" s="34">
        <f t="shared" si="139"/>
        <v>0</v>
      </c>
      <c r="AB618" s="36">
        <f t="shared" si="138"/>
        <v>0</v>
      </c>
      <c r="AC618" s="36">
        <f t="shared" si="143"/>
        <v>0.28873682862769234</v>
      </c>
      <c r="AD618" s="38">
        <f t="shared" si="133"/>
        <v>0.51950421673923486</v>
      </c>
      <c r="AE618" s="36">
        <f t="shared" si="144"/>
        <v>0.28873682862769234</v>
      </c>
      <c r="AF618" s="31">
        <f t="shared" si="145"/>
        <v>0.28873682862769234</v>
      </c>
      <c r="AG618" s="31">
        <f>VLOOKUP(C618,'[4]Bague en acier (simple) '!$C$8:$AF$725,30,0)</f>
        <v>0.28873682862769234</v>
      </c>
      <c r="AH618" s="38">
        <f t="shared" si="134"/>
        <v>0.51950421673923486</v>
      </c>
    </row>
    <row r="619" spans="2:34" x14ac:dyDescent="0.25">
      <c r="B619" s="44" t="s">
        <v>202</v>
      </c>
      <c r="C619" s="1" t="s">
        <v>843</v>
      </c>
      <c r="D619" s="22" t="s">
        <v>140</v>
      </c>
      <c r="E619" s="22" t="s">
        <v>119</v>
      </c>
      <c r="F619" s="22" t="s">
        <v>112</v>
      </c>
      <c r="G619" s="33">
        <v>45</v>
      </c>
      <c r="H619" s="33">
        <v>0.3</v>
      </c>
      <c r="I619" s="33" t="s">
        <v>103</v>
      </c>
      <c r="J619" s="33">
        <v>45</v>
      </c>
      <c r="K619" s="33">
        <v>0.3</v>
      </c>
      <c r="L619" s="33" t="s">
        <v>103</v>
      </c>
      <c r="M619" s="23" t="s">
        <v>96</v>
      </c>
      <c r="N619" s="24" t="s">
        <v>97</v>
      </c>
      <c r="O619" s="25">
        <v>43129</v>
      </c>
      <c r="P619" s="21">
        <v>0</v>
      </c>
      <c r="Q619" s="33">
        <v>3</v>
      </c>
      <c r="R619" s="33">
        <f t="shared" si="135"/>
        <v>48</v>
      </c>
      <c r="S619" s="34">
        <f t="shared" si="136"/>
        <v>2.6790480000000002E-2</v>
      </c>
      <c r="T619" s="34">
        <f t="shared" si="137"/>
        <v>1.7860320000000001</v>
      </c>
      <c r="U619" s="34">
        <f>+VLOOKUP(B619,'[3]Annexe 1 (Prix MP)'!A:C,3,0)*T619</f>
        <v>8.116104474720002</v>
      </c>
      <c r="V619" s="35">
        <f t="shared" si="140"/>
        <v>58</v>
      </c>
      <c r="W619" s="27">
        <f t="shared" si="132"/>
        <v>2</v>
      </c>
      <c r="X619" s="36">
        <f>+VLOOKUP(W619,'[3]Annexe 1 (Prix MP)'!$A$32:$B$38,2,0)</f>
        <v>0.15</v>
      </c>
      <c r="Y619" s="37">
        <f t="shared" si="141"/>
        <v>0.13993283577103452</v>
      </c>
      <c r="Z619" s="36">
        <f t="shared" si="142"/>
        <v>0.15</v>
      </c>
      <c r="AA619" s="34">
        <f t="shared" si="139"/>
        <v>0</v>
      </c>
      <c r="AB619" s="36">
        <f t="shared" si="138"/>
        <v>0</v>
      </c>
      <c r="AC619" s="36">
        <f t="shared" si="143"/>
        <v>0.28993283577103451</v>
      </c>
      <c r="AD619" s="38">
        <f t="shared" si="133"/>
        <v>0.51736120057287283</v>
      </c>
      <c r="AE619" s="36">
        <f t="shared" si="144"/>
        <v>0.28993283577103451</v>
      </c>
      <c r="AF619" s="31">
        <f t="shared" si="145"/>
        <v>0.28993283577103451</v>
      </c>
      <c r="AG619" s="31">
        <f>VLOOKUP(C619,'[4]Bague en acier (simple) '!$C$8:$AF$725,30,0)</f>
        <v>0.28993283577103451</v>
      </c>
      <c r="AH619" s="38">
        <f t="shared" si="134"/>
        <v>0.51736120057287283</v>
      </c>
    </row>
    <row r="620" spans="2:34" x14ac:dyDescent="0.25">
      <c r="B620" s="44" t="s">
        <v>131</v>
      </c>
      <c r="C620" s="1" t="s">
        <v>844</v>
      </c>
      <c r="D620" s="22" t="s">
        <v>101</v>
      </c>
      <c r="E620" s="22" t="s">
        <v>111</v>
      </c>
      <c r="F620" s="22" t="s">
        <v>414</v>
      </c>
      <c r="G620" s="33">
        <v>45</v>
      </c>
      <c r="H620" s="33">
        <v>0.3</v>
      </c>
      <c r="I620" s="33" t="s">
        <v>103</v>
      </c>
      <c r="J620" s="33">
        <v>45</v>
      </c>
      <c r="K620" s="33">
        <v>0.3</v>
      </c>
      <c r="L620" s="33" t="s">
        <v>103</v>
      </c>
      <c r="M620" s="23" t="s">
        <v>96</v>
      </c>
      <c r="N620" s="24" t="s">
        <v>97</v>
      </c>
      <c r="O620" s="25">
        <v>43129</v>
      </c>
      <c r="P620" s="21">
        <v>0</v>
      </c>
      <c r="Q620" s="33">
        <v>3</v>
      </c>
      <c r="R620" s="33">
        <f t="shared" si="135"/>
        <v>72</v>
      </c>
      <c r="S620" s="34">
        <f t="shared" si="136"/>
        <v>0.109543296</v>
      </c>
      <c r="T620" s="34">
        <f t="shared" si="137"/>
        <v>4.7627520000000008</v>
      </c>
      <c r="U620" s="34">
        <f>+VLOOKUP(B620,'[3]Annexe 1 (Prix MP)'!A:C,3,0)*T620</f>
        <v>43.458830819712013</v>
      </c>
      <c r="V620" s="35">
        <f t="shared" si="140"/>
        <v>39</v>
      </c>
      <c r="W620" s="27">
        <f t="shared" si="132"/>
        <v>4</v>
      </c>
      <c r="X620" s="36">
        <f>+VLOOKUP(W620,'[3]Annexe 1 (Prix MP)'!$A$32:$B$38,2,0)</f>
        <v>0.2</v>
      </c>
      <c r="Y620" s="37">
        <f t="shared" si="141"/>
        <v>1.1143289953772311</v>
      </c>
      <c r="Z620" s="36">
        <f t="shared" si="142"/>
        <v>0.30000000000000004</v>
      </c>
      <c r="AA620" s="34">
        <f t="shared" si="139"/>
        <v>0</v>
      </c>
      <c r="AB620" s="36">
        <f t="shared" si="138"/>
        <v>0</v>
      </c>
      <c r="AC620" s="36">
        <f t="shared" si="143"/>
        <v>1.4143289953772311</v>
      </c>
      <c r="AD620" s="38">
        <f t="shared" si="133"/>
        <v>0.21211472081853472</v>
      </c>
      <c r="AE620" s="36">
        <f t="shared" si="144"/>
        <v>1.4857719938363081</v>
      </c>
      <c r="AF620" s="31">
        <f t="shared" si="145"/>
        <v>1.4857719938363081</v>
      </c>
      <c r="AG620" s="31">
        <f>VLOOKUP(C620,'[4]Bague en acier (simple) '!$C$8:$AF$725,30,0)</f>
        <v>0.81498119286153869</v>
      </c>
      <c r="AH620" s="38">
        <f t="shared" si="134"/>
        <v>0.25</v>
      </c>
    </row>
    <row r="621" spans="2:34" x14ac:dyDescent="0.25">
      <c r="B621" s="44" t="s">
        <v>233</v>
      </c>
      <c r="C621" s="1" t="s">
        <v>845</v>
      </c>
      <c r="D621" s="22" t="s">
        <v>101</v>
      </c>
      <c r="E621" s="22" t="s">
        <v>222</v>
      </c>
      <c r="F621" s="22" t="s">
        <v>167</v>
      </c>
      <c r="G621" s="33">
        <v>45</v>
      </c>
      <c r="H621" s="33">
        <v>0.3</v>
      </c>
      <c r="I621" s="33" t="s">
        <v>103</v>
      </c>
      <c r="J621" s="33">
        <v>45</v>
      </c>
      <c r="K621" s="33">
        <v>0.3</v>
      </c>
      <c r="L621" s="33" t="s">
        <v>103</v>
      </c>
      <c r="M621" s="23" t="s">
        <v>96</v>
      </c>
      <c r="N621" s="24" t="s">
        <v>97</v>
      </c>
      <c r="O621" s="25">
        <v>43129</v>
      </c>
      <c r="P621" s="21">
        <v>0</v>
      </c>
      <c r="Q621" s="33">
        <v>3</v>
      </c>
      <c r="R621" s="33">
        <f t="shared" si="135"/>
        <v>65</v>
      </c>
      <c r="S621" s="34">
        <f t="shared" si="136"/>
        <v>0.13072761999999999</v>
      </c>
      <c r="T621" s="34">
        <f t="shared" si="137"/>
        <v>6.3255300000000005</v>
      </c>
      <c r="U621" s="34">
        <f>+VLOOKUP(B621,'[3]Annexe 1 (Prix MP)'!A:C,3,0)*T621</f>
        <v>32.229840456000005</v>
      </c>
      <c r="V621" s="35">
        <f t="shared" si="140"/>
        <v>43</v>
      </c>
      <c r="W621" s="27">
        <f t="shared" si="132"/>
        <v>5</v>
      </c>
      <c r="X621" s="36">
        <f>+VLOOKUP(W621,'[3]Annexe 1 (Prix MP)'!$A$32:$B$38,2,0)</f>
        <v>0.25</v>
      </c>
      <c r="Y621" s="37">
        <f t="shared" si="141"/>
        <v>0.74953117339534892</v>
      </c>
      <c r="Z621" s="36">
        <f t="shared" si="142"/>
        <v>0.25</v>
      </c>
      <c r="AA621" s="34">
        <f t="shared" si="139"/>
        <v>0</v>
      </c>
      <c r="AB621" s="36">
        <f t="shared" si="138"/>
        <v>0</v>
      </c>
      <c r="AC621" s="36">
        <f t="shared" si="143"/>
        <v>0.99953117339534892</v>
      </c>
      <c r="AD621" s="38">
        <f t="shared" si="133"/>
        <v>0.25011726162653297</v>
      </c>
      <c r="AE621" s="36">
        <f t="shared" si="144"/>
        <v>0.99953117339534892</v>
      </c>
      <c r="AF621" s="31">
        <f t="shared" si="145"/>
        <v>0.99953117339534892</v>
      </c>
      <c r="AG621" s="31">
        <f>VLOOKUP(C621,'[4]Bague en acier (simple) '!$C$8:$AF$725,30,0)</f>
        <v>0.99953117339534892</v>
      </c>
      <c r="AH621" s="38">
        <f t="shared" si="134"/>
        <v>0.25011726162653297</v>
      </c>
    </row>
    <row r="622" spans="2:34" x14ac:dyDescent="0.25">
      <c r="B622" s="44" t="s">
        <v>233</v>
      </c>
      <c r="C622" s="1" t="s">
        <v>846</v>
      </c>
      <c r="D622" s="22" t="s">
        <v>101</v>
      </c>
      <c r="E622" s="22" t="s">
        <v>222</v>
      </c>
      <c r="F622" s="22" t="s">
        <v>481</v>
      </c>
      <c r="G622" s="33">
        <v>45</v>
      </c>
      <c r="H622" s="33">
        <v>0.3</v>
      </c>
      <c r="I622" s="33" t="s">
        <v>103</v>
      </c>
      <c r="J622" s="33">
        <v>45</v>
      </c>
      <c r="K622" s="33">
        <v>0.3</v>
      </c>
      <c r="L622" s="33" t="s">
        <v>103</v>
      </c>
      <c r="M622" s="23" t="s">
        <v>96</v>
      </c>
      <c r="N622" s="24" t="s">
        <v>97</v>
      </c>
      <c r="O622" s="25">
        <v>43129</v>
      </c>
      <c r="P622" s="21">
        <v>0</v>
      </c>
      <c r="Q622" s="33">
        <v>3</v>
      </c>
      <c r="R622" s="33">
        <f t="shared" si="135"/>
        <v>63.5</v>
      </c>
      <c r="S622" s="34">
        <f t="shared" si="136"/>
        <v>0.127564855</v>
      </c>
      <c r="T622" s="34">
        <f t="shared" si="137"/>
        <v>6.3255300000000005</v>
      </c>
      <c r="U622" s="34">
        <f>+VLOOKUP(B622,'[3]Annexe 1 (Prix MP)'!A:C,3,0)*T622</f>
        <v>32.229840456000005</v>
      </c>
      <c r="V622" s="35">
        <f t="shared" si="140"/>
        <v>44</v>
      </c>
      <c r="W622" s="27">
        <f t="shared" si="132"/>
        <v>5</v>
      </c>
      <c r="X622" s="36">
        <f>+VLOOKUP(W622,'[3]Annexe 1 (Prix MP)'!$A$32:$B$38,2,0)</f>
        <v>0.25</v>
      </c>
      <c r="Y622" s="37">
        <f t="shared" si="141"/>
        <v>0.73249637400000012</v>
      </c>
      <c r="Z622" s="36">
        <f t="shared" si="142"/>
        <v>0.25</v>
      </c>
      <c r="AA622" s="34">
        <f t="shared" si="139"/>
        <v>0</v>
      </c>
      <c r="AB622" s="36">
        <f t="shared" si="138"/>
        <v>0</v>
      </c>
      <c r="AC622" s="36">
        <f t="shared" si="143"/>
        <v>0.98249637400000012</v>
      </c>
      <c r="AD622" s="38">
        <f t="shared" si="133"/>
        <v>0.25445386529233133</v>
      </c>
      <c r="AE622" s="36">
        <f t="shared" si="144"/>
        <v>0.98249637400000012</v>
      </c>
      <c r="AF622" s="31">
        <f t="shared" si="145"/>
        <v>0.98249637400000012</v>
      </c>
      <c r="AG622" s="31">
        <f>VLOOKUP(C622,'[4]Bague en acier (simple) '!$C$8:$AF$725,30,0)</f>
        <v>0.98249637400000012</v>
      </c>
      <c r="AH622" s="38">
        <f t="shared" si="134"/>
        <v>0.25445386529233133</v>
      </c>
    </row>
    <row r="623" spans="2:34" x14ac:dyDescent="0.25">
      <c r="B623" s="44" t="s">
        <v>233</v>
      </c>
      <c r="C623" s="1" t="s">
        <v>847</v>
      </c>
      <c r="D623" s="22" t="s">
        <v>101</v>
      </c>
      <c r="E623" s="22" t="s">
        <v>222</v>
      </c>
      <c r="F623" s="22" t="s">
        <v>116</v>
      </c>
      <c r="G623" s="33">
        <v>45</v>
      </c>
      <c r="H623" s="33">
        <v>0.3</v>
      </c>
      <c r="I623" s="33" t="s">
        <v>103</v>
      </c>
      <c r="J623" s="33">
        <v>45</v>
      </c>
      <c r="K623" s="33">
        <v>0.3</v>
      </c>
      <c r="L623" s="33" t="s">
        <v>103</v>
      </c>
      <c r="M623" s="23" t="s">
        <v>96</v>
      </c>
      <c r="N623" s="24" t="s">
        <v>97</v>
      </c>
      <c r="O623" s="25">
        <v>43129</v>
      </c>
      <c r="P623" s="21">
        <v>0</v>
      </c>
      <c r="Q623" s="33">
        <v>3</v>
      </c>
      <c r="R623" s="33">
        <f t="shared" si="135"/>
        <v>43</v>
      </c>
      <c r="S623" s="34">
        <f t="shared" si="136"/>
        <v>8.434040000000001E-2</v>
      </c>
      <c r="T623" s="34">
        <f t="shared" si="137"/>
        <v>6.3255300000000005</v>
      </c>
      <c r="U623" s="34">
        <f>+VLOOKUP(B623,'[3]Annexe 1 (Prix MP)'!A:C,3,0)*T623</f>
        <v>32.229840456000005</v>
      </c>
      <c r="V623" s="35">
        <f t="shared" si="140"/>
        <v>65</v>
      </c>
      <c r="W623" s="27">
        <f t="shared" si="132"/>
        <v>5</v>
      </c>
      <c r="X623" s="36">
        <f>+VLOOKUP(W623,'[3]Annexe 1 (Prix MP)'!$A$32:$B$38,2,0)</f>
        <v>0.25</v>
      </c>
      <c r="Y623" s="37">
        <f t="shared" si="141"/>
        <v>0.49584369932307698</v>
      </c>
      <c r="Z623" s="36">
        <f t="shared" si="142"/>
        <v>0.25</v>
      </c>
      <c r="AA623" s="34">
        <f t="shared" si="139"/>
        <v>0</v>
      </c>
      <c r="AB623" s="36">
        <f t="shared" si="138"/>
        <v>0</v>
      </c>
      <c r="AC623" s="36">
        <f t="shared" si="143"/>
        <v>0.74584369932307704</v>
      </c>
      <c r="AD623" s="38">
        <f t="shared" si="133"/>
        <v>0.33519087206461412</v>
      </c>
      <c r="AE623" s="36">
        <f t="shared" si="144"/>
        <v>0.74584369932307704</v>
      </c>
      <c r="AF623" s="31">
        <f t="shared" si="145"/>
        <v>0.74584369932307704</v>
      </c>
      <c r="AG623" s="31">
        <f>VLOOKUP(C623,'[4]Bague en acier (simple) '!$C$8:$AF$725,30,0)</f>
        <v>0.74584369932307704</v>
      </c>
      <c r="AH623" s="38">
        <f t="shared" si="134"/>
        <v>0.33519087206461412</v>
      </c>
    </row>
    <row r="624" spans="2:34" x14ac:dyDescent="0.25">
      <c r="B624" s="44" t="s">
        <v>154</v>
      </c>
      <c r="C624" s="1" t="s">
        <v>15</v>
      </c>
      <c r="D624" s="22" t="s">
        <v>101</v>
      </c>
      <c r="E624" s="22" t="s">
        <v>110</v>
      </c>
      <c r="F624" s="22" t="s">
        <v>524</v>
      </c>
      <c r="G624" s="33">
        <v>45</v>
      </c>
      <c r="H624" s="33">
        <v>0.3</v>
      </c>
      <c r="I624" s="33" t="s">
        <v>103</v>
      </c>
      <c r="J624" s="33">
        <v>45</v>
      </c>
      <c r="K624" s="33">
        <v>0.3</v>
      </c>
      <c r="L624" s="33" t="s">
        <v>103</v>
      </c>
      <c r="M624" s="23" t="s">
        <v>96</v>
      </c>
      <c r="N624" s="24" t="s">
        <v>97</v>
      </c>
      <c r="O624" s="25">
        <v>43129</v>
      </c>
      <c r="P624" s="21">
        <v>0</v>
      </c>
      <c r="Q624" s="33">
        <v>3</v>
      </c>
      <c r="R624" s="33">
        <f t="shared" si="135"/>
        <v>50</v>
      </c>
      <c r="S624" s="34">
        <f t="shared" si="136"/>
        <v>3.2644696000000001E-2</v>
      </c>
      <c r="T624" s="34">
        <f t="shared" si="137"/>
        <v>2.083704</v>
      </c>
      <c r="U624" s="34">
        <f>+VLOOKUP(B624,'[3]Annexe 1 (Prix MP)'!A:C,3,0)*T624</f>
        <v>9.3938377209599988</v>
      </c>
      <c r="V624" s="35">
        <f t="shared" si="140"/>
        <v>56</v>
      </c>
      <c r="W624" s="27">
        <f t="shared" si="132"/>
        <v>2</v>
      </c>
      <c r="X624" s="36">
        <f>+VLOOKUP(W624,'[3]Annexe 1 (Prix MP)'!$A$32:$B$38,2,0)</f>
        <v>0.15</v>
      </c>
      <c r="Y624" s="37">
        <f t="shared" si="141"/>
        <v>0.16774710215999997</v>
      </c>
      <c r="Z624" s="36">
        <f t="shared" si="142"/>
        <v>0.15</v>
      </c>
      <c r="AA624" s="34">
        <f t="shared" si="139"/>
        <v>0</v>
      </c>
      <c r="AB624" s="36">
        <f t="shared" si="138"/>
        <v>0</v>
      </c>
      <c r="AC624" s="36">
        <f t="shared" si="143"/>
        <v>0.31774710215999996</v>
      </c>
      <c r="AD624" s="38">
        <f t="shared" si="133"/>
        <v>0.47207354207267715</v>
      </c>
      <c r="AE624" s="36">
        <f t="shared" si="144"/>
        <v>0.31774710215999996</v>
      </c>
      <c r="AF624" s="31">
        <f t="shared" si="145"/>
        <v>0.31774710215999996</v>
      </c>
      <c r="AG624" s="31">
        <f>VLOOKUP(C624,'[4]Bague en acier (simple) '!$C$8:$AF$725,30,0)</f>
        <v>0.31774710215999996</v>
      </c>
      <c r="AH624" s="38">
        <f t="shared" si="134"/>
        <v>0.47207354207267715</v>
      </c>
    </row>
    <row r="625" spans="2:34" x14ac:dyDescent="0.25">
      <c r="B625" s="44" t="s">
        <v>113</v>
      </c>
      <c r="C625" s="1" t="s">
        <v>848</v>
      </c>
      <c r="D625" s="22" t="s">
        <v>101</v>
      </c>
      <c r="E625" s="22" t="s">
        <v>115</v>
      </c>
      <c r="F625" s="22" t="s">
        <v>162</v>
      </c>
      <c r="G625" s="33">
        <v>45</v>
      </c>
      <c r="H625" s="33">
        <v>0.3</v>
      </c>
      <c r="I625" s="33" t="s">
        <v>103</v>
      </c>
      <c r="J625" s="33">
        <v>45</v>
      </c>
      <c r="K625" s="33">
        <v>0.3</v>
      </c>
      <c r="L625" s="33" t="s">
        <v>103</v>
      </c>
      <c r="M625" s="23" t="s">
        <v>96</v>
      </c>
      <c r="N625" s="24" t="s">
        <v>97</v>
      </c>
      <c r="O625" s="25">
        <v>43129</v>
      </c>
      <c r="P625" s="21">
        <v>0</v>
      </c>
      <c r="Q625" s="33">
        <v>3</v>
      </c>
      <c r="R625" s="33">
        <f t="shared" si="135"/>
        <v>47</v>
      </c>
      <c r="S625" s="34">
        <f t="shared" si="136"/>
        <v>4.9115880000000001E-2</v>
      </c>
      <c r="T625" s="34">
        <f t="shared" si="137"/>
        <v>3.3488100000000003</v>
      </c>
      <c r="U625" s="34">
        <f>+VLOOKUP(B625,'[3]Annexe 1 (Prix MP)'!A:C,3,0)*T625</f>
        <v>16.526658650040005</v>
      </c>
      <c r="V625" s="35">
        <f t="shared" si="140"/>
        <v>60</v>
      </c>
      <c r="W625" s="27">
        <f t="shared" si="132"/>
        <v>3</v>
      </c>
      <c r="X625" s="36">
        <f>+VLOOKUP(W625,'[3]Annexe 1 (Prix MP)'!$A$32:$B$38,2,0)</f>
        <v>0.15</v>
      </c>
      <c r="Y625" s="37">
        <f t="shared" si="141"/>
        <v>0.27544431083400006</v>
      </c>
      <c r="Z625" s="36">
        <f t="shared" si="142"/>
        <v>0.15</v>
      </c>
      <c r="AA625" s="34">
        <f t="shared" si="139"/>
        <v>0</v>
      </c>
      <c r="AB625" s="36">
        <f t="shared" si="138"/>
        <v>0</v>
      </c>
      <c r="AC625" s="36">
        <f t="shared" si="143"/>
        <v>0.42544431083400003</v>
      </c>
      <c r="AD625" s="38">
        <f t="shared" si="133"/>
        <v>0.35257258395571073</v>
      </c>
      <c r="AE625" s="36">
        <f t="shared" si="144"/>
        <v>0.42544431083400003</v>
      </c>
      <c r="AF625" s="31">
        <f t="shared" si="145"/>
        <v>0.42544431083400003</v>
      </c>
      <c r="AG625" s="31">
        <f>VLOOKUP(C625,'[4]Bague en acier (simple) '!$C$8:$AF$725,30,0)</f>
        <v>0.42544431083400003</v>
      </c>
      <c r="AH625" s="38">
        <f t="shared" si="134"/>
        <v>0.35257258395571073</v>
      </c>
    </row>
    <row r="626" spans="2:34" x14ac:dyDescent="0.25">
      <c r="B626" s="44" t="s">
        <v>120</v>
      </c>
      <c r="C626" s="1" t="s">
        <v>849</v>
      </c>
      <c r="D626" s="22" t="s">
        <v>140</v>
      </c>
      <c r="E626" s="22" t="s">
        <v>115</v>
      </c>
      <c r="F626" s="22" t="s">
        <v>144</v>
      </c>
      <c r="G626" s="33">
        <v>45</v>
      </c>
      <c r="H626" s="33">
        <v>0.3</v>
      </c>
      <c r="I626" s="33" t="s">
        <v>103</v>
      </c>
      <c r="J626" s="33">
        <v>45</v>
      </c>
      <c r="K626" s="33">
        <v>0.3</v>
      </c>
      <c r="L626" s="33" t="s">
        <v>103</v>
      </c>
      <c r="M626" s="23" t="s">
        <v>96</v>
      </c>
      <c r="N626" s="24" t="s">
        <v>97</v>
      </c>
      <c r="O626" s="25">
        <v>43129</v>
      </c>
      <c r="P626" s="21">
        <v>0</v>
      </c>
      <c r="Q626" s="33">
        <v>3</v>
      </c>
      <c r="R626" s="33">
        <f t="shared" si="135"/>
        <v>38</v>
      </c>
      <c r="S626" s="34">
        <f t="shared" si="136"/>
        <v>4.8619760000000012E-2</v>
      </c>
      <c r="T626" s="34">
        <f t="shared" si="137"/>
        <v>4.167408</v>
      </c>
      <c r="U626" s="34">
        <f>+VLOOKUP(B626,'[3]Annexe 1 (Prix MP)'!A:C,3,0)*T626</f>
        <v>38.026476967248001</v>
      </c>
      <c r="V626" s="35">
        <f t="shared" si="140"/>
        <v>74</v>
      </c>
      <c r="W626" s="27">
        <f t="shared" si="132"/>
        <v>4</v>
      </c>
      <c r="X626" s="36">
        <f>+VLOOKUP(W626,'[3]Annexe 1 (Prix MP)'!$A$32:$B$38,2,0)</f>
        <v>0.2</v>
      </c>
      <c r="Y626" s="37">
        <f t="shared" si="141"/>
        <v>0.51387131036821621</v>
      </c>
      <c r="Z626" s="36">
        <f t="shared" si="142"/>
        <v>0.2</v>
      </c>
      <c r="AA626" s="34">
        <f t="shared" si="139"/>
        <v>0</v>
      </c>
      <c r="AB626" s="36">
        <f t="shared" si="138"/>
        <v>0</v>
      </c>
      <c r="AC626" s="36">
        <f t="shared" si="143"/>
        <v>0.71387131036821616</v>
      </c>
      <c r="AD626" s="38">
        <f t="shared" si="133"/>
        <v>0.28016254063612611</v>
      </c>
      <c r="AE626" s="36">
        <f t="shared" si="144"/>
        <v>0.73410187195459464</v>
      </c>
      <c r="AF626" s="31">
        <f t="shared" si="145"/>
        <v>0.73410187195459464</v>
      </c>
      <c r="AG626" s="31">
        <f>VLOOKUP(C626,'[4]Bague en acier (simple) '!$C$8:$AF$725,30,0)</f>
        <v>0.58042488036151352</v>
      </c>
      <c r="AH626" s="38">
        <f t="shared" si="134"/>
        <v>0.30000000000000004</v>
      </c>
    </row>
    <row r="627" spans="2:34" x14ac:dyDescent="0.25">
      <c r="B627" s="44" t="s">
        <v>98</v>
      </c>
      <c r="C627" s="1" t="s">
        <v>850</v>
      </c>
      <c r="D627" s="22" t="s">
        <v>100</v>
      </c>
      <c r="E627" s="22" t="s">
        <v>101</v>
      </c>
      <c r="F627" s="22" t="s">
        <v>122</v>
      </c>
      <c r="G627" s="33">
        <v>45</v>
      </c>
      <c r="H627" s="33">
        <v>0.3</v>
      </c>
      <c r="I627" s="33" t="s">
        <v>103</v>
      </c>
      <c r="J627" s="33">
        <v>45</v>
      </c>
      <c r="K627" s="33">
        <v>0.3</v>
      </c>
      <c r="L627" s="33" t="s">
        <v>103</v>
      </c>
      <c r="M627" s="23" t="s">
        <v>96</v>
      </c>
      <c r="N627" s="24" t="s">
        <v>97</v>
      </c>
      <c r="O627" s="25">
        <v>43129</v>
      </c>
      <c r="P627" s="21">
        <v>0</v>
      </c>
      <c r="Q627" s="33">
        <v>3</v>
      </c>
      <c r="R627" s="33">
        <f t="shared" si="135"/>
        <v>35</v>
      </c>
      <c r="S627" s="34">
        <f t="shared" si="136"/>
        <v>1.2502224000000003E-2</v>
      </c>
      <c r="T627" s="34">
        <f t="shared" si="137"/>
        <v>1.1720835000000003</v>
      </c>
      <c r="U627" s="34">
        <f>+VLOOKUP(B627,'[3]Annexe 1 (Prix MP)'!A:C,3,0)*T627</f>
        <v>5.9726444951250022</v>
      </c>
      <c r="V627" s="35">
        <f t="shared" si="140"/>
        <v>80</v>
      </c>
      <c r="W627" s="27">
        <f t="shared" si="132"/>
        <v>2</v>
      </c>
      <c r="X627" s="36">
        <f>+VLOOKUP(W627,'[3]Annexe 1 (Prix MP)'!$A$32:$B$38,2,0)</f>
        <v>0.15</v>
      </c>
      <c r="Y627" s="37">
        <f t="shared" si="141"/>
        <v>7.465805618906253E-2</v>
      </c>
      <c r="Z627" s="36">
        <f t="shared" si="142"/>
        <v>0.15</v>
      </c>
      <c r="AA627" s="34">
        <f t="shared" si="139"/>
        <v>0</v>
      </c>
      <c r="AB627" s="36">
        <f t="shared" si="138"/>
        <v>0</v>
      </c>
      <c r="AC627" s="36">
        <f t="shared" si="143"/>
        <v>0.22465805618906254</v>
      </c>
      <c r="AD627" s="38">
        <f t="shared" si="133"/>
        <v>0.6676813756180926</v>
      </c>
      <c r="AE627" s="36">
        <f t="shared" si="144"/>
        <v>0.22465805618906254</v>
      </c>
      <c r="AF627" s="31">
        <f t="shared" si="145"/>
        <v>0.22465805618906254</v>
      </c>
      <c r="AG627" s="31">
        <f>VLOOKUP(C627,'[4]Bague en acier (simple) '!$C$8:$AF$725,30,0)</f>
        <v>0.22465805618906254</v>
      </c>
      <c r="AH627" s="38">
        <f t="shared" si="134"/>
        <v>0.6676813756180926</v>
      </c>
    </row>
    <row r="628" spans="2:34" x14ac:dyDescent="0.25">
      <c r="B628" s="44" t="s">
        <v>233</v>
      </c>
      <c r="C628" s="1" t="s">
        <v>851</v>
      </c>
      <c r="D628" s="22" t="s">
        <v>101</v>
      </c>
      <c r="E628" s="22" t="s">
        <v>222</v>
      </c>
      <c r="F628" s="22" t="s">
        <v>336</v>
      </c>
      <c r="G628" s="33">
        <v>45</v>
      </c>
      <c r="H628" s="33">
        <v>0.3</v>
      </c>
      <c r="I628" s="33" t="s">
        <v>103</v>
      </c>
      <c r="J628" s="33">
        <v>45</v>
      </c>
      <c r="K628" s="33">
        <v>0.3</v>
      </c>
      <c r="L628" s="33" t="s">
        <v>103</v>
      </c>
      <c r="M628" s="23" t="s">
        <v>96</v>
      </c>
      <c r="N628" s="24" t="s">
        <v>97</v>
      </c>
      <c r="O628" s="25">
        <v>43129</v>
      </c>
      <c r="P628" s="21">
        <v>0</v>
      </c>
      <c r="Q628" s="33">
        <v>3</v>
      </c>
      <c r="R628" s="33">
        <f t="shared" si="135"/>
        <v>68</v>
      </c>
      <c r="S628" s="34">
        <f t="shared" si="136"/>
        <v>0.13705314999999998</v>
      </c>
      <c r="T628" s="34">
        <f t="shared" si="137"/>
        <v>6.3255300000000005</v>
      </c>
      <c r="U628" s="34">
        <f>+VLOOKUP(B628,'[3]Annexe 1 (Prix MP)'!A:C,3,0)*T628</f>
        <v>32.229840456000005</v>
      </c>
      <c r="V628" s="35">
        <f t="shared" si="140"/>
        <v>41</v>
      </c>
      <c r="W628" s="27">
        <f t="shared" si="132"/>
        <v>5</v>
      </c>
      <c r="X628" s="36">
        <f>+VLOOKUP(W628,'[3]Annexe 1 (Prix MP)'!$A$32:$B$38,2,0)</f>
        <v>0.25</v>
      </c>
      <c r="Y628" s="37">
        <f t="shared" si="141"/>
        <v>0.78609366965853666</v>
      </c>
      <c r="Z628" s="36">
        <f t="shared" si="142"/>
        <v>0.25</v>
      </c>
      <c r="AA628" s="34">
        <f t="shared" si="139"/>
        <v>0</v>
      </c>
      <c r="AB628" s="36">
        <f t="shared" si="138"/>
        <v>0</v>
      </c>
      <c r="AC628" s="36">
        <f t="shared" si="143"/>
        <v>1.0360936696585368</v>
      </c>
      <c r="AD628" s="38">
        <f t="shared" si="133"/>
        <v>0.24129092505930674</v>
      </c>
      <c r="AE628" s="36">
        <f t="shared" si="144"/>
        <v>1.0481248928780489</v>
      </c>
      <c r="AF628" s="31">
        <f t="shared" si="145"/>
        <v>1.0481248928780489</v>
      </c>
      <c r="AG628" s="31">
        <f>VLOOKUP(C628,'[4]Bague en acier (simple) '!$C$8:$AF$725,30,0)</f>
        <v>1.0481248928780489</v>
      </c>
      <c r="AH628" s="38">
        <f t="shared" si="134"/>
        <v>0.25</v>
      </c>
    </row>
    <row r="629" spans="2:34" x14ac:dyDescent="0.25">
      <c r="B629" s="44" t="s">
        <v>163</v>
      </c>
      <c r="C629" s="1" t="s">
        <v>852</v>
      </c>
      <c r="D629" s="22" t="s">
        <v>101</v>
      </c>
      <c r="E629" s="22" t="s">
        <v>119</v>
      </c>
      <c r="F629" s="22" t="s">
        <v>524</v>
      </c>
      <c r="G629" s="33">
        <v>45</v>
      </c>
      <c r="H629" s="33">
        <v>0.3</v>
      </c>
      <c r="I629" s="33" t="s">
        <v>103</v>
      </c>
      <c r="J629" s="33">
        <v>45</v>
      </c>
      <c r="K629" s="33">
        <v>0.3</v>
      </c>
      <c r="L629" s="33" t="s">
        <v>103</v>
      </c>
      <c r="M629" s="23" t="s">
        <v>96</v>
      </c>
      <c r="N629" s="24" t="s">
        <v>97</v>
      </c>
      <c r="O629" s="25">
        <v>43129</v>
      </c>
      <c r="P629" s="21">
        <v>0</v>
      </c>
      <c r="Q629" s="33">
        <v>3</v>
      </c>
      <c r="R629" s="33">
        <f t="shared" si="135"/>
        <v>50</v>
      </c>
      <c r="S629" s="34">
        <f t="shared" si="136"/>
        <v>1.5156466E-2</v>
      </c>
      <c r="T629" s="34">
        <f t="shared" si="137"/>
        <v>0.96743400000000013</v>
      </c>
      <c r="U629" s="34">
        <f>+VLOOKUP(B629,'[3]Annexe 1 (Prix MP)'!A:C,3,0)*T629</f>
        <v>4.7326097332800003</v>
      </c>
      <c r="V629" s="35">
        <f t="shared" si="140"/>
        <v>56</v>
      </c>
      <c r="W629" s="27">
        <f t="shared" si="132"/>
        <v>1</v>
      </c>
      <c r="X629" s="36">
        <f>+VLOOKUP(W629,'[3]Annexe 1 (Prix MP)'!$A$32:$B$38,2,0)</f>
        <v>0.15</v>
      </c>
      <c r="Y629" s="37">
        <f t="shared" si="141"/>
        <v>8.4510888094285724E-2</v>
      </c>
      <c r="Z629" s="36">
        <f t="shared" si="142"/>
        <v>0.15</v>
      </c>
      <c r="AA629" s="34">
        <f t="shared" si="139"/>
        <v>0</v>
      </c>
      <c r="AB629" s="36">
        <f t="shared" si="138"/>
        <v>0</v>
      </c>
      <c r="AC629" s="36">
        <f t="shared" si="143"/>
        <v>0.23451088809428572</v>
      </c>
      <c r="AD629" s="38">
        <f t="shared" si="133"/>
        <v>0.63962914992540598</v>
      </c>
      <c r="AE629" s="36">
        <f t="shared" si="144"/>
        <v>0.23451088809428572</v>
      </c>
      <c r="AF629" s="31">
        <f t="shared" si="145"/>
        <v>0.23451088809428572</v>
      </c>
      <c r="AG629" s="31">
        <f>VLOOKUP(C629,'[4]Bague en acier (simple) '!$C$8:$AF$725,30,0)</f>
        <v>0.23451088809428572</v>
      </c>
      <c r="AH629" s="38">
        <f t="shared" si="134"/>
        <v>0.63962914992540598</v>
      </c>
    </row>
    <row r="630" spans="2:34" x14ac:dyDescent="0.25">
      <c r="B630" s="44" t="s">
        <v>154</v>
      </c>
      <c r="C630" s="1" t="s">
        <v>16</v>
      </c>
      <c r="D630" s="22" t="s">
        <v>278</v>
      </c>
      <c r="E630" s="22" t="s">
        <v>110</v>
      </c>
      <c r="F630" s="22" t="s">
        <v>186</v>
      </c>
      <c r="G630" s="33">
        <v>45</v>
      </c>
      <c r="H630" s="33">
        <v>0.3</v>
      </c>
      <c r="I630" s="33" t="s">
        <v>103</v>
      </c>
      <c r="J630" s="33">
        <v>45</v>
      </c>
      <c r="K630" s="33">
        <v>0.3</v>
      </c>
      <c r="L630" s="33" t="s">
        <v>103</v>
      </c>
      <c r="M630" s="23" t="s">
        <v>96</v>
      </c>
      <c r="N630" s="24" t="s">
        <v>97</v>
      </c>
      <c r="O630" s="25">
        <v>43129</v>
      </c>
      <c r="P630" s="21">
        <v>0</v>
      </c>
      <c r="Q630" s="33">
        <v>3</v>
      </c>
      <c r="R630" s="33">
        <f t="shared" si="135"/>
        <v>33</v>
      </c>
      <c r="S630" s="34">
        <f t="shared" si="136"/>
        <v>1.6185915000000002E-2</v>
      </c>
      <c r="T630" s="34">
        <f t="shared" si="137"/>
        <v>1.6185915000000002</v>
      </c>
      <c r="U630" s="34">
        <f>+VLOOKUP(B630,'[3]Annexe 1 (Prix MP)'!A:C,3,0)*T630</f>
        <v>7.2969989439600003</v>
      </c>
      <c r="V630" s="35">
        <f t="shared" si="140"/>
        <v>85</v>
      </c>
      <c r="W630" s="27">
        <f t="shared" si="132"/>
        <v>2</v>
      </c>
      <c r="X630" s="36">
        <f>+VLOOKUP(W630,'[3]Annexe 1 (Prix MP)'!$A$32:$B$38,2,0)</f>
        <v>0.15</v>
      </c>
      <c r="Y630" s="37">
        <f t="shared" si="141"/>
        <v>8.584704639952942E-2</v>
      </c>
      <c r="Z630" s="36">
        <f t="shared" si="142"/>
        <v>0.15</v>
      </c>
      <c r="AA630" s="34">
        <f t="shared" si="139"/>
        <v>0</v>
      </c>
      <c r="AB630" s="36">
        <f t="shared" si="138"/>
        <v>0</v>
      </c>
      <c r="AC630" s="36">
        <f t="shared" si="143"/>
        <v>0.23584704639952941</v>
      </c>
      <c r="AD630" s="38">
        <f t="shared" si="133"/>
        <v>0.6360054208433763</v>
      </c>
      <c r="AE630" s="36">
        <f t="shared" si="144"/>
        <v>0.23584704639952941</v>
      </c>
      <c r="AF630" s="31">
        <f t="shared" si="145"/>
        <v>0.23584704639952941</v>
      </c>
      <c r="AG630" s="31">
        <f>VLOOKUP(C630,'[4]Bague en acier (simple) '!$C$8:$AF$725,30,0)</f>
        <v>0.23584704639952941</v>
      </c>
      <c r="AH630" s="38">
        <f t="shared" si="134"/>
        <v>0.6360054208433763</v>
      </c>
    </row>
    <row r="631" spans="2:34" x14ac:dyDescent="0.25">
      <c r="B631" s="44" t="s">
        <v>108</v>
      </c>
      <c r="C631" s="1" t="s">
        <v>853</v>
      </c>
      <c r="D631" s="22" t="s">
        <v>110</v>
      </c>
      <c r="E631" s="22" t="s">
        <v>111</v>
      </c>
      <c r="F631" s="22" t="s">
        <v>156</v>
      </c>
      <c r="G631" s="33">
        <v>45</v>
      </c>
      <c r="H631" s="33">
        <v>0.3</v>
      </c>
      <c r="I631" s="33" t="s">
        <v>103</v>
      </c>
      <c r="J631" s="33">
        <v>45</v>
      </c>
      <c r="K631" s="33">
        <v>0.3</v>
      </c>
      <c r="L631" s="33" t="s">
        <v>103</v>
      </c>
      <c r="M631" s="23" t="s">
        <v>96</v>
      </c>
      <c r="N631" s="24" t="s">
        <v>97</v>
      </c>
      <c r="O631" s="25">
        <v>43129</v>
      </c>
      <c r="P631" s="21">
        <v>0</v>
      </c>
      <c r="Q631" s="33">
        <v>3</v>
      </c>
      <c r="R631" s="33">
        <f t="shared" si="135"/>
        <v>37</v>
      </c>
      <c r="S631" s="34">
        <f t="shared" si="136"/>
        <v>3.0362544000000002E-2</v>
      </c>
      <c r="T631" s="34">
        <f t="shared" si="137"/>
        <v>2.6790480000000003</v>
      </c>
      <c r="U631" s="34">
        <f>+VLOOKUP(B631,'[3]Annexe 1 (Prix MP)'!A:C,3,0)*T631</f>
        <v>12.174156712080002</v>
      </c>
      <c r="V631" s="35">
        <f t="shared" si="140"/>
        <v>76</v>
      </c>
      <c r="W631" s="27">
        <f t="shared" si="132"/>
        <v>2</v>
      </c>
      <c r="X631" s="36">
        <f>+VLOOKUP(W631,'[3]Annexe 1 (Prix MP)'!$A$32:$B$38,2,0)</f>
        <v>0.15</v>
      </c>
      <c r="Y631" s="37">
        <f t="shared" si="141"/>
        <v>0.16018627252736845</v>
      </c>
      <c r="Z631" s="36">
        <f t="shared" si="142"/>
        <v>0.15</v>
      </c>
      <c r="AA631" s="34">
        <f t="shared" si="139"/>
        <v>0</v>
      </c>
      <c r="AB631" s="36">
        <f t="shared" si="138"/>
        <v>0</v>
      </c>
      <c r="AC631" s="36">
        <f t="shared" si="143"/>
        <v>0.31018627252736841</v>
      </c>
      <c r="AD631" s="38">
        <f t="shared" si="133"/>
        <v>0.48358039437984845</v>
      </c>
      <c r="AE631" s="36">
        <f t="shared" si="144"/>
        <v>0.31018627252736841</v>
      </c>
      <c r="AF631" s="31">
        <f t="shared" si="145"/>
        <v>0.31018627252736841</v>
      </c>
      <c r="AG631" s="31">
        <f>VLOOKUP(C631,'[4]Bague en acier (simple) '!$C$8:$AF$725,30,0)</f>
        <v>0.31018627252736841</v>
      </c>
      <c r="AH631" s="38">
        <f t="shared" si="134"/>
        <v>0.48358039437984845</v>
      </c>
    </row>
    <row r="632" spans="2:34" x14ac:dyDescent="0.25">
      <c r="B632" s="44" t="s">
        <v>113</v>
      </c>
      <c r="C632" s="1" t="s">
        <v>854</v>
      </c>
      <c r="D632" s="22" t="s">
        <v>101</v>
      </c>
      <c r="E632" s="22" t="s">
        <v>115</v>
      </c>
      <c r="F632" s="22" t="s">
        <v>483</v>
      </c>
      <c r="G632" s="33">
        <v>45</v>
      </c>
      <c r="H632" s="33">
        <v>0.3</v>
      </c>
      <c r="I632" s="33" t="s">
        <v>103</v>
      </c>
      <c r="J632" s="33">
        <v>45</v>
      </c>
      <c r="K632" s="33">
        <v>0.3</v>
      </c>
      <c r="L632" s="33" t="s">
        <v>103</v>
      </c>
      <c r="M632" s="23" t="s">
        <v>96</v>
      </c>
      <c r="N632" s="24" t="s">
        <v>97</v>
      </c>
      <c r="O632" s="25">
        <v>43129</v>
      </c>
      <c r="P632" s="21">
        <v>0</v>
      </c>
      <c r="Q632" s="33">
        <v>3</v>
      </c>
      <c r="R632" s="33">
        <f t="shared" si="135"/>
        <v>46</v>
      </c>
      <c r="S632" s="34">
        <f t="shared" si="136"/>
        <v>4.7999610000000005E-2</v>
      </c>
      <c r="T632" s="34">
        <f t="shared" si="137"/>
        <v>3.3488100000000003</v>
      </c>
      <c r="U632" s="34">
        <f>+VLOOKUP(B632,'[3]Annexe 1 (Prix MP)'!A:C,3,0)*T632</f>
        <v>16.526658650040005</v>
      </c>
      <c r="V632" s="35">
        <f t="shared" si="140"/>
        <v>61</v>
      </c>
      <c r="W632" s="27">
        <f t="shared" si="132"/>
        <v>3</v>
      </c>
      <c r="X632" s="36">
        <f>+VLOOKUP(W632,'[3]Annexe 1 (Prix MP)'!$A$32:$B$38,2,0)</f>
        <v>0.15</v>
      </c>
      <c r="Y632" s="37">
        <f t="shared" si="141"/>
        <v>0.27092883032852466</v>
      </c>
      <c r="Z632" s="36">
        <f t="shared" si="142"/>
        <v>0.15</v>
      </c>
      <c r="AA632" s="34">
        <f t="shared" si="139"/>
        <v>0</v>
      </c>
      <c r="AB632" s="36">
        <f t="shared" si="138"/>
        <v>0</v>
      </c>
      <c r="AC632" s="36">
        <f t="shared" si="143"/>
        <v>0.42092883032852468</v>
      </c>
      <c r="AD632" s="38">
        <f t="shared" si="133"/>
        <v>0.35635477827196743</v>
      </c>
      <c r="AE632" s="36">
        <f t="shared" si="144"/>
        <v>0.42092883032852468</v>
      </c>
      <c r="AF632" s="31">
        <f t="shared" si="145"/>
        <v>0.42092883032852468</v>
      </c>
      <c r="AG632" s="31">
        <f>VLOOKUP(C632,'[4]Bague en acier (simple) '!$C$8:$AF$725,30,0)</f>
        <v>0.42092883032852468</v>
      </c>
      <c r="AH632" s="38">
        <f t="shared" si="134"/>
        <v>0.35635477827196743</v>
      </c>
    </row>
    <row r="633" spans="2:34" x14ac:dyDescent="0.25">
      <c r="B633" s="44" t="s">
        <v>202</v>
      </c>
      <c r="C633" s="1" t="s">
        <v>855</v>
      </c>
      <c r="D633" s="22" t="s">
        <v>140</v>
      </c>
      <c r="E633" s="22" t="s">
        <v>119</v>
      </c>
      <c r="F633" s="22" t="s">
        <v>136</v>
      </c>
      <c r="G633" s="33">
        <v>45</v>
      </c>
      <c r="H633" s="33">
        <v>0.3</v>
      </c>
      <c r="I633" s="33" t="s">
        <v>103</v>
      </c>
      <c r="J633" s="33">
        <v>45</v>
      </c>
      <c r="K633" s="33">
        <v>0.3</v>
      </c>
      <c r="L633" s="33" t="s">
        <v>103</v>
      </c>
      <c r="M633" s="23" t="s">
        <v>96</v>
      </c>
      <c r="N633" s="24" t="s">
        <v>97</v>
      </c>
      <c r="O633" s="25">
        <v>43129</v>
      </c>
      <c r="P633" s="21">
        <v>0</v>
      </c>
      <c r="Q633" s="33">
        <v>3</v>
      </c>
      <c r="R633" s="33">
        <f t="shared" si="135"/>
        <v>53</v>
      </c>
      <c r="S633" s="34">
        <f t="shared" si="136"/>
        <v>2.9767200000000001E-2</v>
      </c>
      <c r="T633" s="34">
        <f t="shared" si="137"/>
        <v>1.7860320000000001</v>
      </c>
      <c r="U633" s="34">
        <f>+VLOOKUP(B633,'[3]Annexe 1 (Prix MP)'!A:C,3,0)*T633</f>
        <v>8.116104474720002</v>
      </c>
      <c r="V633" s="35">
        <f t="shared" si="140"/>
        <v>53</v>
      </c>
      <c r="W633" s="27">
        <f t="shared" si="132"/>
        <v>2</v>
      </c>
      <c r="X633" s="36">
        <f>+VLOOKUP(W633,'[3]Annexe 1 (Prix MP)'!$A$32:$B$38,2,0)</f>
        <v>0.15</v>
      </c>
      <c r="Y633" s="37">
        <f t="shared" si="141"/>
        <v>0.15313404669283023</v>
      </c>
      <c r="Z633" s="36">
        <f t="shared" si="142"/>
        <v>0.15</v>
      </c>
      <c r="AA633" s="34">
        <f t="shared" si="139"/>
        <v>0</v>
      </c>
      <c r="AB633" s="36">
        <f t="shared" si="138"/>
        <v>0</v>
      </c>
      <c r="AC633" s="36">
        <f t="shared" si="143"/>
        <v>0.30313404669283023</v>
      </c>
      <c r="AD633" s="38">
        <f t="shared" si="133"/>
        <v>0.49483059272453483</v>
      </c>
      <c r="AE633" s="36">
        <f t="shared" si="144"/>
        <v>0.30313404669283023</v>
      </c>
      <c r="AF633" s="31">
        <f t="shared" si="145"/>
        <v>0.30313404669283023</v>
      </c>
      <c r="AG633" s="31">
        <f>VLOOKUP(C633,'[4]Bague en acier (simple) '!$C$8:$AF$725,30,0)</f>
        <v>0.30313404669283023</v>
      </c>
      <c r="AH633" s="38">
        <f t="shared" si="134"/>
        <v>0.49483059272453483</v>
      </c>
    </row>
    <row r="634" spans="2:34" x14ac:dyDescent="0.25">
      <c r="B634" s="44" t="s">
        <v>108</v>
      </c>
      <c r="C634" s="1" t="s">
        <v>856</v>
      </c>
      <c r="D634" s="22" t="s">
        <v>110</v>
      </c>
      <c r="E634" s="22" t="s">
        <v>111</v>
      </c>
      <c r="F634" s="22" t="s">
        <v>437</v>
      </c>
      <c r="G634" s="33">
        <v>45</v>
      </c>
      <c r="H634" s="33">
        <v>0.3</v>
      </c>
      <c r="I634" s="33" t="s">
        <v>103</v>
      </c>
      <c r="J634" s="33">
        <v>45</v>
      </c>
      <c r="K634" s="33">
        <v>0.3</v>
      </c>
      <c r="L634" s="33" t="s">
        <v>103</v>
      </c>
      <c r="M634" s="23" t="s">
        <v>96</v>
      </c>
      <c r="N634" s="24" t="s">
        <v>97</v>
      </c>
      <c r="O634" s="25">
        <v>43129</v>
      </c>
      <c r="P634" s="21">
        <v>0</v>
      </c>
      <c r="Q634" s="33">
        <v>3</v>
      </c>
      <c r="R634" s="33">
        <f t="shared" si="135"/>
        <v>59</v>
      </c>
      <c r="S634" s="34">
        <f t="shared" si="136"/>
        <v>5.0008896000000011E-2</v>
      </c>
      <c r="T634" s="34">
        <f t="shared" si="137"/>
        <v>2.6790480000000003</v>
      </c>
      <c r="U634" s="34">
        <f>+VLOOKUP(B634,'[3]Annexe 1 (Prix MP)'!A:C,3,0)*T634</f>
        <v>12.174156712080002</v>
      </c>
      <c r="V634" s="35">
        <f t="shared" si="140"/>
        <v>47</v>
      </c>
      <c r="W634" s="27">
        <f t="shared" si="132"/>
        <v>2</v>
      </c>
      <c r="X634" s="36">
        <f>+VLOOKUP(W634,'[3]Annexe 1 (Prix MP)'!$A$32:$B$38,2,0)</f>
        <v>0.15</v>
      </c>
      <c r="Y634" s="37">
        <f t="shared" si="141"/>
        <v>0.2590246108953192</v>
      </c>
      <c r="Z634" s="36">
        <f t="shared" si="142"/>
        <v>0.15</v>
      </c>
      <c r="AA634" s="34">
        <f t="shared" si="139"/>
        <v>0</v>
      </c>
      <c r="AB634" s="36">
        <f t="shared" si="138"/>
        <v>0</v>
      </c>
      <c r="AC634" s="36">
        <f t="shared" si="143"/>
        <v>0.40902461089531916</v>
      </c>
      <c r="AD634" s="38">
        <f t="shared" si="133"/>
        <v>0.36672609912558335</v>
      </c>
      <c r="AE634" s="36">
        <f t="shared" si="144"/>
        <v>0.40902461089531916</v>
      </c>
      <c r="AF634" s="31">
        <f t="shared" si="145"/>
        <v>0.40902461089531916</v>
      </c>
      <c r="AG634" s="31">
        <f>VLOOKUP(C634,'[4]Bague en acier (simple) '!$C$8:$AF$725,30,0)</f>
        <v>0.40902461089531916</v>
      </c>
      <c r="AH634" s="38">
        <f t="shared" si="134"/>
        <v>0.36672609912558335</v>
      </c>
    </row>
    <row r="635" spans="2:34" x14ac:dyDescent="0.25">
      <c r="B635" s="44" t="s">
        <v>117</v>
      </c>
      <c r="C635" s="1" t="s">
        <v>857</v>
      </c>
      <c r="D635" s="22" t="s">
        <v>119</v>
      </c>
      <c r="E635" s="22" t="s">
        <v>115</v>
      </c>
      <c r="F635" s="22" t="s">
        <v>156</v>
      </c>
      <c r="G635" s="33">
        <v>45</v>
      </c>
      <c r="H635" s="33">
        <v>0.3</v>
      </c>
      <c r="I635" s="33" t="s">
        <v>103</v>
      </c>
      <c r="J635" s="33">
        <v>45</v>
      </c>
      <c r="K635" s="33">
        <v>0.3</v>
      </c>
      <c r="L635" s="33" t="s">
        <v>103</v>
      </c>
      <c r="M635" s="23" t="s">
        <v>96</v>
      </c>
      <c r="N635" s="24" t="s">
        <v>97</v>
      </c>
      <c r="O635" s="25">
        <v>43129</v>
      </c>
      <c r="P635" s="21">
        <v>0</v>
      </c>
      <c r="Q635" s="33">
        <v>3</v>
      </c>
      <c r="R635" s="33">
        <f t="shared" si="135"/>
        <v>37</v>
      </c>
      <c r="S635" s="34">
        <f t="shared" si="136"/>
        <v>2.6988928000000002E-2</v>
      </c>
      <c r="T635" s="34">
        <f t="shared" si="137"/>
        <v>2.3813760000000004</v>
      </c>
      <c r="U635" s="34">
        <f>+VLOOKUP(B635,'[3]Annexe 1 (Prix MP)'!A:C,3,0)*T635</f>
        <v>10.821472632960003</v>
      </c>
      <c r="V635" s="35">
        <f t="shared" si="140"/>
        <v>76</v>
      </c>
      <c r="W635" s="27">
        <f t="shared" si="132"/>
        <v>2</v>
      </c>
      <c r="X635" s="36">
        <f>+VLOOKUP(W635,'[3]Annexe 1 (Prix MP)'!$A$32:$B$38,2,0)</f>
        <v>0.15</v>
      </c>
      <c r="Y635" s="37">
        <f t="shared" si="141"/>
        <v>0.14238779780210531</v>
      </c>
      <c r="Z635" s="36">
        <f t="shared" si="142"/>
        <v>0.15</v>
      </c>
      <c r="AA635" s="34">
        <f t="shared" si="139"/>
        <v>0</v>
      </c>
      <c r="AB635" s="36">
        <f t="shared" si="138"/>
        <v>0</v>
      </c>
      <c r="AC635" s="36">
        <f t="shared" si="143"/>
        <v>0.29238779780210533</v>
      </c>
      <c r="AD635" s="38">
        <f t="shared" si="133"/>
        <v>0.51301730485183727</v>
      </c>
      <c r="AE635" s="36">
        <f t="shared" si="144"/>
        <v>0.29238779780210533</v>
      </c>
      <c r="AF635" s="31">
        <f t="shared" si="145"/>
        <v>0.29238779780210533</v>
      </c>
      <c r="AG635" s="31">
        <f>VLOOKUP(C635,'[4]Bague en acier (simple) '!$C$8:$AF$725,30,0)</f>
        <v>0.29238779780210533</v>
      </c>
      <c r="AH635" s="38">
        <f t="shared" si="134"/>
        <v>0.51301730485183727</v>
      </c>
    </row>
    <row r="636" spans="2:34" x14ac:dyDescent="0.25">
      <c r="B636" s="44" t="s">
        <v>113</v>
      </c>
      <c r="C636" s="1" t="s">
        <v>858</v>
      </c>
      <c r="D636" s="22" t="s">
        <v>101</v>
      </c>
      <c r="E636" s="22" t="s">
        <v>115</v>
      </c>
      <c r="F636" s="22" t="s">
        <v>122</v>
      </c>
      <c r="G636" s="33">
        <v>45</v>
      </c>
      <c r="H636" s="33">
        <v>0.3</v>
      </c>
      <c r="I636" s="33" t="s">
        <v>103</v>
      </c>
      <c r="J636" s="33">
        <v>45</v>
      </c>
      <c r="K636" s="33">
        <v>0.3</v>
      </c>
      <c r="L636" s="33" t="s">
        <v>103</v>
      </c>
      <c r="M636" s="23" t="s">
        <v>96</v>
      </c>
      <c r="N636" s="24" t="s">
        <v>97</v>
      </c>
      <c r="O636" s="25">
        <v>43129</v>
      </c>
      <c r="P636" s="21">
        <v>0</v>
      </c>
      <c r="Q636" s="33">
        <v>3</v>
      </c>
      <c r="R636" s="33">
        <f t="shared" si="135"/>
        <v>35</v>
      </c>
      <c r="S636" s="34">
        <f t="shared" si="136"/>
        <v>3.5720640000000005E-2</v>
      </c>
      <c r="T636" s="34">
        <f t="shared" si="137"/>
        <v>3.3488100000000003</v>
      </c>
      <c r="U636" s="34">
        <f>+VLOOKUP(B636,'[3]Annexe 1 (Prix MP)'!A:C,3,0)*T636</f>
        <v>16.526658650040005</v>
      </c>
      <c r="V636" s="35">
        <f t="shared" si="140"/>
        <v>80</v>
      </c>
      <c r="W636" s="27">
        <f t="shared" si="132"/>
        <v>3</v>
      </c>
      <c r="X636" s="36">
        <f>+VLOOKUP(W636,'[3]Annexe 1 (Prix MP)'!$A$32:$B$38,2,0)</f>
        <v>0.15</v>
      </c>
      <c r="Y636" s="37">
        <f t="shared" si="141"/>
        <v>0.20658323312550006</v>
      </c>
      <c r="Z636" s="36">
        <f t="shared" si="142"/>
        <v>0.15</v>
      </c>
      <c r="AA636" s="34">
        <f t="shared" si="139"/>
        <v>0</v>
      </c>
      <c r="AB636" s="36">
        <f t="shared" si="138"/>
        <v>0</v>
      </c>
      <c r="AC636" s="36">
        <f t="shared" si="143"/>
        <v>0.35658323312550005</v>
      </c>
      <c r="AD636" s="38">
        <f t="shared" si="133"/>
        <v>0.42065915069878579</v>
      </c>
      <c r="AE636" s="36">
        <f t="shared" si="144"/>
        <v>0.35658323312550005</v>
      </c>
      <c r="AF636" s="31">
        <f t="shared" si="145"/>
        <v>0.35658323312550005</v>
      </c>
      <c r="AG636" s="31">
        <f>VLOOKUP(C636,'[4]Bague en acier (simple) '!$C$8:$AF$725,30,0)</f>
        <v>0.35658323312550005</v>
      </c>
      <c r="AH636" s="38">
        <f t="shared" si="134"/>
        <v>0.42065915069878579</v>
      </c>
    </row>
    <row r="637" spans="2:34" x14ac:dyDescent="0.25">
      <c r="B637" s="44" t="s">
        <v>233</v>
      </c>
      <c r="C637" s="1" t="s">
        <v>859</v>
      </c>
      <c r="D637" s="22" t="s">
        <v>101</v>
      </c>
      <c r="E637" s="22" t="s">
        <v>222</v>
      </c>
      <c r="F637" s="22" t="s">
        <v>483</v>
      </c>
      <c r="G637" s="33">
        <v>45</v>
      </c>
      <c r="H637" s="33">
        <v>0.3</v>
      </c>
      <c r="I637" s="33" t="s">
        <v>103</v>
      </c>
      <c r="J637" s="33">
        <v>45</v>
      </c>
      <c r="K637" s="33">
        <v>0.3</v>
      </c>
      <c r="L637" s="33" t="s">
        <v>103</v>
      </c>
      <c r="M637" s="23" t="s">
        <v>96</v>
      </c>
      <c r="N637" s="24" t="s">
        <v>97</v>
      </c>
      <c r="O637" s="25">
        <v>43129</v>
      </c>
      <c r="P637" s="21">
        <v>0</v>
      </c>
      <c r="Q637" s="33">
        <v>3</v>
      </c>
      <c r="R637" s="33">
        <f t="shared" si="135"/>
        <v>46</v>
      </c>
      <c r="S637" s="34">
        <f t="shared" si="136"/>
        <v>9.0665930000000006E-2</v>
      </c>
      <c r="T637" s="34">
        <f t="shared" si="137"/>
        <v>6.3255300000000005</v>
      </c>
      <c r="U637" s="34">
        <f>+VLOOKUP(B637,'[3]Annexe 1 (Prix MP)'!A:C,3,0)*T637</f>
        <v>32.229840456000005</v>
      </c>
      <c r="V637" s="35">
        <f t="shared" si="140"/>
        <v>61</v>
      </c>
      <c r="W637" s="27">
        <f t="shared" si="132"/>
        <v>5</v>
      </c>
      <c r="X637" s="36">
        <f>+VLOOKUP(W637,'[3]Annexe 1 (Prix MP)'!$A$32:$B$38,2,0)</f>
        <v>0.25</v>
      </c>
      <c r="Y637" s="37">
        <f t="shared" si="141"/>
        <v>0.52835804026229516</v>
      </c>
      <c r="Z637" s="36">
        <f t="shared" si="142"/>
        <v>0.25</v>
      </c>
      <c r="AA637" s="34">
        <f t="shared" si="139"/>
        <v>0</v>
      </c>
      <c r="AB637" s="36">
        <f t="shared" si="138"/>
        <v>0</v>
      </c>
      <c r="AC637" s="36">
        <f t="shared" si="143"/>
        <v>0.77835804026229516</v>
      </c>
      <c r="AD637" s="38">
        <f t="shared" si="133"/>
        <v>0.32118894784687224</v>
      </c>
      <c r="AE637" s="36">
        <f t="shared" si="144"/>
        <v>0.77835804026229516</v>
      </c>
      <c r="AF637" s="31">
        <f t="shared" si="145"/>
        <v>0.77835804026229516</v>
      </c>
      <c r="AG637" s="31">
        <f>VLOOKUP(C637,'[4]Bague en acier (simple) '!$C$8:$AF$725,30,0)</f>
        <v>0.77835804026229516</v>
      </c>
      <c r="AH637" s="38">
        <f t="shared" si="134"/>
        <v>0.32118894784687224</v>
      </c>
    </row>
    <row r="638" spans="2:34" x14ac:dyDescent="0.25">
      <c r="B638" s="44" t="s">
        <v>113</v>
      </c>
      <c r="C638" s="1" t="s">
        <v>860</v>
      </c>
      <c r="D638" s="22" t="s">
        <v>101</v>
      </c>
      <c r="E638" s="22" t="s">
        <v>115</v>
      </c>
      <c r="F638" s="22" t="s">
        <v>257</v>
      </c>
      <c r="G638" s="33">
        <v>45</v>
      </c>
      <c r="H638" s="33">
        <v>0.3</v>
      </c>
      <c r="I638" s="33" t="s">
        <v>103</v>
      </c>
      <c r="J638" s="33">
        <v>45</v>
      </c>
      <c r="K638" s="33">
        <v>0.3</v>
      </c>
      <c r="L638" s="33" t="s">
        <v>103</v>
      </c>
      <c r="M638" s="23" t="s">
        <v>96</v>
      </c>
      <c r="N638" s="24" t="s">
        <v>97</v>
      </c>
      <c r="O638" s="25">
        <v>43129</v>
      </c>
      <c r="P638" s="21">
        <v>0</v>
      </c>
      <c r="Q638" s="33">
        <v>3</v>
      </c>
      <c r="R638" s="33">
        <f t="shared" si="135"/>
        <v>54</v>
      </c>
      <c r="S638" s="34">
        <f t="shared" si="136"/>
        <v>5.6929770000000005E-2</v>
      </c>
      <c r="T638" s="34">
        <f t="shared" si="137"/>
        <v>3.3488100000000003</v>
      </c>
      <c r="U638" s="34">
        <f>+VLOOKUP(B638,'[3]Annexe 1 (Prix MP)'!A:C,3,0)*T638</f>
        <v>16.526658650040005</v>
      </c>
      <c r="V638" s="35">
        <f t="shared" si="140"/>
        <v>52</v>
      </c>
      <c r="W638" s="27">
        <f t="shared" si="132"/>
        <v>3</v>
      </c>
      <c r="X638" s="36">
        <f>+VLOOKUP(W638,'[3]Annexe 1 (Prix MP)'!$A$32:$B$38,2,0)</f>
        <v>0.15</v>
      </c>
      <c r="Y638" s="37">
        <f t="shared" si="141"/>
        <v>0.3178203586546155</v>
      </c>
      <c r="Z638" s="36">
        <f t="shared" si="142"/>
        <v>0.15</v>
      </c>
      <c r="AA638" s="34">
        <f t="shared" si="139"/>
        <v>0</v>
      </c>
      <c r="AB638" s="36">
        <f t="shared" si="138"/>
        <v>0</v>
      </c>
      <c r="AC638" s="36">
        <f t="shared" si="143"/>
        <v>0.46782035865461546</v>
      </c>
      <c r="AD638" s="38">
        <f t="shared" si="133"/>
        <v>0.32063589629014555</v>
      </c>
      <c r="AE638" s="36">
        <f t="shared" si="144"/>
        <v>0.46782035865461546</v>
      </c>
      <c r="AF638" s="31">
        <f t="shared" si="145"/>
        <v>0.46782035865461546</v>
      </c>
      <c r="AG638" s="31">
        <f>VLOOKUP(C638,'[4]Bague en acier (simple) '!$C$8:$AF$725,30,0)</f>
        <v>0.46782035865461546</v>
      </c>
      <c r="AH638" s="38">
        <f t="shared" si="134"/>
        <v>0.32063589629014555</v>
      </c>
    </row>
    <row r="639" spans="2:34" x14ac:dyDescent="0.25">
      <c r="B639" s="44" t="s">
        <v>131</v>
      </c>
      <c r="C639" s="1" t="s">
        <v>861</v>
      </c>
      <c r="D639" s="22" t="s">
        <v>101</v>
      </c>
      <c r="E639" s="22" t="s">
        <v>111</v>
      </c>
      <c r="F639" s="22" t="s">
        <v>171</v>
      </c>
      <c r="G639" s="33">
        <v>45</v>
      </c>
      <c r="H639" s="33">
        <v>0.3</v>
      </c>
      <c r="I639" s="33" t="s">
        <v>103</v>
      </c>
      <c r="J639" s="33">
        <v>45</v>
      </c>
      <c r="K639" s="33">
        <v>0.3</v>
      </c>
      <c r="L639" s="33" t="s">
        <v>103</v>
      </c>
      <c r="M639" s="23" t="s">
        <v>96</v>
      </c>
      <c r="N639" s="24" t="s">
        <v>97</v>
      </c>
      <c r="O639" s="25">
        <v>43129</v>
      </c>
      <c r="P639" s="21">
        <v>0</v>
      </c>
      <c r="Q639" s="33">
        <v>3</v>
      </c>
      <c r="R639" s="33">
        <f t="shared" si="135"/>
        <v>51</v>
      </c>
      <c r="S639" s="34">
        <f t="shared" si="136"/>
        <v>7.6204032000000005E-2</v>
      </c>
      <c r="T639" s="34">
        <f t="shared" si="137"/>
        <v>4.7627520000000008</v>
      </c>
      <c r="U639" s="34">
        <f>+VLOOKUP(B639,'[3]Annexe 1 (Prix MP)'!A:C,3,0)*T639</f>
        <v>43.458830819712013</v>
      </c>
      <c r="V639" s="35">
        <f t="shared" si="140"/>
        <v>55</v>
      </c>
      <c r="W639" s="27">
        <f t="shared" si="132"/>
        <v>4</v>
      </c>
      <c r="X639" s="36">
        <f>+VLOOKUP(W639,'[3]Annexe 1 (Prix MP)'!$A$32:$B$38,2,0)</f>
        <v>0.2</v>
      </c>
      <c r="Y639" s="37">
        <f t="shared" si="141"/>
        <v>0.79016056035840021</v>
      </c>
      <c r="Z639" s="36">
        <f t="shared" si="142"/>
        <v>0.23704816810752005</v>
      </c>
      <c r="AA639" s="34">
        <f t="shared" si="139"/>
        <v>0</v>
      </c>
      <c r="AB639" s="36">
        <f t="shared" si="138"/>
        <v>0</v>
      </c>
      <c r="AC639" s="36">
        <f t="shared" si="143"/>
        <v>1.0272087284659204</v>
      </c>
      <c r="AD639" s="38">
        <f t="shared" si="133"/>
        <v>0.23076923076923084</v>
      </c>
      <c r="AE639" s="36">
        <f t="shared" si="144"/>
        <v>1.0535474138112002</v>
      </c>
      <c r="AF639" s="31">
        <f t="shared" si="145"/>
        <v>1.0535474138112002</v>
      </c>
      <c r="AG639" s="31">
        <f>VLOOKUP(C639,'[4]Bague en acier (simple) '!$C$8:$AF$725,30,0)</f>
        <v>0.63607757312000013</v>
      </c>
      <c r="AH639" s="38">
        <f t="shared" si="134"/>
        <v>0.24999999999999994</v>
      </c>
    </row>
    <row r="640" spans="2:34" x14ac:dyDescent="0.25">
      <c r="B640" s="44" t="s">
        <v>113</v>
      </c>
      <c r="C640" s="1" t="s">
        <v>862</v>
      </c>
      <c r="D640" s="22" t="s">
        <v>101</v>
      </c>
      <c r="E640" s="22" t="s">
        <v>115</v>
      </c>
      <c r="F640" s="22" t="s">
        <v>450</v>
      </c>
      <c r="G640" s="33">
        <v>45</v>
      </c>
      <c r="H640" s="33">
        <v>0.3</v>
      </c>
      <c r="I640" s="33" t="s">
        <v>103</v>
      </c>
      <c r="J640" s="33">
        <v>45</v>
      </c>
      <c r="K640" s="33">
        <v>0.3</v>
      </c>
      <c r="L640" s="33" t="s">
        <v>103</v>
      </c>
      <c r="M640" s="23" t="s">
        <v>96</v>
      </c>
      <c r="N640" s="24" t="s">
        <v>97</v>
      </c>
      <c r="O640" s="25">
        <v>43129</v>
      </c>
      <c r="P640" s="21">
        <v>0</v>
      </c>
      <c r="Q640" s="33">
        <v>3</v>
      </c>
      <c r="R640" s="33">
        <f t="shared" si="135"/>
        <v>62</v>
      </c>
      <c r="S640" s="34">
        <f t="shared" si="136"/>
        <v>6.5859930000000011E-2</v>
      </c>
      <c r="T640" s="34">
        <f t="shared" si="137"/>
        <v>3.3488100000000003</v>
      </c>
      <c r="U640" s="34">
        <f>+VLOOKUP(B640,'[3]Annexe 1 (Prix MP)'!A:C,3,0)*T640</f>
        <v>16.526658650040005</v>
      </c>
      <c r="V640" s="35">
        <f t="shared" si="140"/>
        <v>45</v>
      </c>
      <c r="W640" s="27">
        <f t="shared" si="132"/>
        <v>3</v>
      </c>
      <c r="X640" s="36">
        <f>+VLOOKUP(W640,'[3]Annexe 1 (Prix MP)'!$A$32:$B$38,2,0)</f>
        <v>0.15</v>
      </c>
      <c r="Y640" s="37">
        <f t="shared" si="141"/>
        <v>0.36725908111200012</v>
      </c>
      <c r="Z640" s="36">
        <f t="shared" si="142"/>
        <v>0.15</v>
      </c>
      <c r="AA640" s="34">
        <f t="shared" si="139"/>
        <v>0</v>
      </c>
      <c r="AB640" s="36">
        <f t="shared" si="138"/>
        <v>0</v>
      </c>
      <c r="AC640" s="36">
        <f t="shared" si="143"/>
        <v>0.51725908111200014</v>
      </c>
      <c r="AD640" s="38">
        <f t="shared" si="133"/>
        <v>0.28999007552952194</v>
      </c>
      <c r="AE640" s="36">
        <f t="shared" si="144"/>
        <v>0.52465583016000017</v>
      </c>
      <c r="AF640" s="31">
        <f t="shared" si="145"/>
        <v>0.52465583016000017</v>
      </c>
      <c r="AG640" s="31">
        <f>VLOOKUP(C640,'[4]Bague en acier (simple) '!$C$8:$AF$725,30,0)</f>
        <v>0.52465583016000017</v>
      </c>
      <c r="AH640" s="38">
        <f t="shared" si="134"/>
        <v>0.3</v>
      </c>
    </row>
    <row r="641" spans="2:34" x14ac:dyDescent="0.25">
      <c r="B641" s="44" t="s">
        <v>117</v>
      </c>
      <c r="C641" s="1" t="s">
        <v>863</v>
      </c>
      <c r="D641" s="22" t="s">
        <v>119</v>
      </c>
      <c r="E641" s="22" t="s">
        <v>115</v>
      </c>
      <c r="F641" s="22" t="s">
        <v>156</v>
      </c>
      <c r="G641" s="33">
        <v>45</v>
      </c>
      <c r="H641" s="33">
        <v>0.3</v>
      </c>
      <c r="I641" s="33" t="s">
        <v>103</v>
      </c>
      <c r="J641" s="33">
        <v>45</v>
      </c>
      <c r="K641" s="33">
        <v>0.3</v>
      </c>
      <c r="L641" s="33" t="s">
        <v>103</v>
      </c>
      <c r="M641" s="23" t="s">
        <v>96</v>
      </c>
      <c r="N641" s="24" t="s">
        <v>97</v>
      </c>
      <c r="O641" s="25">
        <v>43129</v>
      </c>
      <c r="P641" s="21">
        <v>0</v>
      </c>
      <c r="Q641" s="33">
        <v>3</v>
      </c>
      <c r="R641" s="33">
        <f t="shared" si="135"/>
        <v>37</v>
      </c>
      <c r="S641" s="34">
        <f t="shared" si="136"/>
        <v>2.6988928000000002E-2</v>
      </c>
      <c r="T641" s="34">
        <f t="shared" si="137"/>
        <v>2.3813760000000004</v>
      </c>
      <c r="U641" s="34">
        <f>+VLOOKUP(B641,'[3]Annexe 1 (Prix MP)'!A:C,3,0)*T641</f>
        <v>10.821472632960003</v>
      </c>
      <c r="V641" s="35">
        <f t="shared" si="140"/>
        <v>76</v>
      </c>
      <c r="W641" s="27">
        <f t="shared" si="132"/>
        <v>2</v>
      </c>
      <c r="X641" s="36">
        <f>+VLOOKUP(W641,'[3]Annexe 1 (Prix MP)'!$A$32:$B$38,2,0)</f>
        <v>0.15</v>
      </c>
      <c r="Y641" s="37">
        <f t="shared" si="141"/>
        <v>0.14238779780210531</v>
      </c>
      <c r="Z641" s="36">
        <f t="shared" si="142"/>
        <v>0.15</v>
      </c>
      <c r="AA641" s="34">
        <f t="shared" si="139"/>
        <v>0</v>
      </c>
      <c r="AB641" s="36">
        <f t="shared" si="138"/>
        <v>0</v>
      </c>
      <c r="AC641" s="36">
        <f t="shared" si="143"/>
        <v>0.29238779780210533</v>
      </c>
      <c r="AD641" s="38">
        <f t="shared" si="133"/>
        <v>0.51301730485183727</v>
      </c>
      <c r="AE641" s="36">
        <f t="shared" si="144"/>
        <v>0.29238779780210533</v>
      </c>
      <c r="AF641" s="31">
        <f t="shared" si="145"/>
        <v>0.29238779780210533</v>
      </c>
      <c r="AG641" s="31">
        <f>VLOOKUP(C641,'[4]Bague en acier (simple) '!$C$8:$AF$725,30,0)</f>
        <v>0.29238779780210533</v>
      </c>
      <c r="AH641" s="38">
        <f t="shared" si="134"/>
        <v>0.51301730485183727</v>
      </c>
    </row>
    <row r="642" spans="2:34" x14ac:dyDescent="0.25">
      <c r="B642" s="44" t="s">
        <v>220</v>
      </c>
      <c r="C642" s="1" t="s">
        <v>864</v>
      </c>
      <c r="D642" s="22" t="s">
        <v>110</v>
      </c>
      <c r="E642" s="22" t="s">
        <v>222</v>
      </c>
      <c r="F642" s="22" t="s">
        <v>231</v>
      </c>
      <c r="G642" s="33">
        <v>45</v>
      </c>
      <c r="H642" s="33">
        <v>0.3</v>
      </c>
      <c r="I642" s="33" t="s">
        <v>103</v>
      </c>
      <c r="J642" s="33">
        <v>45</v>
      </c>
      <c r="K642" s="33">
        <v>0.3</v>
      </c>
      <c r="L642" s="33" t="s">
        <v>103</v>
      </c>
      <c r="M642" s="23" t="s">
        <v>96</v>
      </c>
      <c r="N642" s="24" t="s">
        <v>97</v>
      </c>
      <c r="O642" s="25">
        <v>43129</v>
      </c>
      <c r="P642" s="21">
        <v>0</v>
      </c>
      <c r="Q642" s="33">
        <v>3</v>
      </c>
      <c r="R642" s="33">
        <f t="shared" si="135"/>
        <v>44</v>
      </c>
      <c r="S642" s="34">
        <f t="shared" si="136"/>
        <v>5.7971622E-2</v>
      </c>
      <c r="T642" s="34">
        <f t="shared" si="137"/>
        <v>4.2418259999999997</v>
      </c>
      <c r="U642" s="34">
        <f>+VLOOKUP(B642,'[3]Annexe 1 (Prix MP)'!A:C,3,0)*T642</f>
        <v>20.140359521040001</v>
      </c>
      <c r="V642" s="35">
        <f t="shared" si="140"/>
        <v>64</v>
      </c>
      <c r="W642" s="27">
        <f t="shared" si="132"/>
        <v>3</v>
      </c>
      <c r="X642" s="36">
        <f>+VLOOKUP(W642,'[3]Annexe 1 (Prix MP)'!$A$32:$B$38,2,0)</f>
        <v>0.15</v>
      </c>
      <c r="Y642" s="37">
        <f t="shared" si="141"/>
        <v>0.31469311751625001</v>
      </c>
      <c r="Z642" s="36">
        <f t="shared" si="142"/>
        <v>0.15</v>
      </c>
      <c r="AA642" s="34">
        <f t="shared" si="139"/>
        <v>0</v>
      </c>
      <c r="AB642" s="36">
        <f t="shared" si="138"/>
        <v>0</v>
      </c>
      <c r="AC642" s="36">
        <f t="shared" si="143"/>
        <v>0.46469311751624998</v>
      </c>
      <c r="AD642" s="38">
        <f t="shared" si="133"/>
        <v>0.32279367682856758</v>
      </c>
      <c r="AE642" s="36">
        <f t="shared" si="144"/>
        <v>0.46469311751624998</v>
      </c>
      <c r="AF642" s="31">
        <f t="shared" si="145"/>
        <v>0.46469311751624998</v>
      </c>
      <c r="AG642" s="31">
        <f>VLOOKUP(C642,'[4]Bague en acier (simple) '!$C$8:$AF$725,30,0)</f>
        <v>0.46469311751624998</v>
      </c>
      <c r="AH642" s="38">
        <f t="shared" si="134"/>
        <v>0.32279367682856758</v>
      </c>
    </row>
    <row r="643" spans="2:34" x14ac:dyDescent="0.25">
      <c r="B643" s="44" t="s">
        <v>129</v>
      </c>
      <c r="C643" s="1" t="s">
        <v>865</v>
      </c>
      <c r="D643" s="22" t="s">
        <v>119</v>
      </c>
      <c r="E643" s="22" t="s">
        <v>111</v>
      </c>
      <c r="F643" s="22" t="s">
        <v>197</v>
      </c>
      <c r="G643" s="33">
        <v>45</v>
      </c>
      <c r="H643" s="33">
        <v>0.3</v>
      </c>
      <c r="I643" s="33" t="s">
        <v>103</v>
      </c>
      <c r="J643" s="33">
        <v>45</v>
      </c>
      <c r="K643" s="33">
        <v>0.3</v>
      </c>
      <c r="L643" s="33" t="s">
        <v>103</v>
      </c>
      <c r="M643" s="23" t="s">
        <v>96</v>
      </c>
      <c r="N643" s="24" t="s">
        <v>97</v>
      </c>
      <c r="O643" s="25">
        <v>43129</v>
      </c>
      <c r="P643" s="21">
        <v>0</v>
      </c>
      <c r="Q643" s="33">
        <v>3</v>
      </c>
      <c r="R643" s="33">
        <f t="shared" si="135"/>
        <v>58</v>
      </c>
      <c r="S643" s="34">
        <f t="shared" si="136"/>
        <v>6.9580829999999996E-2</v>
      </c>
      <c r="T643" s="34">
        <f t="shared" si="137"/>
        <v>3.7953180000000004</v>
      </c>
      <c r="U643" s="34">
        <f>+VLOOKUP(B643,'[3]Annexe 1 (Prix MP)'!A:C,3,0)*T643</f>
        <v>18.730213136712006</v>
      </c>
      <c r="V643" s="35">
        <f t="shared" si="140"/>
        <v>48</v>
      </c>
      <c r="W643" s="27">
        <f t="shared" si="132"/>
        <v>3</v>
      </c>
      <c r="X643" s="36">
        <f>+VLOOKUP(W643,'[3]Annexe 1 (Prix MP)'!$A$32:$B$38,2,0)</f>
        <v>0.15</v>
      </c>
      <c r="Y643" s="37">
        <f t="shared" si="141"/>
        <v>0.39021277368150015</v>
      </c>
      <c r="Z643" s="36">
        <f t="shared" si="142"/>
        <v>0.15</v>
      </c>
      <c r="AA643" s="34">
        <f t="shared" si="139"/>
        <v>0</v>
      </c>
      <c r="AB643" s="36">
        <f t="shared" si="138"/>
        <v>0</v>
      </c>
      <c r="AC643" s="36">
        <f t="shared" si="143"/>
        <v>0.54021277368150011</v>
      </c>
      <c r="AD643" s="38">
        <f t="shared" si="133"/>
        <v>0.27766836940519535</v>
      </c>
      <c r="AE643" s="36">
        <f t="shared" si="144"/>
        <v>0.55744681954500019</v>
      </c>
      <c r="AF643" s="31">
        <f t="shared" si="145"/>
        <v>0.55744681954500019</v>
      </c>
      <c r="AG643" s="31">
        <f>VLOOKUP(C643,'[4]Bague en acier (simple) '!$C$8:$AF$725,30,0)</f>
        <v>0.55744681954500019</v>
      </c>
      <c r="AH643" s="38">
        <f t="shared" si="134"/>
        <v>0.3</v>
      </c>
    </row>
    <row r="644" spans="2:34" x14ac:dyDescent="0.25">
      <c r="B644" s="44" t="s">
        <v>220</v>
      </c>
      <c r="C644" s="1" t="s">
        <v>866</v>
      </c>
      <c r="D644" s="22" t="s">
        <v>110</v>
      </c>
      <c r="E644" s="22" t="s">
        <v>222</v>
      </c>
      <c r="F644" s="22" t="s">
        <v>210</v>
      </c>
      <c r="G644" s="33">
        <v>45</v>
      </c>
      <c r="H644" s="33">
        <v>0.3</v>
      </c>
      <c r="I644" s="33" t="s">
        <v>103</v>
      </c>
      <c r="J644" s="33">
        <v>45</v>
      </c>
      <c r="K644" s="33">
        <v>0.3</v>
      </c>
      <c r="L644" s="33" t="s">
        <v>103</v>
      </c>
      <c r="M644" s="23" t="s">
        <v>96</v>
      </c>
      <c r="N644" s="24" t="s">
        <v>97</v>
      </c>
      <c r="O644" s="25">
        <v>43129</v>
      </c>
      <c r="P644" s="21">
        <v>0</v>
      </c>
      <c r="Q644" s="33">
        <v>3</v>
      </c>
      <c r="R644" s="33">
        <f t="shared" si="135"/>
        <v>61</v>
      </c>
      <c r="S644" s="34">
        <f t="shared" si="136"/>
        <v>8.2008635999999996E-2</v>
      </c>
      <c r="T644" s="34">
        <f t="shared" si="137"/>
        <v>4.2418259999999997</v>
      </c>
      <c r="U644" s="34">
        <f>+VLOOKUP(B644,'[3]Annexe 1 (Prix MP)'!A:C,3,0)*T644</f>
        <v>20.140359521040001</v>
      </c>
      <c r="V644" s="35">
        <f t="shared" si="140"/>
        <v>46</v>
      </c>
      <c r="W644" s="27">
        <f t="shared" si="132"/>
        <v>3</v>
      </c>
      <c r="X644" s="36">
        <f>+VLOOKUP(W644,'[3]Annexe 1 (Prix MP)'!$A$32:$B$38,2,0)</f>
        <v>0.15</v>
      </c>
      <c r="Y644" s="37">
        <f t="shared" si="141"/>
        <v>0.43783390263130434</v>
      </c>
      <c r="Z644" s="36">
        <f t="shared" si="142"/>
        <v>0.15</v>
      </c>
      <c r="AA644" s="34">
        <f t="shared" si="139"/>
        <v>0</v>
      </c>
      <c r="AB644" s="36">
        <f t="shared" si="138"/>
        <v>0</v>
      </c>
      <c r="AC644" s="36">
        <f t="shared" si="143"/>
        <v>0.58783390263130431</v>
      </c>
      <c r="AD644" s="38">
        <f t="shared" si="133"/>
        <v>0.25517412202419631</v>
      </c>
      <c r="AE644" s="36">
        <f t="shared" si="144"/>
        <v>0.62547700375900628</v>
      </c>
      <c r="AF644" s="31">
        <f t="shared" si="145"/>
        <v>0.62547700375900628</v>
      </c>
      <c r="AG644" s="31">
        <f>VLOOKUP(C644,'[4]Bague en acier (simple) '!$C$8:$AF$725,30,0)</f>
        <v>0.62547700375900628</v>
      </c>
      <c r="AH644" s="38">
        <f t="shared" si="134"/>
        <v>0.3000000000000001</v>
      </c>
    </row>
    <row r="645" spans="2:34" x14ac:dyDescent="0.25">
      <c r="B645" s="44" t="s">
        <v>113</v>
      </c>
      <c r="C645" s="1" t="s">
        <v>867</v>
      </c>
      <c r="D645" s="22" t="s">
        <v>101</v>
      </c>
      <c r="E645" s="22" t="s">
        <v>115</v>
      </c>
      <c r="F645" s="22" t="s">
        <v>241</v>
      </c>
      <c r="G645" s="33">
        <v>45</v>
      </c>
      <c r="H645" s="33">
        <v>0.3</v>
      </c>
      <c r="I645" s="33" t="s">
        <v>103</v>
      </c>
      <c r="J645" s="33">
        <v>45</v>
      </c>
      <c r="K645" s="33">
        <v>0.3</v>
      </c>
      <c r="L645" s="33" t="s">
        <v>103</v>
      </c>
      <c r="M645" s="23" t="s">
        <v>96</v>
      </c>
      <c r="N645" s="24" t="s">
        <v>97</v>
      </c>
      <c r="O645" s="25">
        <v>43129</v>
      </c>
      <c r="P645" s="21">
        <v>0</v>
      </c>
      <c r="Q645" s="33">
        <v>3</v>
      </c>
      <c r="R645" s="33">
        <f t="shared" si="135"/>
        <v>73</v>
      </c>
      <c r="S645" s="34">
        <f t="shared" si="136"/>
        <v>7.8138900000000011E-2</v>
      </c>
      <c r="T645" s="34">
        <f t="shared" si="137"/>
        <v>3.3488100000000003</v>
      </c>
      <c r="U645" s="34">
        <f>+VLOOKUP(B645,'[3]Annexe 1 (Prix MP)'!A:C,3,0)*T645</f>
        <v>16.526658650040005</v>
      </c>
      <c r="V645" s="35">
        <f t="shared" si="140"/>
        <v>38</v>
      </c>
      <c r="W645" s="27">
        <f t="shared" si="132"/>
        <v>3</v>
      </c>
      <c r="X645" s="36">
        <f>+VLOOKUP(W645,'[3]Annexe 1 (Prix MP)'!$A$32:$B$38,2,0)</f>
        <v>0.15</v>
      </c>
      <c r="Y645" s="37">
        <f t="shared" si="141"/>
        <v>0.43491206973789487</v>
      </c>
      <c r="Z645" s="36">
        <f t="shared" si="142"/>
        <v>0.15</v>
      </c>
      <c r="AA645" s="34">
        <f t="shared" si="139"/>
        <v>0</v>
      </c>
      <c r="AB645" s="36">
        <f t="shared" si="138"/>
        <v>0</v>
      </c>
      <c r="AC645" s="36">
        <f t="shared" si="143"/>
        <v>0.58491206973789489</v>
      </c>
      <c r="AD645" s="38">
        <f t="shared" si="133"/>
        <v>0.25644880275289339</v>
      </c>
      <c r="AE645" s="36">
        <f t="shared" si="144"/>
        <v>0.62130295676842129</v>
      </c>
      <c r="AF645" s="31">
        <f t="shared" si="145"/>
        <v>0.62130295676842129</v>
      </c>
      <c r="AG645" s="31">
        <f>VLOOKUP(C645,'[4]Bague en acier (simple) '!$C$8:$AF$725,30,0)</f>
        <v>0.62130295676842129</v>
      </c>
      <c r="AH645" s="38">
        <f t="shared" si="134"/>
        <v>0.30000000000000004</v>
      </c>
    </row>
    <row r="646" spans="2:34" x14ac:dyDescent="0.25">
      <c r="B646" s="44" t="s">
        <v>125</v>
      </c>
      <c r="C646" s="1" t="s">
        <v>868</v>
      </c>
      <c r="D646" s="22" t="s">
        <v>140</v>
      </c>
      <c r="E646" s="22" t="s">
        <v>110</v>
      </c>
      <c r="F646" s="22" t="s">
        <v>573</v>
      </c>
      <c r="G646" s="33">
        <v>45</v>
      </c>
      <c r="H646" s="33">
        <v>0.3</v>
      </c>
      <c r="I646" s="33" t="s">
        <v>103</v>
      </c>
      <c r="J646" s="33">
        <v>45</v>
      </c>
      <c r="K646" s="33">
        <v>0.3</v>
      </c>
      <c r="L646" s="33" t="s">
        <v>103</v>
      </c>
      <c r="M646" s="23" t="s">
        <v>96</v>
      </c>
      <c r="N646" s="24" t="s">
        <v>97</v>
      </c>
      <c r="O646" s="25">
        <v>43129</v>
      </c>
      <c r="P646" s="21">
        <v>0</v>
      </c>
      <c r="Q646" s="33">
        <v>3</v>
      </c>
      <c r="R646" s="33">
        <f t="shared" si="135"/>
        <v>52</v>
      </c>
      <c r="S646" s="34">
        <f t="shared" si="136"/>
        <v>4.7404266E-2</v>
      </c>
      <c r="T646" s="34">
        <f t="shared" si="137"/>
        <v>2.9023020000000002</v>
      </c>
      <c r="U646" s="34">
        <f>+VLOOKUP(B646,'[3]Annexe 1 (Prix MP)'!A:C,3,0)*T646</f>
        <v>14.197829199840001</v>
      </c>
      <c r="V646" s="35">
        <f t="shared" si="140"/>
        <v>54</v>
      </c>
      <c r="W646" s="27">
        <f t="shared" ref="W646:W709" si="146">ROUND((E646-D646)/2,0)</f>
        <v>3</v>
      </c>
      <c r="X646" s="36">
        <f>+VLOOKUP(W646,'[3]Annexe 1 (Prix MP)'!$A$32:$B$38,2,0)</f>
        <v>0.15</v>
      </c>
      <c r="Y646" s="37">
        <f t="shared" si="141"/>
        <v>0.26292276296</v>
      </c>
      <c r="Z646" s="36">
        <f t="shared" si="142"/>
        <v>0.15</v>
      </c>
      <c r="AA646" s="34">
        <f t="shared" si="139"/>
        <v>0</v>
      </c>
      <c r="AB646" s="36">
        <f t="shared" si="138"/>
        <v>0</v>
      </c>
      <c r="AC646" s="36">
        <f t="shared" si="143"/>
        <v>0.41292276295999997</v>
      </c>
      <c r="AD646" s="38">
        <f t="shared" si="133"/>
        <v>0.36326406160013647</v>
      </c>
      <c r="AE646" s="36">
        <f t="shared" si="144"/>
        <v>0.41292276295999997</v>
      </c>
      <c r="AF646" s="31">
        <f t="shared" si="145"/>
        <v>0.41292276295999997</v>
      </c>
      <c r="AG646" s="31">
        <f>VLOOKUP(C646,'[4]Bague en acier (simple) '!$C$8:$AF$725,30,0)</f>
        <v>0.41292276295999997</v>
      </c>
      <c r="AH646" s="38">
        <f t="shared" si="134"/>
        <v>0.36326406160013647</v>
      </c>
    </row>
    <row r="647" spans="2:34" x14ac:dyDescent="0.25">
      <c r="B647" s="44" t="s">
        <v>220</v>
      </c>
      <c r="C647" s="1" t="s">
        <v>869</v>
      </c>
      <c r="D647" s="22" t="s">
        <v>110</v>
      </c>
      <c r="E647" s="22" t="s">
        <v>222</v>
      </c>
      <c r="F647" s="22" t="s">
        <v>414</v>
      </c>
      <c r="G647" s="33">
        <v>45</v>
      </c>
      <c r="H647" s="33">
        <v>0.3</v>
      </c>
      <c r="I647" s="33" t="s">
        <v>103</v>
      </c>
      <c r="J647" s="33">
        <v>45</v>
      </c>
      <c r="K647" s="33">
        <v>0.3</v>
      </c>
      <c r="L647" s="33" t="s">
        <v>103</v>
      </c>
      <c r="M647" s="23" t="s">
        <v>96</v>
      </c>
      <c r="N647" s="24" t="s">
        <v>97</v>
      </c>
      <c r="O647" s="25">
        <v>43129</v>
      </c>
      <c r="P647" s="21">
        <v>0</v>
      </c>
      <c r="Q647" s="33">
        <v>3</v>
      </c>
      <c r="R647" s="33">
        <f t="shared" si="135"/>
        <v>72</v>
      </c>
      <c r="S647" s="34">
        <f t="shared" si="136"/>
        <v>9.7561998000000011E-2</v>
      </c>
      <c r="T647" s="34">
        <f t="shared" si="137"/>
        <v>4.2418259999999997</v>
      </c>
      <c r="U647" s="34">
        <f>+VLOOKUP(B647,'[3]Annexe 1 (Prix MP)'!A:C,3,0)*T647</f>
        <v>20.140359521040001</v>
      </c>
      <c r="V647" s="35">
        <f t="shared" si="140"/>
        <v>39</v>
      </c>
      <c r="W647" s="27">
        <f t="shared" si="146"/>
        <v>3</v>
      </c>
      <c r="X647" s="36">
        <f>+VLOOKUP(W647,'[3]Annexe 1 (Prix MP)'!$A$32:$B$38,2,0)</f>
        <v>0.15</v>
      </c>
      <c r="Y647" s="37">
        <f t="shared" si="141"/>
        <v>0.51641947489846152</v>
      </c>
      <c r="Z647" s="36">
        <f t="shared" si="142"/>
        <v>0.15492584246953844</v>
      </c>
      <c r="AA647" s="34">
        <f t="shared" si="139"/>
        <v>0</v>
      </c>
      <c r="AB647" s="36">
        <f t="shared" si="138"/>
        <v>0</v>
      </c>
      <c r="AC647" s="36">
        <f t="shared" si="143"/>
        <v>0.67134531736799996</v>
      </c>
      <c r="AD647" s="38">
        <f t="shared" si="133"/>
        <v>0.23076923076923075</v>
      </c>
      <c r="AE647" s="36">
        <f t="shared" si="144"/>
        <v>0.68855929986461539</v>
      </c>
      <c r="AF647" s="31">
        <f t="shared" si="145"/>
        <v>0.68855929986461539</v>
      </c>
      <c r="AG647" s="31">
        <f>VLOOKUP(C647,'[4]Bague en acier (simple) '!$C$8:$AF$725,30,0)</f>
        <v>0.68855929986461539</v>
      </c>
      <c r="AH647" s="38">
        <f t="shared" si="134"/>
        <v>0.25000000000000006</v>
      </c>
    </row>
    <row r="648" spans="2:34" x14ac:dyDescent="0.25">
      <c r="B648" s="44" t="s">
        <v>129</v>
      </c>
      <c r="C648" s="1" t="s">
        <v>870</v>
      </c>
      <c r="D648" s="22" t="s">
        <v>119</v>
      </c>
      <c r="E648" s="22" t="s">
        <v>111</v>
      </c>
      <c r="F648" s="22" t="s">
        <v>124</v>
      </c>
      <c r="G648" s="33">
        <v>45</v>
      </c>
      <c r="H648" s="33">
        <v>0.3</v>
      </c>
      <c r="I648" s="33" t="s">
        <v>103</v>
      </c>
      <c r="J648" s="33">
        <v>45</v>
      </c>
      <c r="K648" s="33">
        <v>0.3</v>
      </c>
      <c r="L648" s="33" t="s">
        <v>103</v>
      </c>
      <c r="M648" s="23" t="s">
        <v>96</v>
      </c>
      <c r="N648" s="24" t="s">
        <v>97</v>
      </c>
      <c r="O648" s="25">
        <v>43129</v>
      </c>
      <c r="P648" s="21">
        <v>0</v>
      </c>
      <c r="Q648" s="33">
        <v>3</v>
      </c>
      <c r="R648" s="33">
        <f t="shared" si="135"/>
        <v>41</v>
      </c>
      <c r="S648" s="34">
        <f t="shared" si="136"/>
        <v>4.8074028000000005E-2</v>
      </c>
      <c r="T648" s="34">
        <f t="shared" si="137"/>
        <v>3.7953180000000004</v>
      </c>
      <c r="U648" s="34">
        <f>+VLOOKUP(B648,'[3]Annexe 1 (Prix MP)'!A:C,3,0)*T648</f>
        <v>18.730213136712006</v>
      </c>
      <c r="V648" s="35">
        <f t="shared" si="140"/>
        <v>68</v>
      </c>
      <c r="W648" s="27">
        <f t="shared" si="146"/>
        <v>3</v>
      </c>
      <c r="X648" s="36">
        <f>+VLOOKUP(W648,'[3]Annexe 1 (Prix MP)'!$A$32:$B$38,2,0)</f>
        <v>0.15</v>
      </c>
      <c r="Y648" s="37">
        <f t="shared" si="141"/>
        <v>0.27544431083400012</v>
      </c>
      <c r="Z648" s="36">
        <f t="shared" si="142"/>
        <v>0.15</v>
      </c>
      <c r="AA648" s="34">
        <f t="shared" si="139"/>
        <v>0</v>
      </c>
      <c r="AB648" s="36">
        <f t="shared" si="138"/>
        <v>0</v>
      </c>
      <c r="AC648" s="36">
        <f t="shared" si="143"/>
        <v>0.42544431083400014</v>
      </c>
      <c r="AD648" s="38">
        <f t="shared" ref="AD648:AD711" si="147">+(AC648-Y648-AA648-AB648)/AC648</f>
        <v>0.35257258395571078</v>
      </c>
      <c r="AE648" s="36">
        <f t="shared" si="144"/>
        <v>0.42544431083400014</v>
      </c>
      <c r="AF648" s="31">
        <f t="shared" si="145"/>
        <v>0.42544431083400014</v>
      </c>
      <c r="AG648" s="31">
        <f>VLOOKUP(C648,'[4]Bague en acier (simple) '!$C$8:$AF$725,30,0)</f>
        <v>0.42544431083400014</v>
      </c>
      <c r="AH648" s="38">
        <f t="shared" ref="AH648:AH711" si="148">+(AF648-Y648-AA648-AB648)/AF648</f>
        <v>0.35257258395571078</v>
      </c>
    </row>
    <row r="649" spans="2:34" x14ac:dyDescent="0.25">
      <c r="B649" s="44" t="s">
        <v>129</v>
      </c>
      <c r="C649" s="1" t="s">
        <v>871</v>
      </c>
      <c r="D649" s="22" t="s">
        <v>119</v>
      </c>
      <c r="E649" s="22" t="s">
        <v>111</v>
      </c>
      <c r="F649" s="22" t="s">
        <v>175</v>
      </c>
      <c r="G649" s="33">
        <v>45</v>
      </c>
      <c r="H649" s="33">
        <v>0.3</v>
      </c>
      <c r="I649" s="33" t="s">
        <v>103</v>
      </c>
      <c r="J649" s="33">
        <v>45</v>
      </c>
      <c r="K649" s="33">
        <v>0.3</v>
      </c>
      <c r="L649" s="33" t="s">
        <v>103</v>
      </c>
      <c r="M649" s="23" t="s">
        <v>96</v>
      </c>
      <c r="N649" s="24" t="s">
        <v>97</v>
      </c>
      <c r="O649" s="25">
        <v>43129</v>
      </c>
      <c r="P649" s="21">
        <v>0</v>
      </c>
      <c r="Q649" s="33">
        <v>3</v>
      </c>
      <c r="R649" s="33">
        <f t="shared" si="135"/>
        <v>39</v>
      </c>
      <c r="S649" s="34">
        <f t="shared" si="136"/>
        <v>4.5543816000000001E-2</v>
      </c>
      <c r="T649" s="34">
        <f t="shared" si="137"/>
        <v>3.7953180000000004</v>
      </c>
      <c r="U649" s="34">
        <f>+VLOOKUP(B649,'[3]Annexe 1 (Prix MP)'!A:C,3,0)*T649</f>
        <v>18.730213136712006</v>
      </c>
      <c r="V649" s="35">
        <f t="shared" si="140"/>
        <v>72</v>
      </c>
      <c r="W649" s="27">
        <f t="shared" si="146"/>
        <v>3</v>
      </c>
      <c r="X649" s="36">
        <f>+VLOOKUP(W649,'[3]Annexe 1 (Prix MP)'!$A$32:$B$38,2,0)</f>
        <v>0.15</v>
      </c>
      <c r="Y649" s="37">
        <f t="shared" si="141"/>
        <v>0.26014184912100008</v>
      </c>
      <c r="Z649" s="36">
        <f t="shared" si="142"/>
        <v>0.15</v>
      </c>
      <c r="AA649" s="34">
        <f t="shared" si="139"/>
        <v>0</v>
      </c>
      <c r="AB649" s="36">
        <f t="shared" si="138"/>
        <v>0</v>
      </c>
      <c r="AC649" s="36">
        <f t="shared" si="143"/>
        <v>0.41014184912100005</v>
      </c>
      <c r="AD649" s="38">
        <f t="shared" si="147"/>
        <v>0.36572712665501972</v>
      </c>
      <c r="AE649" s="36">
        <f t="shared" si="144"/>
        <v>0.41014184912100005</v>
      </c>
      <c r="AF649" s="31">
        <f t="shared" si="145"/>
        <v>0.41014184912100005</v>
      </c>
      <c r="AG649" s="31">
        <f>VLOOKUP(C649,'[4]Bague en acier (simple) '!$C$8:$AF$725,30,0)</f>
        <v>0.41014184912100005</v>
      </c>
      <c r="AH649" s="38">
        <f t="shared" si="148"/>
        <v>0.36572712665501972</v>
      </c>
    </row>
    <row r="650" spans="2:34" x14ac:dyDescent="0.25">
      <c r="B650" s="44" t="s">
        <v>113</v>
      </c>
      <c r="C650" s="1" t="s">
        <v>872</v>
      </c>
      <c r="D650" s="22" t="s">
        <v>101</v>
      </c>
      <c r="E650" s="22" t="s">
        <v>115</v>
      </c>
      <c r="F650" s="22" t="s">
        <v>434</v>
      </c>
      <c r="G650" s="33">
        <v>45</v>
      </c>
      <c r="H650" s="33">
        <v>0.3</v>
      </c>
      <c r="I650" s="33" t="s">
        <v>103</v>
      </c>
      <c r="J650" s="33">
        <v>45</v>
      </c>
      <c r="K650" s="33">
        <v>0.3</v>
      </c>
      <c r="L650" s="33" t="s">
        <v>103</v>
      </c>
      <c r="M650" s="23" t="s">
        <v>96</v>
      </c>
      <c r="N650" s="24" t="s">
        <v>97</v>
      </c>
      <c r="O650" s="25">
        <v>43129</v>
      </c>
      <c r="P650" s="21">
        <v>0</v>
      </c>
      <c r="Q650" s="33">
        <v>3</v>
      </c>
      <c r="R650" s="33">
        <f t="shared" si="135"/>
        <v>67</v>
      </c>
      <c r="S650" s="34">
        <f t="shared" si="136"/>
        <v>7.144128000000001E-2</v>
      </c>
      <c r="T650" s="34">
        <f t="shared" si="137"/>
        <v>3.3488100000000003</v>
      </c>
      <c r="U650" s="34">
        <f>+VLOOKUP(B650,'[3]Annexe 1 (Prix MP)'!A:C,3,0)*T650</f>
        <v>16.526658650040005</v>
      </c>
      <c r="V650" s="35">
        <f t="shared" si="140"/>
        <v>42</v>
      </c>
      <c r="W650" s="27">
        <f t="shared" si="146"/>
        <v>3</v>
      </c>
      <c r="X650" s="36">
        <f>+VLOOKUP(W650,'[3]Annexe 1 (Prix MP)'!$A$32:$B$38,2,0)</f>
        <v>0.15</v>
      </c>
      <c r="Y650" s="37">
        <f t="shared" si="141"/>
        <v>0.39349187262000013</v>
      </c>
      <c r="Z650" s="36">
        <f t="shared" si="142"/>
        <v>0.15</v>
      </c>
      <c r="AA650" s="34">
        <f t="shared" si="139"/>
        <v>0</v>
      </c>
      <c r="AB650" s="36">
        <f t="shared" si="138"/>
        <v>0</v>
      </c>
      <c r="AC650" s="36">
        <f t="shared" si="143"/>
        <v>0.54349187262000009</v>
      </c>
      <c r="AD650" s="38">
        <f t="shared" si="147"/>
        <v>0.27599308758178492</v>
      </c>
      <c r="AE650" s="36">
        <f t="shared" si="144"/>
        <v>0.56213124660000025</v>
      </c>
      <c r="AF650" s="31">
        <f t="shared" si="145"/>
        <v>0.56213124660000025</v>
      </c>
      <c r="AG650" s="31">
        <f>VLOOKUP(C650,'[4]Bague en acier (simple) '!$C$8:$AF$725,30,0)</f>
        <v>0.56213124660000025</v>
      </c>
      <c r="AH650" s="38">
        <f t="shared" si="148"/>
        <v>0.3000000000000001</v>
      </c>
    </row>
    <row r="651" spans="2:34" x14ac:dyDescent="0.25">
      <c r="B651" s="44" t="s">
        <v>113</v>
      </c>
      <c r="C651" s="1" t="s">
        <v>873</v>
      </c>
      <c r="D651" s="22" t="s">
        <v>101</v>
      </c>
      <c r="E651" s="22" t="s">
        <v>115</v>
      </c>
      <c r="F651" s="22" t="s">
        <v>425</v>
      </c>
      <c r="G651" s="33">
        <v>45</v>
      </c>
      <c r="H651" s="33">
        <v>0.3</v>
      </c>
      <c r="I651" s="33" t="s">
        <v>103</v>
      </c>
      <c r="J651" s="33">
        <v>45</v>
      </c>
      <c r="K651" s="33">
        <v>0.3</v>
      </c>
      <c r="L651" s="33" t="s">
        <v>103</v>
      </c>
      <c r="M651" s="23" t="s">
        <v>96</v>
      </c>
      <c r="N651" s="24" t="s">
        <v>97</v>
      </c>
      <c r="O651" s="25">
        <v>43129</v>
      </c>
      <c r="P651" s="21">
        <v>0</v>
      </c>
      <c r="Q651" s="33">
        <v>3</v>
      </c>
      <c r="R651" s="33">
        <f t="shared" ref="R651:R714" si="149">+Q651+F651</f>
        <v>40</v>
      </c>
      <c r="S651" s="34">
        <f t="shared" ref="S651:S714" si="150">+(((E651*E651)/4-(D651*D651)/4)*F651*3.14*$T$6)/1000000</f>
        <v>4.1301990000000004E-2</v>
      </c>
      <c r="T651" s="34">
        <f t="shared" ref="T651:T714" si="151">((E651*E651)/4-(D651*D651)/4)*(3.14*$T$6*3)/1000</f>
        <v>3.3488100000000003</v>
      </c>
      <c r="U651" s="34">
        <f>+VLOOKUP(B651,'[3]Annexe 1 (Prix MP)'!A:C,3,0)*T651</f>
        <v>16.526658650040005</v>
      </c>
      <c r="V651" s="35">
        <f t="shared" si="140"/>
        <v>70</v>
      </c>
      <c r="W651" s="27">
        <f t="shared" si="146"/>
        <v>3</v>
      </c>
      <c r="X651" s="36">
        <f>+VLOOKUP(W651,'[3]Annexe 1 (Prix MP)'!$A$32:$B$38,2,0)</f>
        <v>0.15</v>
      </c>
      <c r="Y651" s="37">
        <f t="shared" si="141"/>
        <v>0.23609512357200008</v>
      </c>
      <c r="Z651" s="36">
        <f t="shared" si="142"/>
        <v>0.15</v>
      </c>
      <c r="AA651" s="34">
        <f t="shared" si="139"/>
        <v>0</v>
      </c>
      <c r="AB651" s="36">
        <f t="shared" si="138"/>
        <v>0</v>
      </c>
      <c r="AC651" s="36">
        <f t="shared" si="143"/>
        <v>0.38609512357200004</v>
      </c>
      <c r="AD651" s="38">
        <f t="shared" si="147"/>
        <v>0.38850529530717465</v>
      </c>
      <c r="AE651" s="36">
        <f t="shared" si="144"/>
        <v>0.38609512357200004</v>
      </c>
      <c r="AF651" s="31">
        <f t="shared" si="145"/>
        <v>0.38609512357200004</v>
      </c>
      <c r="AG651" s="31">
        <f>VLOOKUP(C651,'[4]Bague en acier (simple) '!$C$8:$AF$725,30,0)</f>
        <v>0.38609512357200004</v>
      </c>
      <c r="AH651" s="38">
        <f t="shared" si="148"/>
        <v>0.38850529530717465</v>
      </c>
    </row>
    <row r="652" spans="2:34" x14ac:dyDescent="0.25">
      <c r="B652" s="44" t="s">
        <v>113</v>
      </c>
      <c r="C652" s="1" t="s">
        <v>874</v>
      </c>
      <c r="D652" s="22" t="s">
        <v>101</v>
      </c>
      <c r="E652" s="22" t="s">
        <v>115</v>
      </c>
      <c r="F652" s="22" t="s">
        <v>486</v>
      </c>
      <c r="G652" s="33">
        <v>45</v>
      </c>
      <c r="H652" s="33">
        <v>0.3</v>
      </c>
      <c r="I652" s="33" t="s">
        <v>103</v>
      </c>
      <c r="J652" s="33">
        <v>45</v>
      </c>
      <c r="K652" s="33">
        <v>0.3</v>
      </c>
      <c r="L652" s="33" t="s">
        <v>103</v>
      </c>
      <c r="M652" s="23" t="s">
        <v>96</v>
      </c>
      <c r="N652" s="24" t="s">
        <v>97</v>
      </c>
      <c r="O652" s="25">
        <v>43129</v>
      </c>
      <c r="P652" s="21">
        <v>0</v>
      </c>
      <c r="Q652" s="33">
        <v>3</v>
      </c>
      <c r="R652" s="33">
        <f t="shared" si="149"/>
        <v>72.5</v>
      </c>
      <c r="S652" s="34">
        <f t="shared" si="150"/>
        <v>7.7580764999999996E-2</v>
      </c>
      <c r="T652" s="34">
        <f t="shared" si="151"/>
        <v>3.3488100000000003</v>
      </c>
      <c r="U652" s="34">
        <f>+VLOOKUP(B652,'[3]Annexe 1 (Prix MP)'!A:C,3,0)*T652</f>
        <v>16.526658650040005</v>
      </c>
      <c r="V652" s="35">
        <f t="shared" si="140"/>
        <v>38</v>
      </c>
      <c r="W652" s="27">
        <f t="shared" si="146"/>
        <v>3</v>
      </c>
      <c r="X652" s="36">
        <f>+VLOOKUP(W652,'[3]Annexe 1 (Prix MP)'!$A$32:$B$38,2,0)</f>
        <v>0.15</v>
      </c>
      <c r="Y652" s="37">
        <f t="shared" si="141"/>
        <v>0.43491206973789487</v>
      </c>
      <c r="Z652" s="36">
        <f t="shared" si="142"/>
        <v>0.15</v>
      </c>
      <c r="AA652" s="34">
        <f t="shared" si="139"/>
        <v>0</v>
      </c>
      <c r="AB652" s="36">
        <f t="shared" si="138"/>
        <v>0</v>
      </c>
      <c r="AC652" s="36">
        <f t="shared" si="143"/>
        <v>0.58491206973789489</v>
      </c>
      <c r="AD652" s="38">
        <f t="shared" si="147"/>
        <v>0.25644880275289339</v>
      </c>
      <c r="AE652" s="36">
        <f t="shared" si="144"/>
        <v>0.62130295676842129</v>
      </c>
      <c r="AF652" s="31">
        <f t="shared" si="145"/>
        <v>0.62130295676842129</v>
      </c>
      <c r="AG652" s="31">
        <f>VLOOKUP(C652,'[4]Bague en acier (simple) '!$C$8:$AF$725,30,0)</f>
        <v>0.62130295676842129</v>
      </c>
      <c r="AH652" s="38">
        <f t="shared" si="148"/>
        <v>0.30000000000000004</v>
      </c>
    </row>
    <row r="653" spans="2:34" x14ac:dyDescent="0.25">
      <c r="B653" s="44" t="s">
        <v>113</v>
      </c>
      <c r="C653" s="1" t="s">
        <v>875</v>
      </c>
      <c r="D653" s="22" t="s">
        <v>101</v>
      </c>
      <c r="E653" s="22" t="s">
        <v>115</v>
      </c>
      <c r="F653" s="22" t="s">
        <v>156</v>
      </c>
      <c r="G653" s="33">
        <v>45</v>
      </c>
      <c r="H653" s="33">
        <v>0.3</v>
      </c>
      <c r="I653" s="33" t="s">
        <v>103</v>
      </c>
      <c r="J653" s="33">
        <v>45</v>
      </c>
      <c r="K653" s="33">
        <v>0.3</v>
      </c>
      <c r="L653" s="33" t="s">
        <v>103</v>
      </c>
      <c r="M653" s="23" t="s">
        <v>96</v>
      </c>
      <c r="N653" s="24" t="s">
        <v>97</v>
      </c>
      <c r="O653" s="25">
        <v>43129</v>
      </c>
      <c r="P653" s="21">
        <v>0</v>
      </c>
      <c r="Q653" s="33">
        <v>3</v>
      </c>
      <c r="R653" s="33">
        <f t="shared" si="149"/>
        <v>37</v>
      </c>
      <c r="S653" s="34">
        <f t="shared" si="150"/>
        <v>3.7953180000000003E-2</v>
      </c>
      <c r="T653" s="34">
        <f t="shared" si="151"/>
        <v>3.3488100000000003</v>
      </c>
      <c r="U653" s="34">
        <f>+VLOOKUP(B653,'[3]Annexe 1 (Prix MP)'!A:C,3,0)*T653</f>
        <v>16.526658650040005</v>
      </c>
      <c r="V653" s="35">
        <f t="shared" si="140"/>
        <v>76</v>
      </c>
      <c r="W653" s="27">
        <f t="shared" si="146"/>
        <v>3</v>
      </c>
      <c r="X653" s="36">
        <f>+VLOOKUP(W653,'[3]Annexe 1 (Prix MP)'!$A$32:$B$38,2,0)</f>
        <v>0.15</v>
      </c>
      <c r="Y653" s="37">
        <f t="shared" si="141"/>
        <v>0.21745603486894743</v>
      </c>
      <c r="Z653" s="36">
        <f t="shared" si="142"/>
        <v>0.15</v>
      </c>
      <c r="AA653" s="34">
        <f t="shared" si="139"/>
        <v>0</v>
      </c>
      <c r="AB653" s="36">
        <f t="shared" si="138"/>
        <v>0</v>
      </c>
      <c r="AC653" s="36">
        <f t="shared" si="143"/>
        <v>0.3674560348689474</v>
      </c>
      <c r="AD653" s="38">
        <f t="shared" si="147"/>
        <v>0.40821210094834126</v>
      </c>
      <c r="AE653" s="36">
        <f t="shared" si="144"/>
        <v>0.3674560348689474</v>
      </c>
      <c r="AF653" s="31">
        <f t="shared" si="145"/>
        <v>0.3674560348689474</v>
      </c>
      <c r="AG653" s="31">
        <f>VLOOKUP(C653,'[4]Bague en acier (simple) '!$C$8:$AF$725,30,0)</f>
        <v>0.3674560348689474</v>
      </c>
      <c r="AH653" s="38">
        <f t="shared" si="148"/>
        <v>0.40821210094834126</v>
      </c>
    </row>
    <row r="654" spans="2:34" x14ac:dyDescent="0.25">
      <c r="B654" s="44" t="s">
        <v>131</v>
      </c>
      <c r="C654" s="1" t="s">
        <v>876</v>
      </c>
      <c r="D654" s="22" t="s">
        <v>101</v>
      </c>
      <c r="E654" s="22" t="s">
        <v>111</v>
      </c>
      <c r="F654" s="22" t="s">
        <v>197</v>
      </c>
      <c r="G654" s="33">
        <v>45</v>
      </c>
      <c r="H654" s="33">
        <v>0.3</v>
      </c>
      <c r="I654" s="33" t="s">
        <v>103</v>
      </c>
      <c r="J654" s="33">
        <v>45</v>
      </c>
      <c r="K654" s="33">
        <v>0.3</v>
      </c>
      <c r="L654" s="33" t="s">
        <v>103</v>
      </c>
      <c r="M654" s="23" t="s">
        <v>96</v>
      </c>
      <c r="N654" s="24" t="s">
        <v>97</v>
      </c>
      <c r="O654" s="25">
        <v>43129</v>
      </c>
      <c r="P654" s="21">
        <v>0</v>
      </c>
      <c r="Q654" s="33">
        <v>3</v>
      </c>
      <c r="R654" s="33">
        <f t="shared" si="149"/>
        <v>58</v>
      </c>
      <c r="S654" s="34">
        <f t="shared" si="150"/>
        <v>8.7317120000000012E-2</v>
      </c>
      <c r="T654" s="34">
        <f t="shared" si="151"/>
        <v>4.7627520000000008</v>
      </c>
      <c r="U654" s="34">
        <f>+VLOOKUP(B654,'[3]Annexe 1 (Prix MP)'!A:C,3,0)*T654</f>
        <v>43.458830819712013</v>
      </c>
      <c r="V654" s="35">
        <f t="shared" si="140"/>
        <v>48</v>
      </c>
      <c r="W654" s="27">
        <f t="shared" si="146"/>
        <v>4</v>
      </c>
      <c r="X654" s="36">
        <f>+VLOOKUP(W654,'[3]Annexe 1 (Prix MP)'!$A$32:$B$38,2,0)</f>
        <v>0.2</v>
      </c>
      <c r="Y654" s="37">
        <f t="shared" si="141"/>
        <v>0.90539230874400023</v>
      </c>
      <c r="Z654" s="36">
        <f t="shared" si="142"/>
        <v>0.27161769262320007</v>
      </c>
      <c r="AA654" s="34">
        <f t="shared" si="139"/>
        <v>0</v>
      </c>
      <c r="AB654" s="36">
        <f t="shared" si="138"/>
        <v>0</v>
      </c>
      <c r="AC654" s="36">
        <f t="shared" si="143"/>
        <v>1.1770100013672002</v>
      </c>
      <c r="AD654" s="38">
        <f t="shared" si="147"/>
        <v>0.23076923076923073</v>
      </c>
      <c r="AE654" s="36">
        <f t="shared" si="144"/>
        <v>1.2071897449920004</v>
      </c>
      <c r="AF654" s="31">
        <f t="shared" si="145"/>
        <v>1.2071897449920004</v>
      </c>
      <c r="AG654" s="31">
        <f>VLOOKUP(C654,'[4]Bague en acier (simple) '!$C$8:$AF$725,30,0)</f>
        <v>0.71381745600000035</v>
      </c>
      <c r="AH654" s="38">
        <f t="shared" si="148"/>
        <v>0.25000000000000006</v>
      </c>
    </row>
    <row r="655" spans="2:34" x14ac:dyDescent="0.25">
      <c r="B655" s="44" t="s">
        <v>129</v>
      </c>
      <c r="C655" s="1" t="s">
        <v>877</v>
      </c>
      <c r="D655" s="22" t="s">
        <v>119</v>
      </c>
      <c r="E655" s="22" t="s">
        <v>111</v>
      </c>
      <c r="F655" s="22" t="s">
        <v>381</v>
      </c>
      <c r="G655" s="33">
        <v>45</v>
      </c>
      <c r="H655" s="33">
        <v>0.3</v>
      </c>
      <c r="I655" s="33" t="s">
        <v>103</v>
      </c>
      <c r="J655" s="33">
        <v>45</v>
      </c>
      <c r="K655" s="33">
        <v>0.3</v>
      </c>
      <c r="L655" s="33" t="s">
        <v>103</v>
      </c>
      <c r="M655" s="23" t="s">
        <v>96</v>
      </c>
      <c r="N655" s="24" t="s">
        <v>97</v>
      </c>
      <c r="O655" s="25">
        <v>43129</v>
      </c>
      <c r="P655" s="21">
        <v>0</v>
      </c>
      <c r="Q655" s="33">
        <v>3</v>
      </c>
      <c r="R655" s="33">
        <f t="shared" si="149"/>
        <v>45</v>
      </c>
      <c r="S655" s="34">
        <f t="shared" si="150"/>
        <v>5.3134452000000006E-2</v>
      </c>
      <c r="T655" s="34">
        <f t="shared" si="151"/>
        <v>3.7953180000000004</v>
      </c>
      <c r="U655" s="34">
        <f>+VLOOKUP(B655,'[3]Annexe 1 (Prix MP)'!A:C,3,0)*T655</f>
        <v>18.730213136712006</v>
      </c>
      <c r="V655" s="35">
        <f t="shared" si="140"/>
        <v>62</v>
      </c>
      <c r="W655" s="27">
        <f t="shared" si="146"/>
        <v>3</v>
      </c>
      <c r="X655" s="36">
        <f>+VLOOKUP(W655,'[3]Annexe 1 (Prix MP)'!$A$32:$B$38,2,0)</f>
        <v>0.15</v>
      </c>
      <c r="Y655" s="37">
        <f t="shared" si="141"/>
        <v>0.30210021188245173</v>
      </c>
      <c r="Z655" s="36">
        <f t="shared" si="142"/>
        <v>0.15</v>
      </c>
      <c r="AA655" s="34">
        <f t="shared" si="139"/>
        <v>0</v>
      </c>
      <c r="AB655" s="36">
        <f t="shared" si="138"/>
        <v>0</v>
      </c>
      <c r="AC655" s="36">
        <f t="shared" si="143"/>
        <v>0.45210021188245175</v>
      </c>
      <c r="AD655" s="38">
        <f t="shared" si="147"/>
        <v>0.3317848478226344</v>
      </c>
      <c r="AE655" s="36">
        <f t="shared" si="144"/>
        <v>0.45210021188245175</v>
      </c>
      <c r="AF655" s="31">
        <f t="shared" si="145"/>
        <v>0.45210021188245175</v>
      </c>
      <c r="AG655" s="31">
        <f>VLOOKUP(C655,'[4]Bague en acier (simple) '!$C$8:$AF$725,30,0)</f>
        <v>0.45210021188245175</v>
      </c>
      <c r="AH655" s="38">
        <f t="shared" si="148"/>
        <v>0.3317848478226344</v>
      </c>
    </row>
    <row r="656" spans="2:34" x14ac:dyDescent="0.25">
      <c r="B656" s="44" t="s">
        <v>120</v>
      </c>
      <c r="C656" s="1" t="s">
        <v>878</v>
      </c>
      <c r="D656" s="22" t="s">
        <v>140</v>
      </c>
      <c r="E656" s="22" t="s">
        <v>115</v>
      </c>
      <c r="F656" s="22" t="s">
        <v>167</v>
      </c>
      <c r="G656" s="33">
        <v>45</v>
      </c>
      <c r="H656" s="33">
        <v>0.3</v>
      </c>
      <c r="I656" s="33" t="s">
        <v>103</v>
      </c>
      <c r="J656" s="33">
        <v>45</v>
      </c>
      <c r="K656" s="33">
        <v>0.3</v>
      </c>
      <c r="L656" s="33" t="s">
        <v>103</v>
      </c>
      <c r="M656" s="23" t="s">
        <v>96</v>
      </c>
      <c r="N656" s="24" t="s">
        <v>97</v>
      </c>
      <c r="O656" s="25">
        <v>43129</v>
      </c>
      <c r="P656" s="21">
        <v>0</v>
      </c>
      <c r="Q656" s="33">
        <v>3</v>
      </c>
      <c r="R656" s="33">
        <f t="shared" si="149"/>
        <v>65</v>
      </c>
      <c r="S656" s="34">
        <f t="shared" si="150"/>
        <v>8.6126432000000003E-2</v>
      </c>
      <c r="T656" s="34">
        <f t="shared" si="151"/>
        <v>4.167408</v>
      </c>
      <c r="U656" s="34">
        <f>+VLOOKUP(B656,'[3]Annexe 1 (Prix MP)'!A:C,3,0)*T656</f>
        <v>38.026476967248001</v>
      </c>
      <c r="V656" s="35">
        <f t="shared" si="140"/>
        <v>43</v>
      </c>
      <c r="W656" s="27">
        <f t="shared" si="146"/>
        <v>4</v>
      </c>
      <c r="X656" s="36">
        <f>+VLOOKUP(W656,'[3]Annexe 1 (Prix MP)'!$A$32:$B$38,2,0)</f>
        <v>0.2</v>
      </c>
      <c r="Y656" s="37">
        <f t="shared" si="141"/>
        <v>0.88433667365693025</v>
      </c>
      <c r="Z656" s="36">
        <f t="shared" si="142"/>
        <v>0.26530100209707907</v>
      </c>
      <c r="AA656" s="34">
        <f t="shared" si="139"/>
        <v>0</v>
      </c>
      <c r="AB656" s="36">
        <f t="shared" si="138"/>
        <v>0</v>
      </c>
      <c r="AC656" s="36">
        <f t="shared" si="143"/>
        <v>1.1496376757540094</v>
      </c>
      <c r="AD656" s="38">
        <f t="shared" si="147"/>
        <v>0.23076923076923084</v>
      </c>
      <c r="AE656" s="36">
        <f t="shared" si="144"/>
        <v>1.1791155648759071</v>
      </c>
      <c r="AF656" s="31">
        <f t="shared" si="145"/>
        <v>1.1791155648759071</v>
      </c>
      <c r="AG656" s="31">
        <f>VLOOKUP(C656,'[4]Bague en acier (simple) '!$C$8:$AF$725,30,0)</f>
        <v>0.87291290377525588</v>
      </c>
      <c r="AH656" s="38">
        <f t="shared" si="148"/>
        <v>0.25000000000000006</v>
      </c>
    </row>
    <row r="657" spans="2:34" x14ac:dyDescent="0.25">
      <c r="B657" s="44" t="s">
        <v>120</v>
      </c>
      <c r="C657" s="1" t="s">
        <v>879</v>
      </c>
      <c r="D657" s="22" t="s">
        <v>140</v>
      </c>
      <c r="E657" s="22" t="s">
        <v>115</v>
      </c>
      <c r="F657" s="22" t="s">
        <v>116</v>
      </c>
      <c r="G657" s="33">
        <v>45</v>
      </c>
      <c r="H657" s="33">
        <v>0.3</v>
      </c>
      <c r="I657" s="33" t="s">
        <v>103</v>
      </c>
      <c r="J657" s="33">
        <v>45</v>
      </c>
      <c r="K657" s="33">
        <v>0.3</v>
      </c>
      <c r="L657" s="33" t="s">
        <v>103</v>
      </c>
      <c r="M657" s="23" t="s">
        <v>96</v>
      </c>
      <c r="N657" s="24" t="s">
        <v>97</v>
      </c>
      <c r="O657" s="25">
        <v>43129</v>
      </c>
      <c r="P657" s="21">
        <v>0</v>
      </c>
      <c r="Q657" s="33">
        <v>3</v>
      </c>
      <c r="R657" s="33">
        <f t="shared" si="149"/>
        <v>43</v>
      </c>
      <c r="S657" s="34">
        <f t="shared" si="150"/>
        <v>5.5565440000000001E-2</v>
      </c>
      <c r="T657" s="34">
        <f t="shared" si="151"/>
        <v>4.167408</v>
      </c>
      <c r="U657" s="34">
        <f>+VLOOKUP(B657,'[3]Annexe 1 (Prix MP)'!A:C,3,0)*T657</f>
        <v>38.026476967248001</v>
      </c>
      <c r="V657" s="35">
        <f t="shared" si="140"/>
        <v>65</v>
      </c>
      <c r="W657" s="27">
        <f t="shared" si="146"/>
        <v>4</v>
      </c>
      <c r="X657" s="36">
        <f>+VLOOKUP(W657,'[3]Annexe 1 (Prix MP)'!$A$32:$B$38,2,0)</f>
        <v>0.2</v>
      </c>
      <c r="Y657" s="37">
        <f t="shared" si="141"/>
        <v>0.58502272257304622</v>
      </c>
      <c r="Z657" s="36">
        <f t="shared" si="142"/>
        <v>0.2</v>
      </c>
      <c r="AA657" s="34">
        <f t="shared" si="139"/>
        <v>0</v>
      </c>
      <c r="AB657" s="36">
        <f t="shared" si="138"/>
        <v>0</v>
      </c>
      <c r="AC657" s="36">
        <f t="shared" si="143"/>
        <v>0.78502272257304617</v>
      </c>
      <c r="AD657" s="38">
        <f t="shared" si="147"/>
        <v>0.25476969551208117</v>
      </c>
      <c r="AE657" s="36">
        <f t="shared" si="144"/>
        <v>0.78502272257304617</v>
      </c>
      <c r="AF657" s="31">
        <f t="shared" si="145"/>
        <v>0.78502272257304617</v>
      </c>
      <c r="AG657" s="31">
        <f>VLOOKUP(C657,'[4]Bague en acier (simple) '!$C$8:$AF$725,30,0)</f>
        <v>0.63309909456541535</v>
      </c>
      <c r="AH657" s="38">
        <f t="shared" si="148"/>
        <v>0.25476969551208117</v>
      </c>
    </row>
    <row r="658" spans="2:34" x14ac:dyDescent="0.25">
      <c r="B658" s="44" t="s">
        <v>202</v>
      </c>
      <c r="C658" s="1" t="s">
        <v>880</v>
      </c>
      <c r="D658" s="22" t="s">
        <v>140</v>
      </c>
      <c r="E658" s="22" t="s">
        <v>119</v>
      </c>
      <c r="F658" s="22" t="s">
        <v>231</v>
      </c>
      <c r="G658" s="33">
        <v>45</v>
      </c>
      <c r="H658" s="33">
        <v>0.3</v>
      </c>
      <c r="I658" s="33" t="s">
        <v>103</v>
      </c>
      <c r="J658" s="33">
        <v>45</v>
      </c>
      <c r="K658" s="33">
        <v>0.3</v>
      </c>
      <c r="L658" s="33" t="s">
        <v>103</v>
      </c>
      <c r="M658" s="23" t="s">
        <v>96</v>
      </c>
      <c r="N658" s="24" t="s">
        <v>97</v>
      </c>
      <c r="O658" s="25">
        <v>43129</v>
      </c>
      <c r="P658" s="21">
        <v>0</v>
      </c>
      <c r="Q658" s="33">
        <v>3</v>
      </c>
      <c r="R658" s="33">
        <f t="shared" si="149"/>
        <v>44</v>
      </c>
      <c r="S658" s="34">
        <f t="shared" si="150"/>
        <v>2.4409104000000004E-2</v>
      </c>
      <c r="T658" s="34">
        <f t="shared" si="151"/>
        <v>1.7860320000000001</v>
      </c>
      <c r="U658" s="34">
        <f>+VLOOKUP(B658,'[3]Annexe 1 (Prix MP)'!A:C,3,0)*T658</f>
        <v>8.116104474720002</v>
      </c>
      <c r="V658" s="35">
        <f t="shared" si="140"/>
        <v>64</v>
      </c>
      <c r="W658" s="27">
        <f t="shared" si="146"/>
        <v>2</v>
      </c>
      <c r="X658" s="36">
        <f>+VLOOKUP(W658,'[3]Annexe 1 (Prix MP)'!$A$32:$B$38,2,0)</f>
        <v>0.15</v>
      </c>
      <c r="Y658" s="37">
        <f t="shared" si="141"/>
        <v>0.12681413241750003</v>
      </c>
      <c r="Z658" s="36">
        <f t="shared" si="142"/>
        <v>0.15</v>
      </c>
      <c r="AA658" s="34">
        <f t="shared" si="139"/>
        <v>0</v>
      </c>
      <c r="AB658" s="36">
        <f t="shared" si="138"/>
        <v>0</v>
      </c>
      <c r="AC658" s="36">
        <f t="shared" si="143"/>
        <v>0.27681413241750003</v>
      </c>
      <c r="AD658" s="38">
        <f t="shared" si="147"/>
        <v>0.54187984800488853</v>
      </c>
      <c r="AE658" s="36">
        <f t="shared" si="144"/>
        <v>0.27681413241750003</v>
      </c>
      <c r="AF658" s="31">
        <f t="shared" si="145"/>
        <v>0.27681413241750003</v>
      </c>
      <c r="AG658" s="31">
        <f>VLOOKUP(C658,'[4]Bague en acier (simple) '!$C$8:$AF$725,30,0)</f>
        <v>0.27681413241750003</v>
      </c>
      <c r="AH658" s="38">
        <f t="shared" si="148"/>
        <v>0.54187984800488853</v>
      </c>
    </row>
    <row r="659" spans="2:34" x14ac:dyDescent="0.25">
      <c r="B659" s="44" t="s">
        <v>113</v>
      </c>
      <c r="C659" s="1" t="s">
        <v>881</v>
      </c>
      <c r="D659" s="22" t="s">
        <v>101</v>
      </c>
      <c r="E659" s="22" t="s">
        <v>115</v>
      </c>
      <c r="F659" s="22" t="s">
        <v>437</v>
      </c>
      <c r="G659" s="33">
        <v>45</v>
      </c>
      <c r="H659" s="33">
        <v>0.3</v>
      </c>
      <c r="I659" s="33" t="s">
        <v>103</v>
      </c>
      <c r="J659" s="33">
        <v>45</v>
      </c>
      <c r="K659" s="33">
        <v>0.3</v>
      </c>
      <c r="L659" s="33" t="s">
        <v>103</v>
      </c>
      <c r="M659" s="23" t="s">
        <v>96</v>
      </c>
      <c r="N659" s="24" t="s">
        <v>97</v>
      </c>
      <c r="O659" s="25">
        <v>43129</v>
      </c>
      <c r="P659" s="21">
        <v>0</v>
      </c>
      <c r="Q659" s="33">
        <v>3</v>
      </c>
      <c r="R659" s="33">
        <f t="shared" si="149"/>
        <v>59</v>
      </c>
      <c r="S659" s="34">
        <f t="shared" si="150"/>
        <v>6.2511120000000003E-2</v>
      </c>
      <c r="T659" s="34">
        <f t="shared" si="151"/>
        <v>3.3488100000000003</v>
      </c>
      <c r="U659" s="34">
        <f>+VLOOKUP(B659,'[3]Annexe 1 (Prix MP)'!A:C,3,0)*T659</f>
        <v>16.526658650040005</v>
      </c>
      <c r="V659" s="35">
        <f t="shared" si="140"/>
        <v>47</v>
      </c>
      <c r="W659" s="27">
        <f t="shared" si="146"/>
        <v>3</v>
      </c>
      <c r="X659" s="36">
        <f>+VLOOKUP(W659,'[3]Annexe 1 (Prix MP)'!$A$32:$B$38,2,0)</f>
        <v>0.15</v>
      </c>
      <c r="Y659" s="37">
        <f t="shared" si="141"/>
        <v>0.35163103510723415</v>
      </c>
      <c r="Z659" s="36">
        <f t="shared" si="142"/>
        <v>0.15</v>
      </c>
      <c r="AA659" s="34">
        <f t="shared" si="139"/>
        <v>0</v>
      </c>
      <c r="AB659" s="36">
        <f t="shared" si="138"/>
        <v>0</v>
      </c>
      <c r="AC659" s="36">
        <f t="shared" si="143"/>
        <v>0.50163103510723417</v>
      </c>
      <c r="AD659" s="38">
        <f t="shared" si="147"/>
        <v>0.29902456088653762</v>
      </c>
      <c r="AE659" s="36">
        <f t="shared" si="144"/>
        <v>0.50163103510723417</v>
      </c>
      <c r="AF659" s="31">
        <f t="shared" si="145"/>
        <v>0.50163103510723417</v>
      </c>
      <c r="AG659" s="31">
        <f>VLOOKUP(C659,'[4]Bague en acier (simple) '!$C$8:$AF$725,30,0)</f>
        <v>0.50163103510723417</v>
      </c>
      <c r="AH659" s="38">
        <f t="shared" si="148"/>
        <v>0.29902456088653762</v>
      </c>
    </row>
    <row r="660" spans="2:34" x14ac:dyDescent="0.25">
      <c r="B660" s="44" t="s">
        <v>131</v>
      </c>
      <c r="C660" s="1" t="s">
        <v>882</v>
      </c>
      <c r="D660" s="22" t="s">
        <v>101</v>
      </c>
      <c r="E660" s="22" t="s">
        <v>111</v>
      </c>
      <c r="F660" s="22" t="s">
        <v>231</v>
      </c>
      <c r="G660" s="33">
        <v>45</v>
      </c>
      <c r="H660" s="33">
        <v>0.3</v>
      </c>
      <c r="I660" s="33" t="s">
        <v>103</v>
      </c>
      <c r="J660" s="33">
        <v>45</v>
      </c>
      <c r="K660" s="33">
        <v>0.3</v>
      </c>
      <c r="L660" s="33" t="s">
        <v>103</v>
      </c>
      <c r="M660" s="23" t="s">
        <v>96</v>
      </c>
      <c r="N660" s="24" t="s">
        <v>97</v>
      </c>
      <c r="O660" s="25">
        <v>43129</v>
      </c>
      <c r="P660" s="21">
        <v>0</v>
      </c>
      <c r="Q660" s="33">
        <v>3</v>
      </c>
      <c r="R660" s="33">
        <f t="shared" si="149"/>
        <v>44</v>
      </c>
      <c r="S660" s="34">
        <f t="shared" si="150"/>
        <v>6.5090944000000012E-2</v>
      </c>
      <c r="T660" s="34">
        <f t="shared" si="151"/>
        <v>4.7627520000000008</v>
      </c>
      <c r="U660" s="34">
        <f>+VLOOKUP(B660,'[3]Annexe 1 (Prix MP)'!A:C,3,0)*T660</f>
        <v>43.458830819712013</v>
      </c>
      <c r="V660" s="35">
        <f t="shared" si="140"/>
        <v>64</v>
      </c>
      <c r="W660" s="27">
        <f t="shared" si="146"/>
        <v>4</v>
      </c>
      <c r="X660" s="36">
        <f>+VLOOKUP(W660,'[3]Annexe 1 (Prix MP)'!$A$32:$B$38,2,0)</f>
        <v>0.2</v>
      </c>
      <c r="Y660" s="37">
        <f t="shared" si="141"/>
        <v>0.6790442315580002</v>
      </c>
      <c r="Z660" s="36">
        <f t="shared" si="142"/>
        <v>0.20371326946740007</v>
      </c>
      <c r="AA660" s="34">
        <f t="shared" si="139"/>
        <v>0</v>
      </c>
      <c r="AB660" s="36">
        <f t="shared" ref="AB660:AB723" si="152">+IF(M660=$M$6,0.035,0)</f>
        <v>0</v>
      </c>
      <c r="AC660" s="36">
        <f t="shared" si="143"/>
        <v>0.88275750102540029</v>
      </c>
      <c r="AD660" s="38">
        <f t="shared" si="147"/>
        <v>0.23076923076923081</v>
      </c>
      <c r="AE660" s="36">
        <f t="shared" si="144"/>
        <v>0.90539230874400023</v>
      </c>
      <c r="AF660" s="31">
        <f t="shared" si="145"/>
        <v>0.90539230874400023</v>
      </c>
      <c r="AG660" s="31">
        <f>VLOOKUP(C660,'[4]Bague en acier (simple) '!$C$8:$AF$725,30,0)</f>
        <v>0.57475416440000016</v>
      </c>
      <c r="AH660" s="38">
        <f t="shared" si="148"/>
        <v>0.24999999999999997</v>
      </c>
    </row>
    <row r="661" spans="2:34" x14ac:dyDescent="0.25">
      <c r="B661" s="44" t="s">
        <v>129</v>
      </c>
      <c r="C661" s="1" t="s">
        <v>883</v>
      </c>
      <c r="D661" s="22" t="s">
        <v>884</v>
      </c>
      <c r="E661" s="22" t="s">
        <v>111</v>
      </c>
      <c r="F661" s="22" t="s">
        <v>116</v>
      </c>
      <c r="G661" s="33">
        <v>45</v>
      </c>
      <c r="H661" s="33">
        <v>0.3</v>
      </c>
      <c r="I661" s="33" t="s">
        <v>103</v>
      </c>
      <c r="J661" s="33">
        <v>45</v>
      </c>
      <c r="K661" s="33">
        <v>0.3</v>
      </c>
      <c r="L661" s="33" t="s">
        <v>103</v>
      </c>
      <c r="M661" s="23" t="s">
        <v>96</v>
      </c>
      <c r="N661" s="24" t="s">
        <v>97</v>
      </c>
      <c r="O661" s="25">
        <v>43129</v>
      </c>
      <c r="P661" s="21">
        <v>0</v>
      </c>
      <c r="Q661" s="33">
        <v>3</v>
      </c>
      <c r="R661" s="33">
        <f t="shared" si="149"/>
        <v>43</v>
      </c>
      <c r="S661" s="34">
        <f t="shared" si="150"/>
        <v>4.7069385000000012E-2</v>
      </c>
      <c r="T661" s="34">
        <f t="shared" si="151"/>
        <v>3.5302038750000002</v>
      </c>
      <c r="U661" s="34">
        <f>+VLOOKUP(B661,'[3]Annexe 1 (Prix MP)'!A:C,3,0)*T661</f>
        <v>17.421852660250504</v>
      </c>
      <c r="V661" s="35">
        <f t="shared" si="140"/>
        <v>65</v>
      </c>
      <c r="W661" s="27">
        <f t="shared" si="146"/>
        <v>3</v>
      </c>
      <c r="X661" s="36">
        <f>+VLOOKUP(W661,'[3]Annexe 1 (Prix MP)'!$A$32:$B$38,2,0)</f>
        <v>0.15</v>
      </c>
      <c r="Y661" s="37">
        <f t="shared" si="141"/>
        <v>0.26802850246539239</v>
      </c>
      <c r="Z661" s="36">
        <f t="shared" si="142"/>
        <v>0.15</v>
      </c>
      <c r="AA661" s="34">
        <f t="shared" si="139"/>
        <v>0</v>
      </c>
      <c r="AB661" s="36">
        <f t="shared" si="152"/>
        <v>0</v>
      </c>
      <c r="AC661" s="36">
        <f t="shared" si="143"/>
        <v>0.41802850246539236</v>
      </c>
      <c r="AD661" s="38">
        <f t="shared" si="147"/>
        <v>0.3588272070333724</v>
      </c>
      <c r="AE661" s="36">
        <f t="shared" si="144"/>
        <v>0.41802850246539236</v>
      </c>
      <c r="AF661" s="31">
        <f t="shared" si="145"/>
        <v>0.41802850246539236</v>
      </c>
      <c r="AG661" s="31">
        <f>VLOOKUP(C661,'[4]Bague en acier (simple) '!$C$8:$AF$725,30,0)</f>
        <v>0.41802850246539236</v>
      </c>
      <c r="AH661" s="38">
        <f t="shared" si="148"/>
        <v>0.3588272070333724</v>
      </c>
    </row>
    <row r="662" spans="2:34" x14ac:dyDescent="0.25">
      <c r="B662" s="44" t="s">
        <v>154</v>
      </c>
      <c r="C662" s="1" t="s">
        <v>17</v>
      </c>
      <c r="D662" s="22" t="s">
        <v>101</v>
      </c>
      <c r="E662" s="22" t="s">
        <v>110</v>
      </c>
      <c r="F662" s="22" t="s">
        <v>197</v>
      </c>
      <c r="G662" s="33">
        <v>45</v>
      </c>
      <c r="H662" s="33">
        <v>0.3</v>
      </c>
      <c r="I662" s="33" t="s">
        <v>103</v>
      </c>
      <c r="J662" s="33">
        <v>45</v>
      </c>
      <c r="K662" s="33">
        <v>0.3</v>
      </c>
      <c r="L662" s="33" t="s">
        <v>103</v>
      </c>
      <c r="M662" s="23" t="s">
        <v>96</v>
      </c>
      <c r="N662" s="24" t="s">
        <v>97</v>
      </c>
      <c r="O662" s="25">
        <v>43129</v>
      </c>
      <c r="P662" s="21">
        <v>0</v>
      </c>
      <c r="Q662" s="33">
        <v>3</v>
      </c>
      <c r="R662" s="33">
        <f t="shared" si="149"/>
        <v>58</v>
      </c>
      <c r="S662" s="34">
        <f t="shared" si="150"/>
        <v>3.8201240000000004E-2</v>
      </c>
      <c r="T662" s="34">
        <f t="shared" si="151"/>
        <v>2.083704</v>
      </c>
      <c r="U662" s="34">
        <f>+VLOOKUP(B662,'[3]Annexe 1 (Prix MP)'!A:C,3,0)*T662</f>
        <v>9.3938377209599988</v>
      </c>
      <c r="V662" s="35">
        <f t="shared" si="140"/>
        <v>48</v>
      </c>
      <c r="W662" s="27">
        <f t="shared" si="146"/>
        <v>2</v>
      </c>
      <c r="X662" s="36">
        <f>+VLOOKUP(W662,'[3]Annexe 1 (Prix MP)'!$A$32:$B$38,2,0)</f>
        <v>0.15</v>
      </c>
      <c r="Y662" s="37">
        <f t="shared" si="141"/>
        <v>0.19570495251999998</v>
      </c>
      <c r="Z662" s="36">
        <f t="shared" si="142"/>
        <v>0.15</v>
      </c>
      <c r="AA662" s="34">
        <f t="shared" si="139"/>
        <v>0</v>
      </c>
      <c r="AB662" s="36">
        <f t="shared" si="152"/>
        <v>0</v>
      </c>
      <c r="AC662" s="36">
        <f t="shared" si="143"/>
        <v>0.34570495252</v>
      </c>
      <c r="AD662" s="38">
        <f t="shared" si="147"/>
        <v>0.43389601134314704</v>
      </c>
      <c r="AE662" s="36">
        <f t="shared" si="144"/>
        <v>0.34570495252</v>
      </c>
      <c r="AF662" s="31">
        <f t="shared" si="145"/>
        <v>0.34570495252</v>
      </c>
      <c r="AG662" s="31">
        <f>VLOOKUP(C662,'[4]Bague en acier (simple) '!$C$8:$AF$725,30,0)</f>
        <v>0.34570495252</v>
      </c>
      <c r="AH662" s="38">
        <f t="shared" si="148"/>
        <v>0.43389601134314704</v>
      </c>
    </row>
    <row r="663" spans="2:34" x14ac:dyDescent="0.25">
      <c r="B663" s="44" t="s">
        <v>113</v>
      </c>
      <c r="C663" s="1" t="s">
        <v>885</v>
      </c>
      <c r="D663" s="22" t="s">
        <v>101</v>
      </c>
      <c r="E663" s="22" t="s">
        <v>115</v>
      </c>
      <c r="F663" s="22" t="s">
        <v>171</v>
      </c>
      <c r="G663" s="33">
        <v>45</v>
      </c>
      <c r="H663" s="33">
        <v>0.3</v>
      </c>
      <c r="I663" s="33" t="s">
        <v>103</v>
      </c>
      <c r="J663" s="33">
        <v>45</v>
      </c>
      <c r="K663" s="33">
        <v>0.3</v>
      </c>
      <c r="L663" s="33" t="s">
        <v>103</v>
      </c>
      <c r="M663" s="23" t="s">
        <v>96</v>
      </c>
      <c r="N663" s="24" t="s">
        <v>97</v>
      </c>
      <c r="O663" s="25">
        <v>43129</v>
      </c>
      <c r="P663" s="21">
        <v>0</v>
      </c>
      <c r="Q663" s="33">
        <v>3</v>
      </c>
      <c r="R663" s="33">
        <f t="shared" si="149"/>
        <v>51</v>
      </c>
      <c r="S663" s="34">
        <f t="shared" si="150"/>
        <v>5.3580960000000004E-2</v>
      </c>
      <c r="T663" s="34">
        <f t="shared" si="151"/>
        <v>3.3488100000000003</v>
      </c>
      <c r="U663" s="34">
        <f>+VLOOKUP(B663,'[3]Annexe 1 (Prix MP)'!A:C,3,0)*T663</f>
        <v>16.526658650040005</v>
      </c>
      <c r="V663" s="35">
        <f t="shared" si="140"/>
        <v>55</v>
      </c>
      <c r="W663" s="27">
        <f t="shared" si="146"/>
        <v>3</v>
      </c>
      <c r="X663" s="36">
        <f>+VLOOKUP(W663,'[3]Annexe 1 (Prix MP)'!$A$32:$B$38,2,0)</f>
        <v>0.15</v>
      </c>
      <c r="Y663" s="37">
        <f t="shared" si="141"/>
        <v>0.3004847027280001</v>
      </c>
      <c r="Z663" s="36">
        <f t="shared" si="142"/>
        <v>0.15</v>
      </c>
      <c r="AA663" s="34">
        <f t="shared" si="139"/>
        <v>0</v>
      </c>
      <c r="AB663" s="36">
        <f t="shared" si="152"/>
        <v>0</v>
      </c>
      <c r="AC663" s="36">
        <f t="shared" si="143"/>
        <v>0.45048470272800012</v>
      </c>
      <c r="AD663" s="38">
        <f t="shared" si="147"/>
        <v>0.3329746805865883</v>
      </c>
      <c r="AE663" s="36">
        <f t="shared" si="144"/>
        <v>0.45048470272800012</v>
      </c>
      <c r="AF663" s="31">
        <f t="shared" si="145"/>
        <v>0.45048470272800012</v>
      </c>
      <c r="AG663" s="31">
        <f>VLOOKUP(C663,'[4]Bague en acier (simple) '!$C$8:$AF$725,30,0)</f>
        <v>0.45048470272800012</v>
      </c>
      <c r="AH663" s="38">
        <f t="shared" si="148"/>
        <v>0.3329746805865883</v>
      </c>
    </row>
    <row r="664" spans="2:34" x14ac:dyDescent="0.25">
      <c r="B664" s="44" t="s">
        <v>131</v>
      </c>
      <c r="C664" s="1" t="s">
        <v>886</v>
      </c>
      <c r="D664" s="22" t="s">
        <v>101</v>
      </c>
      <c r="E664" s="22" t="s">
        <v>111</v>
      </c>
      <c r="F664" s="22" t="s">
        <v>136</v>
      </c>
      <c r="G664" s="33">
        <v>45</v>
      </c>
      <c r="H664" s="33">
        <v>0.3</v>
      </c>
      <c r="I664" s="33" t="s">
        <v>103</v>
      </c>
      <c r="J664" s="33">
        <v>45</v>
      </c>
      <c r="K664" s="33">
        <v>0.3</v>
      </c>
      <c r="L664" s="33" t="s">
        <v>103</v>
      </c>
      <c r="M664" s="23" t="s">
        <v>96</v>
      </c>
      <c r="N664" s="24" t="s">
        <v>97</v>
      </c>
      <c r="O664" s="25">
        <v>43129</v>
      </c>
      <c r="P664" s="21">
        <v>0</v>
      </c>
      <c r="Q664" s="33">
        <v>3</v>
      </c>
      <c r="R664" s="33">
        <f t="shared" si="149"/>
        <v>53</v>
      </c>
      <c r="S664" s="34">
        <f t="shared" si="150"/>
        <v>7.9379199999999997E-2</v>
      </c>
      <c r="T664" s="34">
        <f t="shared" si="151"/>
        <v>4.7627520000000008</v>
      </c>
      <c r="U664" s="34">
        <f>+VLOOKUP(B664,'[3]Annexe 1 (Prix MP)'!A:C,3,0)*T664</f>
        <v>43.458830819712013</v>
      </c>
      <c r="V664" s="35">
        <f t="shared" si="140"/>
        <v>53</v>
      </c>
      <c r="W664" s="27">
        <f t="shared" si="146"/>
        <v>4</v>
      </c>
      <c r="X664" s="36">
        <f>+VLOOKUP(W664,'[3]Annexe 1 (Prix MP)'!$A$32:$B$38,2,0)</f>
        <v>0.2</v>
      </c>
      <c r="Y664" s="37">
        <f t="shared" si="141"/>
        <v>0.81997793999456625</v>
      </c>
      <c r="Z664" s="36">
        <f t="shared" si="142"/>
        <v>0.24599338199836987</v>
      </c>
      <c r="AA664" s="34">
        <f t="shared" ref="AA664:AA724" si="153">+IF(M664=$M$9,0,S664*$AA$6)</f>
        <v>0</v>
      </c>
      <c r="AB664" s="36">
        <f t="shared" si="152"/>
        <v>0</v>
      </c>
      <c r="AC664" s="36">
        <f t="shared" si="143"/>
        <v>1.0659713219929361</v>
      </c>
      <c r="AD664" s="38">
        <f t="shared" si="147"/>
        <v>0.23076923076923075</v>
      </c>
      <c r="AE664" s="36">
        <f t="shared" si="144"/>
        <v>1.093303919992755</v>
      </c>
      <c r="AF664" s="31">
        <f t="shared" si="145"/>
        <v>1.093303919992755</v>
      </c>
      <c r="AG664" s="31">
        <f>VLOOKUP(C664,'[4]Bague en acier (simple) '!$C$8:$AF$725,30,0)</f>
        <v>0.65253333059622665</v>
      </c>
      <c r="AH664" s="38">
        <f t="shared" si="148"/>
        <v>0.25</v>
      </c>
    </row>
    <row r="665" spans="2:34" x14ac:dyDescent="0.25">
      <c r="B665" s="44" t="s">
        <v>113</v>
      </c>
      <c r="C665" s="1" t="s">
        <v>887</v>
      </c>
      <c r="D665" s="22" t="s">
        <v>278</v>
      </c>
      <c r="E665" s="22" t="s">
        <v>115</v>
      </c>
      <c r="F665" s="22" t="s">
        <v>124</v>
      </c>
      <c r="G665" s="33">
        <v>45</v>
      </c>
      <c r="H665" s="33">
        <v>0.3</v>
      </c>
      <c r="I665" s="33" t="s">
        <v>103</v>
      </c>
      <c r="J665" s="33">
        <v>45</v>
      </c>
      <c r="K665" s="33">
        <v>0.3</v>
      </c>
      <c r="L665" s="33" t="s">
        <v>103</v>
      </c>
      <c r="M665" s="23" t="s">
        <v>96</v>
      </c>
      <c r="N665" s="24" t="s">
        <v>97</v>
      </c>
      <c r="O665" s="25">
        <v>43129</v>
      </c>
      <c r="P665" s="21">
        <v>0</v>
      </c>
      <c r="Q665" s="33">
        <v>3</v>
      </c>
      <c r="R665" s="33">
        <f t="shared" si="149"/>
        <v>41</v>
      </c>
      <c r="S665" s="34">
        <f t="shared" si="150"/>
        <v>3.6526835000000007E-2</v>
      </c>
      <c r="T665" s="34">
        <f t="shared" si="151"/>
        <v>2.8836975000000002</v>
      </c>
      <c r="U665" s="34">
        <f>+VLOOKUP(B665,'[3]Annexe 1 (Prix MP)'!A:C,3,0)*T665</f>
        <v>14.231289393090004</v>
      </c>
      <c r="V665" s="35">
        <f t="shared" ref="V665:V724" si="154">INT(2820/R665)</f>
        <v>68</v>
      </c>
      <c r="W665" s="27">
        <f t="shared" si="146"/>
        <v>3</v>
      </c>
      <c r="X665" s="36">
        <f>+VLOOKUP(W665,'[3]Annexe 1 (Prix MP)'!$A$32:$B$38,2,0)</f>
        <v>0.15</v>
      </c>
      <c r="Y665" s="37">
        <f t="shared" si="141"/>
        <v>0.20928366754544123</v>
      </c>
      <c r="Z665" s="36">
        <f t="shared" si="142"/>
        <v>0.15</v>
      </c>
      <c r="AA665" s="34">
        <f t="shared" si="153"/>
        <v>0</v>
      </c>
      <c r="AB665" s="36">
        <f t="shared" si="152"/>
        <v>0</v>
      </c>
      <c r="AC665" s="36">
        <f t="shared" si="143"/>
        <v>0.35928366754544122</v>
      </c>
      <c r="AD665" s="38">
        <f t="shared" si="147"/>
        <v>0.41749740817547293</v>
      </c>
      <c r="AE665" s="36">
        <f t="shared" si="144"/>
        <v>0.35928366754544122</v>
      </c>
      <c r="AF665" s="31">
        <f t="shared" si="145"/>
        <v>0.35928366754544122</v>
      </c>
      <c r="AG665" s="31">
        <f>VLOOKUP(C665,'[4]Bague en acier (simple) '!$C$8:$AF$725,30,0)</f>
        <v>0.35928366754544122</v>
      </c>
      <c r="AH665" s="38">
        <f t="shared" si="148"/>
        <v>0.41749740817547293</v>
      </c>
    </row>
    <row r="666" spans="2:34" x14ac:dyDescent="0.25">
      <c r="B666" s="44" t="s">
        <v>125</v>
      </c>
      <c r="C666" s="1" t="s">
        <v>888</v>
      </c>
      <c r="D666" s="22" t="s">
        <v>140</v>
      </c>
      <c r="E666" s="22" t="s">
        <v>110</v>
      </c>
      <c r="F666" s="22" t="s">
        <v>156</v>
      </c>
      <c r="G666" s="33">
        <v>45</v>
      </c>
      <c r="H666" s="33">
        <v>0.3</v>
      </c>
      <c r="I666" s="33" t="s">
        <v>103</v>
      </c>
      <c r="J666" s="33">
        <v>45</v>
      </c>
      <c r="K666" s="33">
        <v>0.3</v>
      </c>
      <c r="L666" s="33" t="s">
        <v>103</v>
      </c>
      <c r="M666" s="23" t="s">
        <v>96</v>
      </c>
      <c r="N666" s="24" t="s">
        <v>97</v>
      </c>
      <c r="O666" s="25">
        <v>43129</v>
      </c>
      <c r="P666" s="21">
        <v>0</v>
      </c>
      <c r="Q666" s="33">
        <v>3</v>
      </c>
      <c r="R666" s="33">
        <f t="shared" si="149"/>
        <v>37</v>
      </c>
      <c r="S666" s="34">
        <f t="shared" si="150"/>
        <v>3.2892756000000002E-2</v>
      </c>
      <c r="T666" s="34">
        <f t="shared" si="151"/>
        <v>2.9023020000000002</v>
      </c>
      <c r="U666" s="34">
        <f>+VLOOKUP(B666,'[3]Annexe 1 (Prix MP)'!A:C,3,0)*T666</f>
        <v>14.197829199840001</v>
      </c>
      <c r="V666" s="35">
        <f t="shared" si="154"/>
        <v>76</v>
      </c>
      <c r="W666" s="27">
        <f t="shared" si="146"/>
        <v>3</v>
      </c>
      <c r="X666" s="36">
        <f>+VLOOKUP(W666,'[3]Annexe 1 (Prix MP)'!$A$32:$B$38,2,0)</f>
        <v>0.15</v>
      </c>
      <c r="Y666" s="37">
        <f t="shared" si="141"/>
        <v>0.1868135421031579</v>
      </c>
      <c r="Z666" s="36">
        <f t="shared" si="142"/>
        <v>0.15</v>
      </c>
      <c r="AA666" s="34">
        <f t="shared" si="153"/>
        <v>0</v>
      </c>
      <c r="AB666" s="36">
        <f t="shared" si="152"/>
        <v>0</v>
      </c>
      <c r="AC666" s="36">
        <f t="shared" si="143"/>
        <v>0.33681354210315789</v>
      </c>
      <c r="AD666" s="38">
        <f t="shared" si="147"/>
        <v>0.44535026431347763</v>
      </c>
      <c r="AE666" s="36">
        <f t="shared" si="144"/>
        <v>0.33681354210315789</v>
      </c>
      <c r="AF666" s="31">
        <f t="shared" si="145"/>
        <v>0.33681354210315789</v>
      </c>
      <c r="AG666" s="31">
        <f>VLOOKUP(C666,'[4]Bague en acier (simple) '!$C$8:$AF$725,30,0)</f>
        <v>0.33681354210315789</v>
      </c>
      <c r="AH666" s="38">
        <f t="shared" si="148"/>
        <v>0.44535026431347763</v>
      </c>
    </row>
    <row r="667" spans="2:34" x14ac:dyDescent="0.25">
      <c r="B667" s="44" t="s">
        <v>154</v>
      </c>
      <c r="C667" s="1" t="s">
        <v>18</v>
      </c>
      <c r="D667" s="22" t="s">
        <v>101</v>
      </c>
      <c r="E667" s="22" t="s">
        <v>110</v>
      </c>
      <c r="F667" s="22" t="s">
        <v>142</v>
      </c>
      <c r="G667" s="33">
        <v>45</v>
      </c>
      <c r="H667" s="33">
        <v>0.3</v>
      </c>
      <c r="I667" s="33" t="s">
        <v>103</v>
      </c>
      <c r="J667" s="33">
        <v>45</v>
      </c>
      <c r="K667" s="33">
        <v>0.3</v>
      </c>
      <c r="L667" s="33" t="s">
        <v>103</v>
      </c>
      <c r="M667" s="23" t="s">
        <v>96</v>
      </c>
      <c r="N667" s="24" t="s">
        <v>97</v>
      </c>
      <c r="O667" s="25">
        <v>43129</v>
      </c>
      <c r="P667" s="21">
        <v>0</v>
      </c>
      <c r="Q667" s="33">
        <v>3</v>
      </c>
      <c r="R667" s="33">
        <f t="shared" si="149"/>
        <v>55</v>
      </c>
      <c r="S667" s="34">
        <f t="shared" si="150"/>
        <v>3.6117535999999999E-2</v>
      </c>
      <c r="T667" s="34">
        <f t="shared" si="151"/>
        <v>2.083704</v>
      </c>
      <c r="U667" s="34">
        <f>+VLOOKUP(B667,'[3]Annexe 1 (Prix MP)'!A:C,3,0)*T667</f>
        <v>9.3938377209599988</v>
      </c>
      <c r="V667" s="35">
        <f t="shared" si="154"/>
        <v>51</v>
      </c>
      <c r="W667" s="27">
        <f t="shared" si="146"/>
        <v>2</v>
      </c>
      <c r="X667" s="36">
        <f>+VLOOKUP(W667,'[3]Annexe 1 (Prix MP)'!$A$32:$B$38,2,0)</f>
        <v>0.15</v>
      </c>
      <c r="Y667" s="37">
        <f t="shared" ref="Y667:Y724" si="155">U667/V667</f>
        <v>0.18419289648941173</v>
      </c>
      <c r="Z667" s="36">
        <f t="shared" ref="Z667:Z724" si="156">+IF(((Y667+AA667)*0.3)&gt;X667,IF(((Y667+AA667)*0.3)/X667&gt;$Z$6,X667*$Z$6,((Y667+AA667)*0.3)),X667)</f>
        <v>0.15</v>
      </c>
      <c r="AA667" s="34">
        <f t="shared" si="153"/>
        <v>0</v>
      </c>
      <c r="AB667" s="36">
        <f t="shared" si="152"/>
        <v>0</v>
      </c>
      <c r="AC667" s="36">
        <f t="shared" ref="AC667:AC724" si="157">+Y667+Z667+AA667+AB667</f>
        <v>0.33419289648941175</v>
      </c>
      <c r="AD667" s="38">
        <f t="shared" si="147"/>
        <v>0.44884257438054936</v>
      </c>
      <c r="AE667" s="36">
        <f t="shared" ref="AE667:AE724" si="158">+IF(AD667&lt;=15%,(Y667+AA667+AB667)/0.85,IF(AND(AD667&gt;=15.5%,AD667&lt;19.5%),(Y667+AA667+AB667)/0.8,IF(AND(AD667&gt;=20.5%,AD667&lt;24.5%),(Y667+AA667+AB667)/0.75,IF(AND(AD667&gt;=25.5%,AD667&lt;29.5%),(Y667+AA667+AB667)/0.7,AC667))))</f>
        <v>0.33419289648941175</v>
      </c>
      <c r="AF667" s="31">
        <f t="shared" ref="AF667:AF724" si="159">+IF(AE667="",AC667,AE667)</f>
        <v>0.33419289648941175</v>
      </c>
      <c r="AG667" s="31">
        <f>VLOOKUP(C667,'[4]Bague en acier (simple) '!$C$8:$AF$725,30,0)</f>
        <v>0.33419289648941175</v>
      </c>
      <c r="AH667" s="38">
        <f t="shared" si="148"/>
        <v>0.44884257438054936</v>
      </c>
    </row>
    <row r="668" spans="2:34" x14ac:dyDescent="0.25">
      <c r="B668" s="44" t="s">
        <v>125</v>
      </c>
      <c r="C668" s="1" t="s">
        <v>889</v>
      </c>
      <c r="D668" s="22" t="s">
        <v>140</v>
      </c>
      <c r="E668" s="22" t="s">
        <v>110</v>
      </c>
      <c r="F668" s="22" t="s">
        <v>124</v>
      </c>
      <c r="G668" s="33">
        <v>45</v>
      </c>
      <c r="H668" s="33">
        <v>0.3</v>
      </c>
      <c r="I668" s="33" t="s">
        <v>103</v>
      </c>
      <c r="J668" s="33">
        <v>45</v>
      </c>
      <c r="K668" s="33">
        <v>0.3</v>
      </c>
      <c r="L668" s="33" t="s">
        <v>103</v>
      </c>
      <c r="M668" s="23" t="s">
        <v>96</v>
      </c>
      <c r="N668" s="24" t="s">
        <v>97</v>
      </c>
      <c r="O668" s="25">
        <v>43129</v>
      </c>
      <c r="P668" s="21">
        <v>0</v>
      </c>
      <c r="Q668" s="33">
        <v>3</v>
      </c>
      <c r="R668" s="33">
        <f t="shared" si="149"/>
        <v>41</v>
      </c>
      <c r="S668" s="34">
        <f t="shared" si="150"/>
        <v>3.6762492000000008E-2</v>
      </c>
      <c r="T668" s="34">
        <f t="shared" si="151"/>
        <v>2.9023020000000002</v>
      </c>
      <c r="U668" s="34">
        <f>+VLOOKUP(B668,'[3]Annexe 1 (Prix MP)'!A:C,3,0)*T668</f>
        <v>14.197829199840001</v>
      </c>
      <c r="V668" s="35">
        <f t="shared" si="154"/>
        <v>68</v>
      </c>
      <c r="W668" s="27">
        <f t="shared" si="146"/>
        <v>3</v>
      </c>
      <c r="X668" s="36">
        <f>+VLOOKUP(W668,'[3]Annexe 1 (Prix MP)'!$A$32:$B$38,2,0)</f>
        <v>0.15</v>
      </c>
      <c r="Y668" s="37">
        <f t="shared" si="155"/>
        <v>0.20879160588000001</v>
      </c>
      <c r="Z668" s="36">
        <f t="shared" si="156"/>
        <v>0.15</v>
      </c>
      <c r="AA668" s="34">
        <f t="shared" si="153"/>
        <v>0</v>
      </c>
      <c r="AB668" s="36">
        <f t="shared" si="152"/>
        <v>0</v>
      </c>
      <c r="AC668" s="36">
        <f t="shared" si="157"/>
        <v>0.35879160588000003</v>
      </c>
      <c r="AD668" s="38">
        <f t="shared" si="147"/>
        <v>0.41806998140912027</v>
      </c>
      <c r="AE668" s="36">
        <f t="shared" si="158"/>
        <v>0.35879160588000003</v>
      </c>
      <c r="AF668" s="31">
        <f t="shared" si="159"/>
        <v>0.35879160588000003</v>
      </c>
      <c r="AG668" s="31">
        <f>VLOOKUP(C668,'[4]Bague en acier (simple) '!$C$8:$AF$725,30,0)</f>
        <v>0.35879160588000003</v>
      </c>
      <c r="AH668" s="38">
        <f t="shared" si="148"/>
        <v>0.41806998140912027</v>
      </c>
    </row>
    <row r="669" spans="2:34" x14ac:dyDescent="0.25">
      <c r="B669" s="44" t="s">
        <v>216</v>
      </c>
      <c r="C669" s="1" t="s">
        <v>890</v>
      </c>
      <c r="D669" s="22" t="s">
        <v>111</v>
      </c>
      <c r="E669" s="22" t="s">
        <v>173</v>
      </c>
      <c r="F669" s="22" t="s">
        <v>142</v>
      </c>
      <c r="G669" s="33">
        <v>45</v>
      </c>
      <c r="H669" s="33">
        <v>0.3</v>
      </c>
      <c r="I669" s="33" t="s">
        <v>103</v>
      </c>
      <c r="J669" s="33">
        <v>45</v>
      </c>
      <c r="K669" s="33">
        <v>0.3</v>
      </c>
      <c r="L669" s="33" t="s">
        <v>103</v>
      </c>
      <c r="M669" s="23" t="s">
        <v>96</v>
      </c>
      <c r="N669" s="24" t="s">
        <v>97</v>
      </c>
      <c r="O669" s="25">
        <v>43129</v>
      </c>
      <c r="P669" s="21">
        <v>0</v>
      </c>
      <c r="Q669" s="33">
        <v>3</v>
      </c>
      <c r="R669" s="33">
        <f t="shared" si="149"/>
        <v>55</v>
      </c>
      <c r="S669" s="34">
        <f t="shared" si="150"/>
        <v>8.9003927999999996E-2</v>
      </c>
      <c r="T669" s="34">
        <f t="shared" si="151"/>
        <v>5.1348420000000008</v>
      </c>
      <c r="U669" s="34">
        <f>+VLOOKUP(B669,'[3]Annexe 1 (Prix MP)'!A:C,3,0)*T669</f>
        <v>20.624863119300006</v>
      </c>
      <c r="V669" s="35">
        <f t="shared" si="154"/>
        <v>51</v>
      </c>
      <c r="W669" s="27">
        <f t="shared" si="146"/>
        <v>3</v>
      </c>
      <c r="X669" s="36">
        <f>+VLOOKUP(W669,'[3]Annexe 1 (Prix MP)'!$A$32:$B$38,2,0)</f>
        <v>0.15</v>
      </c>
      <c r="Y669" s="37">
        <f t="shared" si="155"/>
        <v>0.40440908077058835</v>
      </c>
      <c r="Z669" s="36">
        <f t="shared" si="156"/>
        <v>0.15</v>
      </c>
      <c r="AA669" s="34">
        <f t="shared" si="153"/>
        <v>0</v>
      </c>
      <c r="AB669" s="36">
        <f t="shared" si="152"/>
        <v>0</v>
      </c>
      <c r="AC669" s="36">
        <f t="shared" si="157"/>
        <v>0.55440908077058837</v>
      </c>
      <c r="AD669" s="38">
        <f t="shared" si="147"/>
        <v>0.27055833896427328</v>
      </c>
      <c r="AE669" s="36">
        <f t="shared" si="158"/>
        <v>0.57772725824369764</v>
      </c>
      <c r="AF669" s="31">
        <f t="shared" si="159"/>
        <v>0.57772725824369764</v>
      </c>
      <c r="AG669" s="31">
        <f>VLOOKUP(C669,'[4]Bague en acier (simple) '!$C$8:$AF$725,30,0)</f>
        <v>0.57772725824369764</v>
      </c>
      <c r="AH669" s="38">
        <f t="shared" si="148"/>
        <v>0.3</v>
      </c>
    </row>
    <row r="670" spans="2:34" x14ac:dyDescent="0.25">
      <c r="B670" s="44" t="s">
        <v>216</v>
      </c>
      <c r="C670" s="1" t="s">
        <v>891</v>
      </c>
      <c r="D670" s="22" t="s">
        <v>111</v>
      </c>
      <c r="E670" s="22" t="s">
        <v>173</v>
      </c>
      <c r="F670" s="22" t="s">
        <v>334</v>
      </c>
      <c r="G670" s="33">
        <v>45</v>
      </c>
      <c r="H670" s="33">
        <v>0.3</v>
      </c>
      <c r="I670" s="33" t="s">
        <v>103</v>
      </c>
      <c r="J670" s="33">
        <v>45</v>
      </c>
      <c r="K670" s="33">
        <v>0.3</v>
      </c>
      <c r="L670" s="33" t="s">
        <v>103</v>
      </c>
      <c r="M670" s="23" t="s">
        <v>96</v>
      </c>
      <c r="N670" s="24" t="s">
        <v>97</v>
      </c>
      <c r="O670" s="25">
        <v>43129</v>
      </c>
      <c r="P670" s="21">
        <v>0</v>
      </c>
      <c r="Q670" s="33">
        <v>3</v>
      </c>
      <c r="R670" s="33">
        <f t="shared" si="149"/>
        <v>49</v>
      </c>
      <c r="S670" s="34">
        <f t="shared" si="150"/>
        <v>7.8734244000000009E-2</v>
      </c>
      <c r="T670" s="34">
        <f t="shared" si="151"/>
        <v>5.1348420000000008</v>
      </c>
      <c r="U670" s="34">
        <f>+VLOOKUP(B670,'[3]Annexe 1 (Prix MP)'!A:C,3,0)*T670</f>
        <v>20.624863119300006</v>
      </c>
      <c r="V670" s="35">
        <f t="shared" si="154"/>
        <v>57</v>
      </c>
      <c r="W670" s="27">
        <f t="shared" si="146"/>
        <v>3</v>
      </c>
      <c r="X670" s="36">
        <f>+VLOOKUP(W670,'[3]Annexe 1 (Prix MP)'!$A$32:$B$38,2,0)</f>
        <v>0.15</v>
      </c>
      <c r="Y670" s="37">
        <f t="shared" si="155"/>
        <v>0.36183970384736852</v>
      </c>
      <c r="Z670" s="36">
        <f t="shared" si="156"/>
        <v>0.15</v>
      </c>
      <c r="AA670" s="34">
        <f t="shared" si="153"/>
        <v>0</v>
      </c>
      <c r="AB670" s="36">
        <f t="shared" si="152"/>
        <v>0</v>
      </c>
      <c r="AC670" s="36">
        <f t="shared" si="157"/>
        <v>0.51183970384736854</v>
      </c>
      <c r="AD670" s="38">
        <f t="shared" si="147"/>
        <v>0.29306050091950325</v>
      </c>
      <c r="AE670" s="36">
        <f t="shared" si="158"/>
        <v>0.51691386263909789</v>
      </c>
      <c r="AF670" s="31">
        <f t="shared" si="159"/>
        <v>0.51691386263909789</v>
      </c>
      <c r="AG670" s="31">
        <f>VLOOKUP(C670,'[4]Bague en acier (simple) '!$C$8:$AF$725,30,0)</f>
        <v>0.51691386263909789</v>
      </c>
      <c r="AH670" s="38">
        <f t="shared" si="148"/>
        <v>0.3</v>
      </c>
    </row>
    <row r="671" spans="2:34" x14ac:dyDescent="0.25">
      <c r="B671" s="44" t="s">
        <v>154</v>
      </c>
      <c r="C671" s="1" t="s">
        <v>19</v>
      </c>
      <c r="D671" s="22" t="s">
        <v>101</v>
      </c>
      <c r="E671" s="22" t="s">
        <v>110</v>
      </c>
      <c r="F671" s="22" t="s">
        <v>527</v>
      </c>
      <c r="G671" s="33">
        <v>45</v>
      </c>
      <c r="H671" s="33">
        <v>0.3</v>
      </c>
      <c r="I671" s="33" t="s">
        <v>103</v>
      </c>
      <c r="J671" s="33">
        <v>45</v>
      </c>
      <c r="K671" s="33">
        <v>0.3</v>
      </c>
      <c r="L671" s="33" t="s">
        <v>103</v>
      </c>
      <c r="M671" s="23" t="s">
        <v>96</v>
      </c>
      <c r="N671" s="24" t="s">
        <v>97</v>
      </c>
      <c r="O671" s="25">
        <v>43129</v>
      </c>
      <c r="P671" s="21">
        <v>0</v>
      </c>
      <c r="Q671" s="33">
        <v>3</v>
      </c>
      <c r="R671" s="33">
        <f t="shared" si="149"/>
        <v>44.5</v>
      </c>
      <c r="S671" s="34">
        <f t="shared" si="150"/>
        <v>2.8824572000000003E-2</v>
      </c>
      <c r="T671" s="34">
        <f t="shared" si="151"/>
        <v>2.083704</v>
      </c>
      <c r="U671" s="34">
        <f>+VLOOKUP(B671,'[3]Annexe 1 (Prix MP)'!A:C,3,0)*T671</f>
        <v>9.3938377209599988</v>
      </c>
      <c r="V671" s="35">
        <f t="shared" si="154"/>
        <v>63</v>
      </c>
      <c r="W671" s="27">
        <f t="shared" si="146"/>
        <v>2</v>
      </c>
      <c r="X671" s="36">
        <f>+VLOOKUP(W671,'[3]Annexe 1 (Prix MP)'!$A$32:$B$38,2,0)</f>
        <v>0.15</v>
      </c>
      <c r="Y671" s="37">
        <f t="shared" si="155"/>
        <v>0.14910853525333331</v>
      </c>
      <c r="Z671" s="36">
        <f t="shared" si="156"/>
        <v>0.15</v>
      </c>
      <c r="AA671" s="34">
        <f t="shared" si="153"/>
        <v>0</v>
      </c>
      <c r="AB671" s="36">
        <f t="shared" si="152"/>
        <v>0</v>
      </c>
      <c r="AC671" s="36">
        <f t="shared" si="157"/>
        <v>0.29910853525333331</v>
      </c>
      <c r="AD671" s="38">
        <f t="shared" si="147"/>
        <v>0.50149020278861589</v>
      </c>
      <c r="AE671" s="36">
        <f t="shared" si="158"/>
        <v>0.29910853525333331</v>
      </c>
      <c r="AF671" s="31">
        <f t="shared" si="159"/>
        <v>0.29910853525333331</v>
      </c>
      <c r="AG671" s="31">
        <f>VLOOKUP(C671,'[4]Bague en acier (simple) '!$C$8:$AF$725,30,0)</f>
        <v>0.29910853525333331</v>
      </c>
      <c r="AH671" s="38">
        <f t="shared" si="148"/>
        <v>0.50149020278861589</v>
      </c>
    </row>
    <row r="672" spans="2:34" x14ac:dyDescent="0.25">
      <c r="B672" s="44" t="s">
        <v>113</v>
      </c>
      <c r="C672" s="1" t="s">
        <v>892</v>
      </c>
      <c r="D672" s="22" t="s">
        <v>101</v>
      </c>
      <c r="E672" s="22" t="s">
        <v>115</v>
      </c>
      <c r="F672" s="22" t="s">
        <v>142</v>
      </c>
      <c r="G672" s="33">
        <v>45</v>
      </c>
      <c r="H672" s="33">
        <v>0.3</v>
      </c>
      <c r="I672" s="33" t="s">
        <v>103</v>
      </c>
      <c r="J672" s="33">
        <v>45</v>
      </c>
      <c r="K672" s="33">
        <v>0.3</v>
      </c>
      <c r="L672" s="33" t="s">
        <v>103</v>
      </c>
      <c r="M672" s="23" t="s">
        <v>96</v>
      </c>
      <c r="N672" s="24" t="s">
        <v>97</v>
      </c>
      <c r="O672" s="25">
        <v>43129</v>
      </c>
      <c r="P672" s="21">
        <v>0</v>
      </c>
      <c r="Q672" s="33">
        <v>3</v>
      </c>
      <c r="R672" s="33">
        <f t="shared" si="149"/>
        <v>55</v>
      </c>
      <c r="S672" s="34">
        <f t="shared" si="150"/>
        <v>5.8046040000000007E-2</v>
      </c>
      <c r="T672" s="34">
        <f t="shared" si="151"/>
        <v>3.3488100000000003</v>
      </c>
      <c r="U672" s="34">
        <f>+VLOOKUP(B672,'[3]Annexe 1 (Prix MP)'!A:C,3,0)*T672</f>
        <v>16.526658650040005</v>
      </c>
      <c r="V672" s="35">
        <f t="shared" si="154"/>
        <v>51</v>
      </c>
      <c r="W672" s="27">
        <f t="shared" si="146"/>
        <v>3</v>
      </c>
      <c r="X672" s="36">
        <f>+VLOOKUP(W672,'[3]Annexe 1 (Prix MP)'!$A$32:$B$38,2,0)</f>
        <v>0.15</v>
      </c>
      <c r="Y672" s="37">
        <f t="shared" si="155"/>
        <v>0.32405213039294128</v>
      </c>
      <c r="Z672" s="36">
        <f t="shared" si="156"/>
        <v>0.15</v>
      </c>
      <c r="AA672" s="34">
        <f t="shared" si="153"/>
        <v>0</v>
      </c>
      <c r="AB672" s="36">
        <f t="shared" si="152"/>
        <v>0</v>
      </c>
      <c r="AC672" s="36">
        <f t="shared" si="157"/>
        <v>0.47405213039294125</v>
      </c>
      <c r="AD672" s="38">
        <f t="shared" si="147"/>
        <v>0.31642089631717329</v>
      </c>
      <c r="AE672" s="36">
        <f t="shared" si="158"/>
        <v>0.47405213039294125</v>
      </c>
      <c r="AF672" s="31">
        <f t="shared" si="159"/>
        <v>0.47405213039294125</v>
      </c>
      <c r="AG672" s="31">
        <f>VLOOKUP(C672,'[4]Bague en acier (simple) '!$C$8:$AF$725,30,0)</f>
        <v>0.47405213039294125</v>
      </c>
      <c r="AH672" s="38">
        <f t="shared" si="148"/>
        <v>0.31642089631717329</v>
      </c>
    </row>
    <row r="673" spans="2:34" x14ac:dyDescent="0.25">
      <c r="B673" s="44" t="s">
        <v>133</v>
      </c>
      <c r="C673" s="1" t="s">
        <v>893</v>
      </c>
      <c r="D673" s="22" t="s">
        <v>119</v>
      </c>
      <c r="E673" s="22" t="s">
        <v>110</v>
      </c>
      <c r="F673" s="22" t="s">
        <v>372</v>
      </c>
      <c r="G673" s="33">
        <v>45</v>
      </c>
      <c r="H673" s="33">
        <v>0.3</v>
      </c>
      <c r="I673" s="33" t="s">
        <v>103</v>
      </c>
      <c r="J673" s="33">
        <v>45</v>
      </c>
      <c r="K673" s="33">
        <v>0.3</v>
      </c>
      <c r="L673" s="33" t="s">
        <v>103</v>
      </c>
      <c r="M673" s="23" t="s">
        <v>96</v>
      </c>
      <c r="N673" s="24" t="s">
        <v>97</v>
      </c>
      <c r="O673" s="25">
        <v>43129</v>
      </c>
      <c r="P673" s="21">
        <v>0</v>
      </c>
      <c r="Q673" s="33">
        <v>3</v>
      </c>
      <c r="R673" s="33">
        <f t="shared" si="149"/>
        <v>83</v>
      </c>
      <c r="S673" s="34">
        <f t="shared" si="150"/>
        <v>2.9767200000000001E-2</v>
      </c>
      <c r="T673" s="34">
        <f t="shared" si="151"/>
        <v>1.1162699999999999</v>
      </c>
      <c r="U673" s="34">
        <f>+VLOOKUP(B673,'[3]Annexe 1 (Prix MP)'!A:C,3,0)*T673</f>
        <v>5.4607035383999989</v>
      </c>
      <c r="V673" s="35">
        <f t="shared" si="154"/>
        <v>33</v>
      </c>
      <c r="W673" s="27">
        <f t="shared" si="146"/>
        <v>1</v>
      </c>
      <c r="X673" s="36">
        <f>+VLOOKUP(W673,'[3]Annexe 1 (Prix MP)'!$A$32:$B$38,2,0)</f>
        <v>0.15</v>
      </c>
      <c r="Y673" s="37">
        <f t="shared" si="155"/>
        <v>0.16547586479999996</v>
      </c>
      <c r="Z673" s="36">
        <f t="shared" si="156"/>
        <v>0.15</v>
      </c>
      <c r="AA673" s="34">
        <f t="shared" si="153"/>
        <v>0</v>
      </c>
      <c r="AB673" s="36">
        <f t="shared" si="152"/>
        <v>0</v>
      </c>
      <c r="AC673" s="36">
        <f t="shared" si="157"/>
        <v>0.31547586479999995</v>
      </c>
      <c r="AD673" s="38">
        <f t="shared" si="147"/>
        <v>0.47547218895839927</v>
      </c>
      <c r="AE673" s="36">
        <f t="shared" si="158"/>
        <v>0.31547586479999995</v>
      </c>
      <c r="AF673" s="31">
        <f t="shared" si="159"/>
        <v>0.31547586479999995</v>
      </c>
      <c r="AG673" s="31">
        <f>VLOOKUP(C673,'[4]Bague en acier (simple) '!$C$8:$AF$725,30,0)</f>
        <v>0.31547586479999995</v>
      </c>
      <c r="AH673" s="38">
        <f t="shared" si="148"/>
        <v>0.47547218895839927</v>
      </c>
    </row>
    <row r="674" spans="2:34" x14ac:dyDescent="0.25">
      <c r="B674" s="44" t="s">
        <v>108</v>
      </c>
      <c r="C674" s="1" t="s">
        <v>894</v>
      </c>
      <c r="D674" s="22" t="s">
        <v>110</v>
      </c>
      <c r="E674" s="22" t="s">
        <v>111</v>
      </c>
      <c r="F674" s="22" t="s">
        <v>372</v>
      </c>
      <c r="G674" s="33">
        <v>45</v>
      </c>
      <c r="H674" s="33">
        <v>0.3</v>
      </c>
      <c r="I674" s="33" t="s">
        <v>103</v>
      </c>
      <c r="J674" s="33">
        <v>45</v>
      </c>
      <c r="K674" s="33">
        <v>0.3</v>
      </c>
      <c r="L674" s="33" t="s">
        <v>103</v>
      </c>
      <c r="M674" s="23" t="s">
        <v>96</v>
      </c>
      <c r="N674" s="24" t="s">
        <v>97</v>
      </c>
      <c r="O674" s="25">
        <v>43129</v>
      </c>
      <c r="P674" s="21">
        <v>0</v>
      </c>
      <c r="Q674" s="33">
        <v>3</v>
      </c>
      <c r="R674" s="33">
        <f t="shared" si="149"/>
        <v>83</v>
      </c>
      <c r="S674" s="34">
        <f t="shared" si="150"/>
        <v>7.144128000000001E-2</v>
      </c>
      <c r="T674" s="34">
        <f t="shared" si="151"/>
        <v>2.6790480000000003</v>
      </c>
      <c r="U674" s="34">
        <f>+VLOOKUP(B674,'[3]Annexe 1 (Prix MP)'!A:C,3,0)*T674</f>
        <v>12.174156712080002</v>
      </c>
      <c r="V674" s="35">
        <f t="shared" si="154"/>
        <v>33</v>
      </c>
      <c r="W674" s="27">
        <f t="shared" si="146"/>
        <v>2</v>
      </c>
      <c r="X674" s="36">
        <f>+VLOOKUP(W674,'[3]Annexe 1 (Prix MP)'!$A$32:$B$38,2,0)</f>
        <v>0.15</v>
      </c>
      <c r="Y674" s="37">
        <f t="shared" si="155"/>
        <v>0.36891383976000008</v>
      </c>
      <c r="Z674" s="36">
        <f t="shared" si="156"/>
        <v>0.15</v>
      </c>
      <c r="AA674" s="34">
        <f t="shared" si="153"/>
        <v>0</v>
      </c>
      <c r="AB674" s="36">
        <f t="shared" si="152"/>
        <v>0</v>
      </c>
      <c r="AC674" s="36">
        <f t="shared" si="157"/>
        <v>0.51891383976000005</v>
      </c>
      <c r="AD674" s="38">
        <f t="shared" si="147"/>
        <v>0.28906532936060375</v>
      </c>
      <c r="AE674" s="36">
        <f t="shared" si="158"/>
        <v>0.52701977108571441</v>
      </c>
      <c r="AF674" s="31">
        <f t="shared" si="159"/>
        <v>0.52701977108571441</v>
      </c>
      <c r="AG674" s="31">
        <f>VLOOKUP(C674,'[4]Bague en acier (simple) '!$C$8:$AF$725,30,0)</f>
        <v>0.52701977108571441</v>
      </c>
      <c r="AH674" s="38">
        <f t="shared" si="148"/>
        <v>0.3</v>
      </c>
    </row>
    <row r="675" spans="2:34" x14ac:dyDescent="0.25">
      <c r="B675" s="44" t="s">
        <v>108</v>
      </c>
      <c r="C675" s="1" t="s">
        <v>895</v>
      </c>
      <c r="D675" s="22" t="s">
        <v>110</v>
      </c>
      <c r="E675" s="22" t="s">
        <v>111</v>
      </c>
      <c r="F675" s="22" t="s">
        <v>116</v>
      </c>
      <c r="G675" s="33">
        <v>45</v>
      </c>
      <c r="H675" s="33">
        <v>0.3</v>
      </c>
      <c r="I675" s="33" t="s">
        <v>103</v>
      </c>
      <c r="J675" s="33">
        <v>45</v>
      </c>
      <c r="K675" s="33">
        <v>0.3</v>
      </c>
      <c r="L675" s="33" t="s">
        <v>103</v>
      </c>
      <c r="M675" s="23" t="s">
        <v>96</v>
      </c>
      <c r="N675" s="24" t="s">
        <v>97</v>
      </c>
      <c r="O675" s="25">
        <v>43129</v>
      </c>
      <c r="P675" s="21">
        <v>0</v>
      </c>
      <c r="Q675" s="33">
        <v>3</v>
      </c>
      <c r="R675" s="33">
        <f t="shared" si="149"/>
        <v>43</v>
      </c>
      <c r="S675" s="34">
        <f t="shared" si="150"/>
        <v>3.5720640000000005E-2</v>
      </c>
      <c r="T675" s="34">
        <f t="shared" si="151"/>
        <v>2.6790480000000003</v>
      </c>
      <c r="U675" s="34">
        <f>+VLOOKUP(B675,'[3]Annexe 1 (Prix MP)'!A:C,3,0)*T675</f>
        <v>12.174156712080002</v>
      </c>
      <c r="V675" s="35">
        <f t="shared" si="154"/>
        <v>65</v>
      </c>
      <c r="W675" s="27">
        <f t="shared" si="146"/>
        <v>2</v>
      </c>
      <c r="X675" s="36">
        <f>+VLOOKUP(W675,'[3]Annexe 1 (Prix MP)'!$A$32:$B$38,2,0)</f>
        <v>0.15</v>
      </c>
      <c r="Y675" s="37">
        <f t="shared" si="155"/>
        <v>0.18729471864738464</v>
      </c>
      <c r="Z675" s="36">
        <f t="shared" si="156"/>
        <v>0.15</v>
      </c>
      <c r="AA675" s="34">
        <f t="shared" si="153"/>
        <v>0</v>
      </c>
      <c r="AB675" s="36">
        <f t="shared" si="152"/>
        <v>0</v>
      </c>
      <c r="AC675" s="36">
        <f t="shared" si="157"/>
        <v>0.33729471864738464</v>
      </c>
      <c r="AD675" s="38">
        <f t="shared" si="147"/>
        <v>0.44471493832316217</v>
      </c>
      <c r="AE675" s="36">
        <f t="shared" si="158"/>
        <v>0.33729471864738464</v>
      </c>
      <c r="AF675" s="31">
        <f t="shared" si="159"/>
        <v>0.33729471864738464</v>
      </c>
      <c r="AG675" s="31">
        <f>VLOOKUP(C675,'[4]Bague en acier (simple) '!$C$8:$AF$725,30,0)</f>
        <v>0.33729471864738464</v>
      </c>
      <c r="AH675" s="38">
        <f t="shared" si="148"/>
        <v>0.44471493832316217</v>
      </c>
    </row>
    <row r="676" spans="2:34" x14ac:dyDescent="0.25">
      <c r="B676" s="44" t="s">
        <v>108</v>
      </c>
      <c r="C676" s="1" t="s">
        <v>896</v>
      </c>
      <c r="D676" s="22" t="s">
        <v>110</v>
      </c>
      <c r="E676" s="22" t="s">
        <v>111</v>
      </c>
      <c r="F676" s="22" t="s">
        <v>136</v>
      </c>
      <c r="G676" s="33">
        <v>45</v>
      </c>
      <c r="H676" s="33">
        <v>0.3</v>
      </c>
      <c r="I676" s="33" t="s">
        <v>103</v>
      </c>
      <c r="J676" s="33">
        <v>45</v>
      </c>
      <c r="K676" s="33">
        <v>0.3</v>
      </c>
      <c r="L676" s="33" t="s">
        <v>103</v>
      </c>
      <c r="M676" s="23" t="s">
        <v>96</v>
      </c>
      <c r="N676" s="24" t="s">
        <v>97</v>
      </c>
      <c r="O676" s="25">
        <v>43129</v>
      </c>
      <c r="P676" s="21">
        <v>0</v>
      </c>
      <c r="Q676" s="33">
        <v>3</v>
      </c>
      <c r="R676" s="33">
        <f t="shared" si="149"/>
        <v>53</v>
      </c>
      <c r="S676" s="34">
        <f t="shared" si="150"/>
        <v>4.4650800000000004E-2</v>
      </c>
      <c r="T676" s="34">
        <f t="shared" si="151"/>
        <v>2.6790480000000003</v>
      </c>
      <c r="U676" s="34">
        <f>+VLOOKUP(B676,'[3]Annexe 1 (Prix MP)'!A:C,3,0)*T676</f>
        <v>12.174156712080002</v>
      </c>
      <c r="V676" s="35">
        <f t="shared" si="154"/>
        <v>53</v>
      </c>
      <c r="W676" s="27">
        <f t="shared" si="146"/>
        <v>2</v>
      </c>
      <c r="X676" s="36">
        <f>+VLOOKUP(W676,'[3]Annexe 1 (Prix MP)'!$A$32:$B$38,2,0)</f>
        <v>0.15</v>
      </c>
      <c r="Y676" s="37">
        <f t="shared" si="155"/>
        <v>0.22970107003924531</v>
      </c>
      <c r="Z676" s="36">
        <f t="shared" si="156"/>
        <v>0.15</v>
      </c>
      <c r="AA676" s="34">
        <f t="shared" si="153"/>
        <v>0</v>
      </c>
      <c r="AB676" s="36">
        <f t="shared" si="152"/>
        <v>0</v>
      </c>
      <c r="AC676" s="36">
        <f t="shared" si="157"/>
        <v>0.3797010700392453</v>
      </c>
      <c r="AD676" s="38">
        <f t="shared" si="147"/>
        <v>0.39504760938518352</v>
      </c>
      <c r="AE676" s="36">
        <f t="shared" si="158"/>
        <v>0.3797010700392453</v>
      </c>
      <c r="AF676" s="31">
        <f t="shared" si="159"/>
        <v>0.3797010700392453</v>
      </c>
      <c r="AG676" s="31">
        <f>VLOOKUP(C676,'[4]Bague en acier (simple) '!$C$8:$AF$725,30,0)</f>
        <v>0.3797010700392453</v>
      </c>
      <c r="AH676" s="38">
        <f t="shared" si="148"/>
        <v>0.39504760938518352</v>
      </c>
    </row>
    <row r="677" spans="2:34" x14ac:dyDescent="0.25">
      <c r="B677" s="44" t="s">
        <v>108</v>
      </c>
      <c r="C677" s="1" t="s">
        <v>897</v>
      </c>
      <c r="D677" s="22" t="s">
        <v>110</v>
      </c>
      <c r="E677" s="22" t="s">
        <v>111</v>
      </c>
      <c r="F677" s="22" t="s">
        <v>210</v>
      </c>
      <c r="G677" s="33">
        <v>45</v>
      </c>
      <c r="H677" s="33">
        <v>0.3</v>
      </c>
      <c r="I677" s="33" t="s">
        <v>103</v>
      </c>
      <c r="J677" s="33">
        <v>45</v>
      </c>
      <c r="K677" s="33">
        <v>0.3</v>
      </c>
      <c r="L677" s="33" t="s">
        <v>103</v>
      </c>
      <c r="M677" s="23" t="s">
        <v>96</v>
      </c>
      <c r="N677" s="24" t="s">
        <v>97</v>
      </c>
      <c r="O677" s="25">
        <v>43129</v>
      </c>
      <c r="P677" s="21">
        <v>0</v>
      </c>
      <c r="Q677" s="33">
        <v>3</v>
      </c>
      <c r="R677" s="33">
        <f t="shared" si="149"/>
        <v>61</v>
      </c>
      <c r="S677" s="34">
        <f t="shared" si="150"/>
        <v>5.1794928000000004E-2</v>
      </c>
      <c r="T677" s="34">
        <f t="shared" si="151"/>
        <v>2.6790480000000003</v>
      </c>
      <c r="U677" s="34">
        <f>+VLOOKUP(B677,'[3]Annexe 1 (Prix MP)'!A:C,3,0)*T677</f>
        <v>12.174156712080002</v>
      </c>
      <c r="V677" s="35">
        <f t="shared" si="154"/>
        <v>46</v>
      </c>
      <c r="W677" s="27">
        <f t="shared" si="146"/>
        <v>2</v>
      </c>
      <c r="X677" s="36">
        <f>+VLOOKUP(W677,'[3]Annexe 1 (Prix MP)'!$A$32:$B$38,2,0)</f>
        <v>0.15</v>
      </c>
      <c r="Y677" s="37">
        <f t="shared" si="155"/>
        <v>0.26465558069739137</v>
      </c>
      <c r="Z677" s="36">
        <f t="shared" si="156"/>
        <v>0.15</v>
      </c>
      <c r="AA677" s="34">
        <f t="shared" si="153"/>
        <v>0</v>
      </c>
      <c r="AB677" s="36">
        <f t="shared" si="152"/>
        <v>0</v>
      </c>
      <c r="AC677" s="36">
        <f t="shared" si="157"/>
        <v>0.41465558069739139</v>
      </c>
      <c r="AD677" s="38">
        <f t="shared" si="147"/>
        <v>0.36174600555893033</v>
      </c>
      <c r="AE677" s="36">
        <f t="shared" si="158"/>
        <v>0.41465558069739139</v>
      </c>
      <c r="AF677" s="31">
        <f t="shared" si="159"/>
        <v>0.41465558069739139</v>
      </c>
      <c r="AG677" s="31">
        <f>VLOOKUP(C677,'[4]Bague en acier (simple) '!$C$8:$AF$725,30,0)</f>
        <v>0.41465558069739139</v>
      </c>
      <c r="AH677" s="38">
        <f t="shared" si="148"/>
        <v>0.36174600555893033</v>
      </c>
    </row>
    <row r="678" spans="2:34" x14ac:dyDescent="0.25">
      <c r="B678" s="44" t="s">
        <v>220</v>
      </c>
      <c r="C678" s="1" t="s">
        <v>898</v>
      </c>
      <c r="D678" s="22" t="s">
        <v>110</v>
      </c>
      <c r="E678" s="22" t="s">
        <v>222</v>
      </c>
      <c r="F678" s="22" t="s">
        <v>219</v>
      </c>
      <c r="G678" s="33">
        <v>45</v>
      </c>
      <c r="H678" s="33">
        <v>0.3</v>
      </c>
      <c r="I678" s="33" t="s">
        <v>103</v>
      </c>
      <c r="J678" s="33">
        <v>45</v>
      </c>
      <c r="K678" s="33">
        <v>0.3</v>
      </c>
      <c r="L678" s="33" t="s">
        <v>103</v>
      </c>
      <c r="M678" s="23" t="s">
        <v>96</v>
      </c>
      <c r="N678" s="24" t="s">
        <v>97</v>
      </c>
      <c r="O678" s="25">
        <v>43129</v>
      </c>
      <c r="P678" s="21">
        <v>0</v>
      </c>
      <c r="Q678" s="33">
        <v>3</v>
      </c>
      <c r="R678" s="33">
        <f t="shared" si="149"/>
        <v>24</v>
      </c>
      <c r="S678" s="34">
        <f t="shared" si="150"/>
        <v>2.9692782000000001E-2</v>
      </c>
      <c r="T678" s="34">
        <f t="shared" si="151"/>
        <v>4.2418259999999997</v>
      </c>
      <c r="U678" s="34">
        <f>+VLOOKUP(B678,'[3]Annexe 1 (Prix MP)'!A:C,3,0)*T678</f>
        <v>20.140359521040001</v>
      </c>
      <c r="V678" s="35">
        <f t="shared" si="154"/>
        <v>117</v>
      </c>
      <c r="W678" s="27">
        <f t="shared" si="146"/>
        <v>3</v>
      </c>
      <c r="X678" s="36">
        <f>+VLOOKUP(W678,'[3]Annexe 1 (Prix MP)'!$A$32:$B$38,2,0)</f>
        <v>0.15</v>
      </c>
      <c r="Y678" s="37">
        <f t="shared" si="155"/>
        <v>0.17213982496615385</v>
      </c>
      <c r="Z678" s="36">
        <f t="shared" si="156"/>
        <v>0.15</v>
      </c>
      <c r="AA678" s="34">
        <f t="shared" si="153"/>
        <v>0</v>
      </c>
      <c r="AB678" s="36">
        <f t="shared" si="152"/>
        <v>0</v>
      </c>
      <c r="AC678" s="36">
        <f t="shared" si="157"/>
        <v>0.32213982496615384</v>
      </c>
      <c r="AD678" s="38">
        <f t="shared" si="147"/>
        <v>0.46563631185855398</v>
      </c>
      <c r="AE678" s="36">
        <f t="shared" si="158"/>
        <v>0.32213982496615384</v>
      </c>
      <c r="AF678" s="31">
        <f t="shared" si="159"/>
        <v>0.32213982496615384</v>
      </c>
      <c r="AG678" s="31">
        <f>VLOOKUP(C678,'[4]Bague en acier (simple) '!$C$8:$AF$725,30,0)</f>
        <v>0.32213982496615384</v>
      </c>
      <c r="AH678" s="38">
        <f t="shared" si="148"/>
        <v>0.46563631185855398</v>
      </c>
    </row>
    <row r="679" spans="2:34" x14ac:dyDescent="0.25">
      <c r="B679" s="44" t="s">
        <v>220</v>
      </c>
      <c r="C679" s="1" t="s">
        <v>899</v>
      </c>
      <c r="D679" s="22" t="s">
        <v>110</v>
      </c>
      <c r="E679" s="22" t="s">
        <v>222</v>
      </c>
      <c r="F679" s="22" t="s">
        <v>416</v>
      </c>
      <c r="G679" s="33">
        <v>45</v>
      </c>
      <c r="H679" s="33">
        <v>0.3</v>
      </c>
      <c r="I679" s="33" t="s">
        <v>103</v>
      </c>
      <c r="J679" s="33">
        <v>45</v>
      </c>
      <c r="K679" s="33">
        <v>0.3</v>
      </c>
      <c r="L679" s="33" t="s">
        <v>103</v>
      </c>
      <c r="M679" s="23" t="s">
        <v>96</v>
      </c>
      <c r="N679" s="24" t="s">
        <v>97</v>
      </c>
      <c r="O679" s="25">
        <v>43129</v>
      </c>
      <c r="P679" s="21">
        <v>0</v>
      </c>
      <c r="Q679" s="33">
        <v>3</v>
      </c>
      <c r="R679" s="33">
        <f t="shared" si="149"/>
        <v>69</v>
      </c>
      <c r="S679" s="34">
        <f t="shared" si="150"/>
        <v>9.3320172000000007E-2</v>
      </c>
      <c r="T679" s="34">
        <f t="shared" si="151"/>
        <v>4.2418259999999997</v>
      </c>
      <c r="U679" s="34">
        <f>+VLOOKUP(B679,'[3]Annexe 1 (Prix MP)'!A:C,3,0)*T679</f>
        <v>20.140359521040001</v>
      </c>
      <c r="V679" s="35">
        <f t="shared" si="154"/>
        <v>40</v>
      </c>
      <c r="W679" s="27">
        <f t="shared" si="146"/>
        <v>3</v>
      </c>
      <c r="X679" s="36">
        <f>+VLOOKUP(W679,'[3]Annexe 1 (Prix MP)'!$A$32:$B$38,2,0)</f>
        <v>0.15</v>
      </c>
      <c r="Y679" s="37">
        <f t="shared" si="155"/>
        <v>0.50350898802599997</v>
      </c>
      <c r="Z679" s="36">
        <f t="shared" si="156"/>
        <v>0.15105269640779997</v>
      </c>
      <c r="AA679" s="34">
        <f t="shared" si="153"/>
        <v>0</v>
      </c>
      <c r="AB679" s="36">
        <f t="shared" si="152"/>
        <v>0</v>
      </c>
      <c r="AC679" s="36">
        <f t="shared" si="157"/>
        <v>0.65456168443379992</v>
      </c>
      <c r="AD679" s="38">
        <f t="shared" si="147"/>
        <v>0.23076923076923073</v>
      </c>
      <c r="AE679" s="36">
        <f t="shared" si="158"/>
        <v>0.67134531736799996</v>
      </c>
      <c r="AF679" s="31">
        <f t="shared" si="159"/>
        <v>0.67134531736799996</v>
      </c>
      <c r="AG679" s="31">
        <f>VLOOKUP(C679,'[4]Bague en acier (simple) '!$C$8:$AF$725,30,0)</f>
        <v>0.67134531736799996</v>
      </c>
      <c r="AH679" s="38">
        <f t="shared" si="148"/>
        <v>0.25</v>
      </c>
    </row>
    <row r="680" spans="2:34" x14ac:dyDescent="0.25">
      <c r="B680" s="44" t="s">
        <v>93</v>
      </c>
      <c r="C680" s="1" t="s">
        <v>900</v>
      </c>
      <c r="D680" s="22" t="s">
        <v>186</v>
      </c>
      <c r="E680" s="22" t="s">
        <v>124</v>
      </c>
      <c r="F680" s="22" t="s">
        <v>101</v>
      </c>
      <c r="G680" s="33">
        <v>45</v>
      </c>
      <c r="H680" s="33">
        <v>0.3</v>
      </c>
      <c r="I680" s="33" t="s">
        <v>103</v>
      </c>
      <c r="J680" s="33">
        <v>45</v>
      </c>
      <c r="K680" s="33">
        <v>0.3</v>
      </c>
      <c r="L680" s="33" t="s">
        <v>103</v>
      </c>
      <c r="M680" s="23" t="s">
        <v>96</v>
      </c>
      <c r="N680" s="24" t="s">
        <v>97</v>
      </c>
      <c r="O680" s="25">
        <v>43129</v>
      </c>
      <c r="P680" s="21">
        <v>0</v>
      </c>
      <c r="Q680" s="33">
        <v>3</v>
      </c>
      <c r="R680" s="33">
        <f t="shared" si="149"/>
        <v>15</v>
      </c>
      <c r="S680" s="34">
        <f t="shared" si="150"/>
        <v>4.0483392000000007E-2</v>
      </c>
      <c r="T680" s="34">
        <f t="shared" si="151"/>
        <v>10.120848000000002</v>
      </c>
      <c r="U680" s="34">
        <f>+VLOOKUP(B680,'[3]Annexe 1 (Prix MP)'!A:C,3,0)*T680</f>
        <v>38.909600136000016</v>
      </c>
      <c r="V680" s="35">
        <f t="shared" si="154"/>
        <v>188</v>
      </c>
      <c r="W680" s="27">
        <f t="shared" si="146"/>
        <v>4</v>
      </c>
      <c r="X680" s="36">
        <f>+VLOOKUP(W680,'[3]Annexe 1 (Prix MP)'!$A$32:$B$38,2,0)</f>
        <v>0.2</v>
      </c>
      <c r="Y680" s="37">
        <f t="shared" si="155"/>
        <v>0.20696595817021285</v>
      </c>
      <c r="Z680" s="36">
        <f t="shared" si="156"/>
        <v>0.2</v>
      </c>
      <c r="AA680" s="34">
        <f t="shared" si="153"/>
        <v>0</v>
      </c>
      <c r="AB680" s="36">
        <f t="shared" si="152"/>
        <v>0</v>
      </c>
      <c r="AC680" s="36">
        <f t="shared" si="157"/>
        <v>0.40696595817021286</v>
      </c>
      <c r="AD680" s="38">
        <f t="shared" si="147"/>
        <v>0.4914415959979393</v>
      </c>
      <c r="AE680" s="36">
        <f t="shared" si="158"/>
        <v>0.40696595817021286</v>
      </c>
      <c r="AF680" s="31">
        <f t="shared" si="159"/>
        <v>0.40696595817021286</v>
      </c>
      <c r="AG680" s="31">
        <f>VLOOKUP(C680,'[4]Bague en acier (simple) '!$C$8:$AF$725,30,0)</f>
        <v>0.39826095220425539</v>
      </c>
      <c r="AH680" s="38">
        <f t="shared" si="148"/>
        <v>0.4914415959979393</v>
      </c>
    </row>
    <row r="681" spans="2:34" x14ac:dyDescent="0.25">
      <c r="B681" s="44" t="s">
        <v>125</v>
      </c>
      <c r="C681" s="1" t="s">
        <v>901</v>
      </c>
      <c r="D681" s="22" t="s">
        <v>140</v>
      </c>
      <c r="E681" s="22" t="s">
        <v>110</v>
      </c>
      <c r="F681" s="22" t="s">
        <v>136</v>
      </c>
      <c r="G681" s="33">
        <v>45</v>
      </c>
      <c r="H681" s="33">
        <v>0.3</v>
      </c>
      <c r="I681" s="33" t="s">
        <v>103</v>
      </c>
      <c r="J681" s="33">
        <v>45</v>
      </c>
      <c r="K681" s="33">
        <v>0.3</v>
      </c>
      <c r="L681" s="33" t="s">
        <v>103</v>
      </c>
      <c r="M681" s="23" t="s">
        <v>96</v>
      </c>
      <c r="N681" s="24" t="s">
        <v>97</v>
      </c>
      <c r="O681" s="25">
        <v>43129</v>
      </c>
      <c r="P681" s="21">
        <v>0</v>
      </c>
      <c r="Q681" s="33">
        <v>3</v>
      </c>
      <c r="R681" s="33">
        <f t="shared" si="149"/>
        <v>53</v>
      </c>
      <c r="S681" s="34">
        <f t="shared" si="150"/>
        <v>4.8371700000000004E-2</v>
      </c>
      <c r="T681" s="34">
        <f t="shared" si="151"/>
        <v>2.9023020000000002</v>
      </c>
      <c r="U681" s="34">
        <f>+VLOOKUP(B681,'[3]Annexe 1 (Prix MP)'!A:C,3,0)*T681</f>
        <v>14.197829199840001</v>
      </c>
      <c r="V681" s="35">
        <f t="shared" si="154"/>
        <v>53</v>
      </c>
      <c r="W681" s="27">
        <f t="shared" si="146"/>
        <v>3</v>
      </c>
      <c r="X681" s="36">
        <f>+VLOOKUP(W681,'[3]Annexe 1 (Prix MP)'!$A$32:$B$38,2,0)</f>
        <v>0.15</v>
      </c>
      <c r="Y681" s="37">
        <f t="shared" si="155"/>
        <v>0.26788356980830191</v>
      </c>
      <c r="Z681" s="36">
        <f t="shared" si="156"/>
        <v>0.15</v>
      </c>
      <c r="AA681" s="34">
        <f t="shared" si="153"/>
        <v>0</v>
      </c>
      <c r="AB681" s="36">
        <f t="shared" si="152"/>
        <v>0</v>
      </c>
      <c r="AC681" s="36">
        <f t="shared" si="157"/>
        <v>0.41788356980830188</v>
      </c>
      <c r="AD681" s="38">
        <f t="shared" si="147"/>
        <v>0.35895165744087598</v>
      </c>
      <c r="AE681" s="36">
        <f t="shared" si="158"/>
        <v>0.41788356980830188</v>
      </c>
      <c r="AF681" s="31">
        <f t="shared" si="159"/>
        <v>0.41788356980830188</v>
      </c>
      <c r="AG681" s="31">
        <f>VLOOKUP(C681,'[4]Bague en acier (simple) '!$C$8:$AF$725,30,0)</f>
        <v>0.41788356980830188</v>
      </c>
      <c r="AH681" s="38">
        <f t="shared" si="148"/>
        <v>0.35895165744087598</v>
      </c>
    </row>
    <row r="682" spans="2:34" x14ac:dyDescent="0.25">
      <c r="B682" s="44" t="s">
        <v>125</v>
      </c>
      <c r="C682" s="1" t="s">
        <v>902</v>
      </c>
      <c r="D682" s="22" t="s">
        <v>140</v>
      </c>
      <c r="E682" s="22" t="s">
        <v>110</v>
      </c>
      <c r="F682" s="22" t="s">
        <v>381</v>
      </c>
      <c r="G682" s="33">
        <v>45</v>
      </c>
      <c r="H682" s="33">
        <v>0.3</v>
      </c>
      <c r="I682" s="33" t="s">
        <v>103</v>
      </c>
      <c r="J682" s="33">
        <v>45</v>
      </c>
      <c r="K682" s="33">
        <v>0.3</v>
      </c>
      <c r="L682" s="33" t="s">
        <v>103</v>
      </c>
      <c r="M682" s="23" t="s">
        <v>96</v>
      </c>
      <c r="N682" s="24" t="s">
        <v>97</v>
      </c>
      <c r="O682" s="25">
        <v>43129</v>
      </c>
      <c r="P682" s="21">
        <v>0</v>
      </c>
      <c r="Q682" s="33">
        <v>3</v>
      </c>
      <c r="R682" s="33">
        <f t="shared" si="149"/>
        <v>45</v>
      </c>
      <c r="S682" s="34">
        <f t="shared" si="150"/>
        <v>4.0632228000000013E-2</v>
      </c>
      <c r="T682" s="34">
        <f t="shared" si="151"/>
        <v>2.9023020000000002</v>
      </c>
      <c r="U682" s="34">
        <f>+VLOOKUP(B682,'[3]Annexe 1 (Prix MP)'!A:C,3,0)*T682</f>
        <v>14.197829199840001</v>
      </c>
      <c r="V682" s="35">
        <f t="shared" si="154"/>
        <v>62</v>
      </c>
      <c r="W682" s="27">
        <f t="shared" si="146"/>
        <v>3</v>
      </c>
      <c r="X682" s="36">
        <f>+VLOOKUP(W682,'[3]Annexe 1 (Prix MP)'!$A$32:$B$38,2,0)</f>
        <v>0.15</v>
      </c>
      <c r="Y682" s="37">
        <f t="shared" si="155"/>
        <v>0.2289972451587097</v>
      </c>
      <c r="Z682" s="36">
        <f t="shared" si="156"/>
        <v>0.15</v>
      </c>
      <c r="AA682" s="34">
        <f t="shared" si="153"/>
        <v>0</v>
      </c>
      <c r="AB682" s="36">
        <f t="shared" si="152"/>
        <v>0</v>
      </c>
      <c r="AC682" s="36">
        <f t="shared" si="157"/>
        <v>0.37899724515870969</v>
      </c>
      <c r="AD682" s="38">
        <f t="shared" si="147"/>
        <v>0.39578124093536793</v>
      </c>
      <c r="AE682" s="36">
        <f t="shared" si="158"/>
        <v>0.37899724515870969</v>
      </c>
      <c r="AF682" s="31">
        <f t="shared" si="159"/>
        <v>0.37899724515870969</v>
      </c>
      <c r="AG682" s="31">
        <f>VLOOKUP(C682,'[4]Bague en acier (simple) '!$C$8:$AF$725,30,0)</f>
        <v>0.37899724515870969</v>
      </c>
      <c r="AH682" s="38">
        <f t="shared" si="148"/>
        <v>0.39578124093536793</v>
      </c>
    </row>
    <row r="683" spans="2:34" x14ac:dyDescent="0.25">
      <c r="B683" s="44" t="s">
        <v>108</v>
      </c>
      <c r="C683" s="1" t="s">
        <v>903</v>
      </c>
      <c r="D683" s="22" t="s">
        <v>110</v>
      </c>
      <c r="E683" s="22" t="s">
        <v>111</v>
      </c>
      <c r="F683" s="22" t="s">
        <v>122</v>
      </c>
      <c r="G683" s="33">
        <v>45</v>
      </c>
      <c r="H683" s="33">
        <v>0.3</v>
      </c>
      <c r="I683" s="33" t="s">
        <v>103</v>
      </c>
      <c r="J683" s="33">
        <v>45</v>
      </c>
      <c r="K683" s="33">
        <v>0.3</v>
      </c>
      <c r="L683" s="33" t="s">
        <v>103</v>
      </c>
      <c r="M683" s="23" t="s">
        <v>96</v>
      </c>
      <c r="N683" s="24" t="s">
        <v>97</v>
      </c>
      <c r="O683" s="25">
        <v>43129</v>
      </c>
      <c r="P683" s="21">
        <v>0</v>
      </c>
      <c r="Q683" s="33">
        <v>3</v>
      </c>
      <c r="R683" s="33">
        <f t="shared" si="149"/>
        <v>35</v>
      </c>
      <c r="S683" s="34">
        <f t="shared" si="150"/>
        <v>2.8576512000000002E-2</v>
      </c>
      <c r="T683" s="34">
        <f t="shared" si="151"/>
        <v>2.6790480000000003</v>
      </c>
      <c r="U683" s="34">
        <f>+VLOOKUP(B683,'[3]Annexe 1 (Prix MP)'!A:C,3,0)*T683</f>
        <v>12.174156712080002</v>
      </c>
      <c r="V683" s="35">
        <f t="shared" si="154"/>
        <v>80</v>
      </c>
      <c r="W683" s="27">
        <f t="shared" si="146"/>
        <v>2</v>
      </c>
      <c r="X683" s="36">
        <f>+VLOOKUP(W683,'[3]Annexe 1 (Prix MP)'!$A$32:$B$38,2,0)</f>
        <v>0.15</v>
      </c>
      <c r="Y683" s="37">
        <f t="shared" si="155"/>
        <v>0.15217695890100003</v>
      </c>
      <c r="Z683" s="36">
        <f t="shared" si="156"/>
        <v>0.15</v>
      </c>
      <c r="AA683" s="34">
        <f t="shared" si="153"/>
        <v>0</v>
      </c>
      <c r="AB683" s="36">
        <f t="shared" si="152"/>
        <v>0</v>
      </c>
      <c r="AC683" s="36">
        <f t="shared" si="157"/>
        <v>0.30217695890100005</v>
      </c>
      <c r="AD683" s="38">
        <f t="shared" si="147"/>
        <v>0.49639787409847946</v>
      </c>
      <c r="AE683" s="36">
        <f t="shared" si="158"/>
        <v>0.30217695890100005</v>
      </c>
      <c r="AF683" s="31">
        <f t="shared" si="159"/>
        <v>0.30217695890100005</v>
      </c>
      <c r="AG683" s="31">
        <f>VLOOKUP(C683,'[4]Bague en acier (simple) '!$C$8:$AF$725,30,0)</f>
        <v>0.30217695890100005</v>
      </c>
      <c r="AH683" s="38">
        <f t="shared" si="148"/>
        <v>0.49639787409847946</v>
      </c>
    </row>
    <row r="684" spans="2:34" x14ac:dyDescent="0.25">
      <c r="B684" s="44" t="s">
        <v>154</v>
      </c>
      <c r="C684" s="1" t="s">
        <v>20</v>
      </c>
      <c r="D684" s="22" t="s">
        <v>101</v>
      </c>
      <c r="E684" s="22" t="s">
        <v>110</v>
      </c>
      <c r="F684" s="22" t="s">
        <v>486</v>
      </c>
      <c r="G684" s="33">
        <v>45</v>
      </c>
      <c r="H684" s="33">
        <v>0.3</v>
      </c>
      <c r="I684" s="33" t="s">
        <v>103</v>
      </c>
      <c r="J684" s="33">
        <v>45</v>
      </c>
      <c r="K684" s="33">
        <v>0.3</v>
      </c>
      <c r="L684" s="33" t="s">
        <v>103</v>
      </c>
      <c r="M684" s="23" t="s">
        <v>96</v>
      </c>
      <c r="N684" s="24" t="s">
        <v>97</v>
      </c>
      <c r="O684" s="25">
        <v>43129</v>
      </c>
      <c r="P684" s="21">
        <v>0</v>
      </c>
      <c r="Q684" s="33">
        <v>3</v>
      </c>
      <c r="R684" s="33">
        <f t="shared" si="149"/>
        <v>72.5</v>
      </c>
      <c r="S684" s="34">
        <f t="shared" si="150"/>
        <v>4.8272476000000009E-2</v>
      </c>
      <c r="T684" s="34">
        <f t="shared" si="151"/>
        <v>2.083704</v>
      </c>
      <c r="U684" s="34">
        <f>+VLOOKUP(B684,'[3]Annexe 1 (Prix MP)'!A:C,3,0)*T684</f>
        <v>9.3938377209599988</v>
      </c>
      <c r="V684" s="35">
        <f t="shared" si="154"/>
        <v>38</v>
      </c>
      <c r="W684" s="27">
        <f t="shared" si="146"/>
        <v>2</v>
      </c>
      <c r="X684" s="36">
        <f>+VLOOKUP(W684,'[3]Annexe 1 (Prix MP)'!$A$32:$B$38,2,0)</f>
        <v>0.15</v>
      </c>
      <c r="Y684" s="37">
        <f t="shared" si="155"/>
        <v>0.24720625581473682</v>
      </c>
      <c r="Z684" s="36">
        <f t="shared" si="156"/>
        <v>0.15</v>
      </c>
      <c r="AA684" s="34">
        <f t="shared" si="153"/>
        <v>0</v>
      </c>
      <c r="AB684" s="36">
        <f t="shared" si="152"/>
        <v>0</v>
      </c>
      <c r="AC684" s="36">
        <f t="shared" si="157"/>
        <v>0.39720625581473679</v>
      </c>
      <c r="AD684" s="38">
        <f t="shared" si="147"/>
        <v>0.37763755682126599</v>
      </c>
      <c r="AE684" s="36">
        <f t="shared" si="158"/>
        <v>0.39720625581473679</v>
      </c>
      <c r="AF684" s="31">
        <f t="shared" si="159"/>
        <v>0.39720625581473679</v>
      </c>
      <c r="AG684" s="31">
        <f>VLOOKUP(C684,'[4]Bague en acier (simple) '!$C$8:$AF$725,30,0)</f>
        <v>0.39720625581473679</v>
      </c>
      <c r="AH684" s="38">
        <f t="shared" si="148"/>
        <v>0.37763755682126599</v>
      </c>
    </row>
    <row r="685" spans="2:34" x14ac:dyDescent="0.25">
      <c r="B685" s="44" t="s">
        <v>154</v>
      </c>
      <c r="C685" s="1" t="s">
        <v>21</v>
      </c>
      <c r="D685" s="22" t="s">
        <v>101</v>
      </c>
      <c r="E685" s="22" t="s">
        <v>110</v>
      </c>
      <c r="F685" s="22" t="s">
        <v>509</v>
      </c>
      <c r="G685" s="33">
        <v>45</v>
      </c>
      <c r="H685" s="33">
        <v>0.3</v>
      </c>
      <c r="I685" s="33" t="s">
        <v>103</v>
      </c>
      <c r="J685" s="33">
        <v>45</v>
      </c>
      <c r="K685" s="33">
        <v>0.3</v>
      </c>
      <c r="L685" s="33" t="s">
        <v>103</v>
      </c>
      <c r="M685" s="23" t="s">
        <v>96</v>
      </c>
      <c r="N685" s="24" t="s">
        <v>97</v>
      </c>
      <c r="O685" s="25">
        <v>43129</v>
      </c>
      <c r="P685" s="21">
        <v>0</v>
      </c>
      <c r="Q685" s="33">
        <v>3</v>
      </c>
      <c r="R685" s="33">
        <f t="shared" si="149"/>
        <v>76.5</v>
      </c>
      <c r="S685" s="34">
        <f t="shared" si="150"/>
        <v>5.1050748E-2</v>
      </c>
      <c r="T685" s="34">
        <f t="shared" si="151"/>
        <v>2.083704</v>
      </c>
      <c r="U685" s="34">
        <f>+VLOOKUP(B685,'[3]Annexe 1 (Prix MP)'!A:C,3,0)*T685</f>
        <v>9.3938377209599988</v>
      </c>
      <c r="V685" s="35">
        <f t="shared" si="154"/>
        <v>36</v>
      </c>
      <c r="W685" s="27">
        <f t="shared" si="146"/>
        <v>2</v>
      </c>
      <c r="X685" s="36">
        <f>+VLOOKUP(W685,'[3]Annexe 1 (Prix MP)'!$A$32:$B$38,2,0)</f>
        <v>0.15</v>
      </c>
      <c r="Y685" s="37">
        <f t="shared" si="155"/>
        <v>0.26093993669333332</v>
      </c>
      <c r="Z685" s="36">
        <f t="shared" si="156"/>
        <v>0.15</v>
      </c>
      <c r="AA685" s="34">
        <f t="shared" si="153"/>
        <v>0</v>
      </c>
      <c r="AB685" s="36">
        <f t="shared" si="152"/>
        <v>0</v>
      </c>
      <c r="AC685" s="36">
        <f t="shared" si="157"/>
        <v>0.41093993669333329</v>
      </c>
      <c r="AD685" s="38">
        <f t="shared" si="147"/>
        <v>0.36501684700442849</v>
      </c>
      <c r="AE685" s="36">
        <f t="shared" si="158"/>
        <v>0.41093993669333329</v>
      </c>
      <c r="AF685" s="31">
        <f t="shared" si="159"/>
        <v>0.41093993669333329</v>
      </c>
      <c r="AG685" s="31">
        <f>VLOOKUP(C685,'[4]Bague en acier (simple) '!$C$8:$AF$725,30,0)</f>
        <v>0.41093993669333329</v>
      </c>
      <c r="AH685" s="38">
        <f t="shared" si="148"/>
        <v>0.36501684700442849</v>
      </c>
    </row>
    <row r="686" spans="2:34" x14ac:dyDescent="0.25">
      <c r="B686" s="44" t="s">
        <v>154</v>
      </c>
      <c r="C686" s="1" t="s">
        <v>22</v>
      </c>
      <c r="D686" s="22" t="s">
        <v>101</v>
      </c>
      <c r="E686" s="22" t="s">
        <v>110</v>
      </c>
      <c r="F686" s="22" t="s">
        <v>507</v>
      </c>
      <c r="G686" s="33">
        <v>45</v>
      </c>
      <c r="H686" s="33">
        <v>0.3</v>
      </c>
      <c r="I686" s="33" t="s">
        <v>103</v>
      </c>
      <c r="J686" s="33">
        <v>45</v>
      </c>
      <c r="K686" s="33">
        <v>0.3</v>
      </c>
      <c r="L686" s="33" t="s">
        <v>103</v>
      </c>
      <c r="M686" s="23" t="s">
        <v>96</v>
      </c>
      <c r="N686" s="24" t="s">
        <v>97</v>
      </c>
      <c r="O686" s="25">
        <v>43129</v>
      </c>
      <c r="P686" s="21">
        <v>0</v>
      </c>
      <c r="Q686" s="33">
        <v>3</v>
      </c>
      <c r="R686" s="33">
        <f t="shared" si="149"/>
        <v>79</v>
      </c>
      <c r="S686" s="34">
        <f t="shared" si="150"/>
        <v>5.2787168000000002E-2</v>
      </c>
      <c r="T686" s="34">
        <f t="shared" si="151"/>
        <v>2.083704</v>
      </c>
      <c r="U686" s="34">
        <f>+VLOOKUP(B686,'[3]Annexe 1 (Prix MP)'!A:C,3,0)*T686</f>
        <v>9.3938377209599988</v>
      </c>
      <c r="V686" s="35">
        <f t="shared" si="154"/>
        <v>35</v>
      </c>
      <c r="W686" s="27">
        <f t="shared" si="146"/>
        <v>2</v>
      </c>
      <c r="X686" s="36">
        <f>+VLOOKUP(W686,'[3]Annexe 1 (Prix MP)'!$A$32:$B$38,2,0)</f>
        <v>0.15</v>
      </c>
      <c r="Y686" s="37">
        <f t="shared" si="155"/>
        <v>0.26839536345599996</v>
      </c>
      <c r="Z686" s="36">
        <f t="shared" si="156"/>
        <v>0.15</v>
      </c>
      <c r="AA686" s="34">
        <f t="shared" si="153"/>
        <v>0</v>
      </c>
      <c r="AB686" s="36">
        <f t="shared" si="152"/>
        <v>0</v>
      </c>
      <c r="AC686" s="36">
        <f t="shared" si="157"/>
        <v>0.41839536345599992</v>
      </c>
      <c r="AD686" s="38">
        <f t="shared" si="147"/>
        <v>0.35851257710166895</v>
      </c>
      <c r="AE686" s="36">
        <f t="shared" si="158"/>
        <v>0.41839536345599992</v>
      </c>
      <c r="AF686" s="31">
        <f t="shared" si="159"/>
        <v>0.41839536345599992</v>
      </c>
      <c r="AG686" s="31">
        <f>VLOOKUP(C686,'[4]Bague en acier (simple) '!$C$8:$AF$725,30,0)</f>
        <v>0.41839536345599992</v>
      </c>
      <c r="AH686" s="38">
        <f t="shared" si="148"/>
        <v>0.35851257710166895</v>
      </c>
    </row>
    <row r="687" spans="2:34" x14ac:dyDescent="0.25">
      <c r="B687" s="44" t="s">
        <v>154</v>
      </c>
      <c r="C687" s="1" t="s">
        <v>23</v>
      </c>
      <c r="D687" s="22" t="s">
        <v>278</v>
      </c>
      <c r="E687" s="22" t="s">
        <v>110</v>
      </c>
      <c r="F687" s="22" t="s">
        <v>102</v>
      </c>
      <c r="G687" s="33">
        <v>45</v>
      </c>
      <c r="H687" s="33">
        <v>0.3</v>
      </c>
      <c r="I687" s="33" t="s">
        <v>103</v>
      </c>
      <c r="J687" s="33">
        <v>45</v>
      </c>
      <c r="K687" s="33">
        <v>0.3</v>
      </c>
      <c r="L687" s="33" t="s">
        <v>103</v>
      </c>
      <c r="M687" s="23" t="s">
        <v>96</v>
      </c>
      <c r="N687" s="24" t="s">
        <v>97</v>
      </c>
      <c r="O687" s="25">
        <v>43129</v>
      </c>
      <c r="P687" s="21">
        <v>0</v>
      </c>
      <c r="Q687" s="33">
        <v>3</v>
      </c>
      <c r="R687" s="33">
        <f t="shared" si="149"/>
        <v>36</v>
      </c>
      <c r="S687" s="34">
        <f t="shared" si="150"/>
        <v>1.7804506500000004E-2</v>
      </c>
      <c r="T687" s="34">
        <f t="shared" si="151"/>
        <v>1.6185915000000002</v>
      </c>
      <c r="U687" s="34">
        <f>+VLOOKUP(B687,'[3]Annexe 1 (Prix MP)'!A:C,3,0)*T687</f>
        <v>7.2969989439600003</v>
      </c>
      <c r="V687" s="35">
        <f t="shared" si="154"/>
        <v>78</v>
      </c>
      <c r="W687" s="27">
        <f t="shared" si="146"/>
        <v>2</v>
      </c>
      <c r="X687" s="36">
        <f>+VLOOKUP(W687,'[3]Annexe 1 (Prix MP)'!$A$32:$B$38,2,0)</f>
        <v>0.15</v>
      </c>
      <c r="Y687" s="37">
        <f t="shared" si="155"/>
        <v>9.3551268512307689E-2</v>
      </c>
      <c r="Z687" s="36">
        <f t="shared" si="156"/>
        <v>0.15</v>
      </c>
      <c r="AA687" s="34">
        <f t="shared" si="153"/>
        <v>0</v>
      </c>
      <c r="AB687" s="36">
        <f t="shared" si="152"/>
        <v>0</v>
      </c>
      <c r="AC687" s="36">
        <f t="shared" si="157"/>
        <v>0.24355126851230768</v>
      </c>
      <c r="AD687" s="38">
        <f t="shared" si="147"/>
        <v>0.6158867531926645</v>
      </c>
      <c r="AE687" s="36">
        <f t="shared" si="158"/>
        <v>0.24355126851230768</v>
      </c>
      <c r="AF687" s="31">
        <f t="shared" si="159"/>
        <v>0.24355126851230768</v>
      </c>
      <c r="AG687" s="31">
        <f>VLOOKUP(C687,'[4]Bague en acier (simple) '!$C$8:$AF$725,30,0)</f>
        <v>0.24355126851230768</v>
      </c>
      <c r="AH687" s="38">
        <f t="shared" si="148"/>
        <v>0.6158867531926645</v>
      </c>
    </row>
    <row r="688" spans="2:34" x14ac:dyDescent="0.25">
      <c r="B688" s="44" t="s">
        <v>133</v>
      </c>
      <c r="C688" s="1" t="s">
        <v>904</v>
      </c>
      <c r="D688" s="22" t="s">
        <v>119</v>
      </c>
      <c r="E688" s="22" t="s">
        <v>110</v>
      </c>
      <c r="F688" s="22" t="s">
        <v>186</v>
      </c>
      <c r="G688" s="33">
        <v>45</v>
      </c>
      <c r="H688" s="33">
        <v>0.3</v>
      </c>
      <c r="I688" s="33" t="s">
        <v>103</v>
      </c>
      <c r="J688" s="33">
        <v>45</v>
      </c>
      <c r="K688" s="33">
        <v>0.3</v>
      </c>
      <c r="L688" s="33" t="s">
        <v>103</v>
      </c>
      <c r="M688" s="23" t="s">
        <v>96</v>
      </c>
      <c r="N688" s="24" t="s">
        <v>97</v>
      </c>
      <c r="O688" s="25">
        <v>43129</v>
      </c>
      <c r="P688" s="21">
        <v>0</v>
      </c>
      <c r="Q688" s="33">
        <v>3</v>
      </c>
      <c r="R688" s="33">
        <f t="shared" si="149"/>
        <v>33</v>
      </c>
      <c r="S688" s="34">
        <f t="shared" si="150"/>
        <v>1.1162700000000001E-2</v>
      </c>
      <c r="T688" s="34">
        <f t="shared" si="151"/>
        <v>1.1162699999999999</v>
      </c>
      <c r="U688" s="34">
        <f>+VLOOKUP(B688,'[3]Annexe 1 (Prix MP)'!A:C,3,0)*T688</f>
        <v>5.4607035383999989</v>
      </c>
      <c r="V688" s="35">
        <f t="shared" si="154"/>
        <v>85</v>
      </c>
      <c r="W688" s="27">
        <f t="shared" si="146"/>
        <v>1</v>
      </c>
      <c r="X688" s="36">
        <f>+VLOOKUP(W688,'[3]Annexe 1 (Prix MP)'!$A$32:$B$38,2,0)</f>
        <v>0.15</v>
      </c>
      <c r="Y688" s="37">
        <f t="shared" si="155"/>
        <v>6.4243571039999989E-2</v>
      </c>
      <c r="Z688" s="36">
        <f t="shared" si="156"/>
        <v>0.15</v>
      </c>
      <c r="AA688" s="34">
        <f t="shared" si="153"/>
        <v>0</v>
      </c>
      <c r="AB688" s="36">
        <f t="shared" si="152"/>
        <v>0</v>
      </c>
      <c r="AC688" s="36">
        <f t="shared" si="157"/>
        <v>0.21424357103999997</v>
      </c>
      <c r="AD688" s="38">
        <f t="shared" si="147"/>
        <v>0.70013769501626955</v>
      </c>
      <c r="AE688" s="36">
        <f t="shared" si="158"/>
        <v>0.21424357103999997</v>
      </c>
      <c r="AF688" s="31">
        <f t="shared" si="159"/>
        <v>0.21424357103999997</v>
      </c>
      <c r="AG688" s="31">
        <f>VLOOKUP(C688,'[4]Bague en acier (simple) '!$C$8:$AF$725,30,0)</f>
        <v>0.21424357103999997</v>
      </c>
      <c r="AH688" s="38">
        <f t="shared" si="148"/>
        <v>0.70013769501626955</v>
      </c>
    </row>
    <row r="689" spans="2:34" x14ac:dyDescent="0.25">
      <c r="B689" s="44" t="s">
        <v>154</v>
      </c>
      <c r="C689" s="1" t="s">
        <v>24</v>
      </c>
      <c r="D689" s="22" t="s">
        <v>101</v>
      </c>
      <c r="E689" s="22" t="s">
        <v>110</v>
      </c>
      <c r="F689" s="22" t="s">
        <v>115</v>
      </c>
      <c r="G689" s="33">
        <v>45</v>
      </c>
      <c r="H689" s="33">
        <v>0.3</v>
      </c>
      <c r="I689" s="33" t="s">
        <v>103</v>
      </c>
      <c r="J689" s="33">
        <v>45</v>
      </c>
      <c r="K689" s="33">
        <v>0.3</v>
      </c>
      <c r="L689" s="33" t="s">
        <v>103</v>
      </c>
      <c r="M689" s="23" t="s">
        <v>96</v>
      </c>
      <c r="N689" s="24" t="s">
        <v>97</v>
      </c>
      <c r="O689" s="25">
        <v>43129</v>
      </c>
      <c r="P689" s="21">
        <v>0</v>
      </c>
      <c r="Q689" s="33">
        <v>3</v>
      </c>
      <c r="R689" s="33">
        <f t="shared" si="149"/>
        <v>21</v>
      </c>
      <c r="S689" s="34">
        <f t="shared" si="150"/>
        <v>1.2502224000000003E-2</v>
      </c>
      <c r="T689" s="34">
        <f t="shared" si="151"/>
        <v>2.083704</v>
      </c>
      <c r="U689" s="34">
        <f>+VLOOKUP(B689,'[3]Annexe 1 (Prix MP)'!A:C,3,0)*T689</f>
        <v>9.3938377209599988</v>
      </c>
      <c r="V689" s="35">
        <f t="shared" si="154"/>
        <v>134</v>
      </c>
      <c r="W689" s="27">
        <f t="shared" si="146"/>
        <v>2</v>
      </c>
      <c r="X689" s="36">
        <f>+VLOOKUP(W689,'[3]Annexe 1 (Prix MP)'!$A$32:$B$38,2,0)</f>
        <v>0.15</v>
      </c>
      <c r="Y689" s="37">
        <f t="shared" si="155"/>
        <v>7.0103266574328346E-2</v>
      </c>
      <c r="Z689" s="36">
        <f t="shared" si="156"/>
        <v>0.15</v>
      </c>
      <c r="AA689" s="34">
        <f t="shared" si="153"/>
        <v>0</v>
      </c>
      <c r="AB689" s="36">
        <f t="shared" si="152"/>
        <v>0</v>
      </c>
      <c r="AC689" s="36">
        <f t="shared" si="157"/>
        <v>0.22010326657432833</v>
      </c>
      <c r="AD689" s="38">
        <f t="shared" si="147"/>
        <v>0.68149829093674685</v>
      </c>
      <c r="AE689" s="36">
        <f t="shared" si="158"/>
        <v>0.22010326657432833</v>
      </c>
      <c r="AF689" s="31">
        <f t="shared" si="159"/>
        <v>0.22010326657432833</v>
      </c>
      <c r="AG689" s="31">
        <f>VLOOKUP(C689,'[4]Bague en acier (simple) '!$C$8:$AF$725,30,0)</f>
        <v>0.22010326657432833</v>
      </c>
      <c r="AH689" s="38">
        <f t="shared" si="148"/>
        <v>0.68149829093674685</v>
      </c>
    </row>
    <row r="690" spans="2:34" x14ac:dyDescent="0.25">
      <c r="B690" s="44" t="s">
        <v>154</v>
      </c>
      <c r="C690" s="1" t="s">
        <v>25</v>
      </c>
      <c r="D690" s="22" t="s">
        <v>101</v>
      </c>
      <c r="E690" s="22" t="s">
        <v>110</v>
      </c>
      <c r="F690" s="22" t="s">
        <v>171</v>
      </c>
      <c r="G690" s="33">
        <v>45</v>
      </c>
      <c r="H690" s="33">
        <v>0.3</v>
      </c>
      <c r="I690" s="33" t="s">
        <v>103</v>
      </c>
      <c r="J690" s="33">
        <v>45</v>
      </c>
      <c r="K690" s="33">
        <v>0.3</v>
      </c>
      <c r="L690" s="33" t="s">
        <v>103</v>
      </c>
      <c r="M690" s="23" t="s">
        <v>96</v>
      </c>
      <c r="N690" s="24" t="s">
        <v>97</v>
      </c>
      <c r="O690" s="25">
        <v>43129</v>
      </c>
      <c r="P690" s="21">
        <v>0</v>
      </c>
      <c r="Q690" s="33">
        <v>3</v>
      </c>
      <c r="R690" s="33">
        <f t="shared" si="149"/>
        <v>51</v>
      </c>
      <c r="S690" s="34">
        <f t="shared" si="150"/>
        <v>3.3339264E-2</v>
      </c>
      <c r="T690" s="34">
        <f t="shared" si="151"/>
        <v>2.083704</v>
      </c>
      <c r="U690" s="34">
        <f>+VLOOKUP(B690,'[3]Annexe 1 (Prix MP)'!A:C,3,0)*T690</f>
        <v>9.3938377209599988</v>
      </c>
      <c r="V690" s="35">
        <f t="shared" si="154"/>
        <v>55</v>
      </c>
      <c r="W690" s="27">
        <f t="shared" si="146"/>
        <v>2</v>
      </c>
      <c r="X690" s="36">
        <f>+VLOOKUP(W690,'[3]Annexe 1 (Prix MP)'!$A$32:$B$38,2,0)</f>
        <v>0.15</v>
      </c>
      <c r="Y690" s="37">
        <f t="shared" si="155"/>
        <v>0.17079704947199997</v>
      </c>
      <c r="Z690" s="36">
        <f t="shared" si="156"/>
        <v>0.15</v>
      </c>
      <c r="AA690" s="34">
        <f t="shared" si="153"/>
        <v>0</v>
      </c>
      <c r="AB690" s="36">
        <f t="shared" si="152"/>
        <v>0</v>
      </c>
      <c r="AC690" s="36">
        <f t="shared" si="157"/>
        <v>0.32079704947199994</v>
      </c>
      <c r="AD690" s="38">
        <f t="shared" si="147"/>
        <v>0.4675853479540571</v>
      </c>
      <c r="AE690" s="36">
        <f t="shared" si="158"/>
        <v>0.32079704947199994</v>
      </c>
      <c r="AF690" s="31">
        <f t="shared" si="159"/>
        <v>0.32079704947199994</v>
      </c>
      <c r="AG690" s="31">
        <f>VLOOKUP(C690,'[4]Bague en acier (simple) '!$C$8:$AF$725,30,0)</f>
        <v>0.32079704947199994</v>
      </c>
      <c r="AH690" s="38">
        <f t="shared" si="148"/>
        <v>0.4675853479540571</v>
      </c>
    </row>
    <row r="691" spans="2:34" x14ac:dyDescent="0.25">
      <c r="B691" s="44" t="s">
        <v>154</v>
      </c>
      <c r="C691" s="1" t="s">
        <v>26</v>
      </c>
      <c r="D691" s="22" t="s">
        <v>101</v>
      </c>
      <c r="E691" s="22" t="s">
        <v>110</v>
      </c>
      <c r="F691" s="22" t="s">
        <v>521</v>
      </c>
      <c r="G691" s="33">
        <v>45</v>
      </c>
      <c r="H691" s="33">
        <v>0.3</v>
      </c>
      <c r="I691" s="33" t="s">
        <v>103</v>
      </c>
      <c r="J691" s="33">
        <v>45</v>
      </c>
      <c r="K691" s="33">
        <v>0.3</v>
      </c>
      <c r="L691" s="33" t="s">
        <v>103</v>
      </c>
      <c r="M691" s="23" t="s">
        <v>96</v>
      </c>
      <c r="N691" s="24" t="s">
        <v>97</v>
      </c>
      <c r="O691" s="25">
        <v>43129</v>
      </c>
      <c r="P691" s="21">
        <v>0</v>
      </c>
      <c r="Q691" s="33">
        <v>3</v>
      </c>
      <c r="R691" s="33">
        <f t="shared" si="149"/>
        <v>52.5</v>
      </c>
      <c r="S691" s="34">
        <f t="shared" si="150"/>
        <v>3.4381116000000003E-2</v>
      </c>
      <c r="T691" s="34">
        <f t="shared" si="151"/>
        <v>2.083704</v>
      </c>
      <c r="U691" s="34">
        <f>+VLOOKUP(B691,'[3]Annexe 1 (Prix MP)'!A:C,3,0)*T691</f>
        <v>9.3938377209599988</v>
      </c>
      <c r="V691" s="35">
        <f t="shared" si="154"/>
        <v>53</v>
      </c>
      <c r="W691" s="27">
        <f t="shared" si="146"/>
        <v>2</v>
      </c>
      <c r="X691" s="36">
        <f>+VLOOKUP(W691,'[3]Annexe 1 (Prix MP)'!$A$32:$B$38,2,0)</f>
        <v>0.15</v>
      </c>
      <c r="Y691" s="37">
        <f t="shared" si="155"/>
        <v>0.17724222115018864</v>
      </c>
      <c r="Z691" s="36">
        <f t="shared" si="156"/>
        <v>0.15</v>
      </c>
      <c r="AA691" s="34">
        <f t="shared" si="153"/>
        <v>0</v>
      </c>
      <c r="AB691" s="36">
        <f t="shared" si="152"/>
        <v>0</v>
      </c>
      <c r="AC691" s="36">
        <f t="shared" si="157"/>
        <v>0.32724222115018864</v>
      </c>
      <c r="AD691" s="38">
        <f t="shared" si="147"/>
        <v>0.45837606001078057</v>
      </c>
      <c r="AE691" s="36">
        <f t="shared" si="158"/>
        <v>0.32724222115018864</v>
      </c>
      <c r="AF691" s="31">
        <f t="shared" si="159"/>
        <v>0.32724222115018864</v>
      </c>
      <c r="AG691" s="31">
        <f>VLOOKUP(C691,'[4]Bague en acier (simple) '!$C$8:$AF$725,30,0)</f>
        <v>0.32724222115018864</v>
      </c>
      <c r="AH691" s="38">
        <f t="shared" si="148"/>
        <v>0.45837606001078057</v>
      </c>
    </row>
    <row r="692" spans="2:34" x14ac:dyDescent="0.25">
      <c r="B692" s="44" t="s">
        <v>154</v>
      </c>
      <c r="C692" s="1" t="s">
        <v>27</v>
      </c>
      <c r="D692" s="22" t="s">
        <v>101</v>
      </c>
      <c r="E692" s="22" t="s">
        <v>110</v>
      </c>
      <c r="F692" s="22" t="s">
        <v>517</v>
      </c>
      <c r="G692" s="33">
        <v>45</v>
      </c>
      <c r="H692" s="33">
        <v>0.3</v>
      </c>
      <c r="I692" s="33" t="s">
        <v>103</v>
      </c>
      <c r="J692" s="33">
        <v>45</v>
      </c>
      <c r="K692" s="33">
        <v>0.3</v>
      </c>
      <c r="L692" s="33" t="s">
        <v>103</v>
      </c>
      <c r="M692" s="23" t="s">
        <v>96</v>
      </c>
      <c r="N692" s="24" t="s">
        <v>97</v>
      </c>
      <c r="O692" s="25">
        <v>43129</v>
      </c>
      <c r="P692" s="21">
        <v>0</v>
      </c>
      <c r="Q692" s="33">
        <v>3</v>
      </c>
      <c r="R692" s="33">
        <f t="shared" si="149"/>
        <v>56</v>
      </c>
      <c r="S692" s="34">
        <f t="shared" si="150"/>
        <v>3.6812104000000005E-2</v>
      </c>
      <c r="T692" s="34">
        <f t="shared" si="151"/>
        <v>2.083704</v>
      </c>
      <c r="U692" s="34">
        <f>+VLOOKUP(B692,'[3]Annexe 1 (Prix MP)'!A:C,3,0)*T692</f>
        <v>9.3938377209599988</v>
      </c>
      <c r="V692" s="35">
        <f t="shared" si="154"/>
        <v>50</v>
      </c>
      <c r="W692" s="27">
        <f t="shared" si="146"/>
        <v>2</v>
      </c>
      <c r="X692" s="36">
        <f>+VLOOKUP(W692,'[3]Annexe 1 (Prix MP)'!$A$32:$B$38,2,0)</f>
        <v>0.15</v>
      </c>
      <c r="Y692" s="37">
        <f t="shared" si="155"/>
        <v>0.18787675441919999</v>
      </c>
      <c r="Z692" s="36">
        <f t="shared" si="156"/>
        <v>0.15</v>
      </c>
      <c r="AA692" s="34">
        <f t="shared" si="153"/>
        <v>0</v>
      </c>
      <c r="AB692" s="36">
        <f t="shared" si="152"/>
        <v>0</v>
      </c>
      <c r="AC692" s="36">
        <f t="shared" si="157"/>
        <v>0.33787675441919995</v>
      </c>
      <c r="AD692" s="38">
        <f t="shared" si="147"/>
        <v>0.44394886016306595</v>
      </c>
      <c r="AE692" s="36">
        <f t="shared" si="158"/>
        <v>0.33787675441919995</v>
      </c>
      <c r="AF692" s="31">
        <f t="shared" si="159"/>
        <v>0.33787675441919995</v>
      </c>
      <c r="AG692" s="31">
        <f>VLOOKUP(C692,'[4]Bague en acier (simple) '!$C$8:$AF$725,30,0)</f>
        <v>0.33787675441919995</v>
      </c>
      <c r="AH692" s="38">
        <f t="shared" si="148"/>
        <v>0.44394886016306595</v>
      </c>
    </row>
    <row r="693" spans="2:34" x14ac:dyDescent="0.25">
      <c r="B693" s="44" t="s">
        <v>154</v>
      </c>
      <c r="C693" s="1" t="s">
        <v>28</v>
      </c>
      <c r="D693" s="22" t="s">
        <v>101</v>
      </c>
      <c r="E693" s="22" t="s">
        <v>110</v>
      </c>
      <c r="F693" s="22" t="s">
        <v>248</v>
      </c>
      <c r="G693" s="33">
        <v>45</v>
      </c>
      <c r="H693" s="33">
        <v>0.3</v>
      </c>
      <c r="I693" s="33" t="s">
        <v>103</v>
      </c>
      <c r="J693" s="33">
        <v>45</v>
      </c>
      <c r="K693" s="33">
        <v>0.3</v>
      </c>
      <c r="L693" s="33" t="s">
        <v>103</v>
      </c>
      <c r="M693" s="23" t="s">
        <v>96</v>
      </c>
      <c r="N693" s="24" t="s">
        <v>97</v>
      </c>
      <c r="O693" s="25">
        <v>43129</v>
      </c>
      <c r="P693" s="21">
        <v>0</v>
      </c>
      <c r="Q693" s="33">
        <v>3</v>
      </c>
      <c r="R693" s="33">
        <f t="shared" si="149"/>
        <v>63</v>
      </c>
      <c r="S693" s="34">
        <f t="shared" si="150"/>
        <v>4.1674080000000002E-2</v>
      </c>
      <c r="T693" s="34">
        <f t="shared" si="151"/>
        <v>2.083704</v>
      </c>
      <c r="U693" s="34">
        <f>+VLOOKUP(B693,'[3]Annexe 1 (Prix MP)'!A:C,3,0)*T693</f>
        <v>9.3938377209599988</v>
      </c>
      <c r="V693" s="35">
        <f t="shared" si="154"/>
        <v>44</v>
      </c>
      <c r="W693" s="27">
        <f t="shared" si="146"/>
        <v>2</v>
      </c>
      <c r="X693" s="36">
        <f>+VLOOKUP(W693,'[3]Annexe 1 (Prix MP)'!$A$32:$B$38,2,0)</f>
        <v>0.15</v>
      </c>
      <c r="Y693" s="37">
        <f t="shared" si="155"/>
        <v>0.21349631183999998</v>
      </c>
      <c r="Z693" s="36">
        <f t="shared" si="156"/>
        <v>0.15</v>
      </c>
      <c r="AA693" s="34">
        <f t="shared" si="153"/>
        <v>0</v>
      </c>
      <c r="AB693" s="36">
        <f t="shared" si="152"/>
        <v>0</v>
      </c>
      <c r="AC693" s="36">
        <f t="shared" si="157"/>
        <v>0.36349631183999997</v>
      </c>
      <c r="AD693" s="38">
        <f t="shared" si="147"/>
        <v>0.41265893246813856</v>
      </c>
      <c r="AE693" s="36">
        <f t="shared" si="158"/>
        <v>0.36349631183999997</v>
      </c>
      <c r="AF693" s="31">
        <f t="shared" si="159"/>
        <v>0.36349631183999997</v>
      </c>
      <c r="AG693" s="31">
        <f>VLOOKUP(C693,'[4]Bague en acier (simple) '!$C$8:$AF$725,30,0)</f>
        <v>0.36349631183999997</v>
      </c>
      <c r="AH693" s="38">
        <f t="shared" si="148"/>
        <v>0.41265893246813856</v>
      </c>
    </row>
    <row r="694" spans="2:34" x14ac:dyDescent="0.25">
      <c r="B694" s="44" t="s">
        <v>154</v>
      </c>
      <c r="C694" s="1" t="s">
        <v>29</v>
      </c>
      <c r="D694" s="22" t="s">
        <v>101</v>
      </c>
      <c r="E694" s="22" t="s">
        <v>110</v>
      </c>
      <c r="F694" s="22" t="s">
        <v>381</v>
      </c>
      <c r="G694" s="33">
        <v>45</v>
      </c>
      <c r="H694" s="33">
        <v>0.3</v>
      </c>
      <c r="I694" s="33" t="s">
        <v>103</v>
      </c>
      <c r="J694" s="33">
        <v>45</v>
      </c>
      <c r="K694" s="33">
        <v>0.3</v>
      </c>
      <c r="L694" s="33" t="s">
        <v>103</v>
      </c>
      <c r="M694" s="23" t="s">
        <v>96</v>
      </c>
      <c r="N694" s="24" t="s">
        <v>97</v>
      </c>
      <c r="O694" s="25">
        <v>43129</v>
      </c>
      <c r="P694" s="21">
        <v>0</v>
      </c>
      <c r="Q694" s="33">
        <v>3</v>
      </c>
      <c r="R694" s="33">
        <f t="shared" si="149"/>
        <v>45</v>
      </c>
      <c r="S694" s="34">
        <f t="shared" si="150"/>
        <v>2.9171856000000003E-2</v>
      </c>
      <c r="T694" s="34">
        <f t="shared" si="151"/>
        <v>2.083704</v>
      </c>
      <c r="U694" s="34">
        <f>+VLOOKUP(B694,'[3]Annexe 1 (Prix MP)'!A:C,3,0)*T694</f>
        <v>9.3938377209599988</v>
      </c>
      <c r="V694" s="35">
        <f t="shared" si="154"/>
        <v>62</v>
      </c>
      <c r="W694" s="27">
        <f t="shared" si="146"/>
        <v>2</v>
      </c>
      <c r="X694" s="36">
        <f>+VLOOKUP(W694,'[3]Annexe 1 (Prix MP)'!$A$32:$B$38,2,0)</f>
        <v>0.15</v>
      </c>
      <c r="Y694" s="37">
        <f t="shared" si="155"/>
        <v>0.15151351162838708</v>
      </c>
      <c r="Z694" s="36">
        <f t="shared" si="156"/>
        <v>0.15</v>
      </c>
      <c r="AA694" s="34">
        <f t="shared" si="153"/>
        <v>0</v>
      </c>
      <c r="AB694" s="36">
        <f t="shared" si="152"/>
        <v>0</v>
      </c>
      <c r="AC694" s="36">
        <f t="shared" si="157"/>
        <v>0.30151351162838708</v>
      </c>
      <c r="AD694" s="38">
        <f t="shared" si="147"/>
        <v>0.49749014294548022</v>
      </c>
      <c r="AE694" s="36">
        <f t="shared" si="158"/>
        <v>0.30151351162838708</v>
      </c>
      <c r="AF694" s="31">
        <f t="shared" si="159"/>
        <v>0.30151351162838708</v>
      </c>
      <c r="AG694" s="31">
        <f>VLOOKUP(C694,'[4]Bague en acier (simple) '!$C$8:$AF$725,30,0)</f>
        <v>0.30151351162838708</v>
      </c>
      <c r="AH694" s="38">
        <f t="shared" si="148"/>
        <v>0.49749014294548022</v>
      </c>
    </row>
    <row r="695" spans="2:34" x14ac:dyDescent="0.25">
      <c r="B695" s="44" t="s">
        <v>154</v>
      </c>
      <c r="C695" s="1" t="s">
        <v>905</v>
      </c>
      <c r="D695" s="22" t="s">
        <v>101</v>
      </c>
      <c r="E695" s="22" t="s">
        <v>110</v>
      </c>
      <c r="F695" s="22" t="s">
        <v>112</v>
      </c>
      <c r="G695" s="33">
        <v>45</v>
      </c>
      <c r="H695" s="33">
        <v>0.3</v>
      </c>
      <c r="I695" s="33" t="s">
        <v>103</v>
      </c>
      <c r="J695" s="33">
        <v>45</v>
      </c>
      <c r="K695" s="33">
        <v>0.3</v>
      </c>
      <c r="L695" s="33" t="s">
        <v>103</v>
      </c>
      <c r="M695" s="23" t="s">
        <v>96</v>
      </c>
      <c r="N695" s="24" t="s">
        <v>97</v>
      </c>
      <c r="O695" s="25">
        <v>43129</v>
      </c>
      <c r="P695" s="21">
        <v>0</v>
      </c>
      <c r="Q695" s="33">
        <v>3</v>
      </c>
      <c r="R695" s="33">
        <f t="shared" si="149"/>
        <v>48</v>
      </c>
      <c r="S695" s="34">
        <f t="shared" si="150"/>
        <v>3.1255560000000002E-2</v>
      </c>
      <c r="T695" s="34">
        <f t="shared" si="151"/>
        <v>2.083704</v>
      </c>
      <c r="U695" s="34">
        <f>+VLOOKUP(B695,'[3]Annexe 1 (Prix MP)'!A:C,3,0)*T695</f>
        <v>9.3938377209599988</v>
      </c>
      <c r="V695" s="35">
        <f t="shared" si="154"/>
        <v>58</v>
      </c>
      <c r="W695" s="27">
        <f t="shared" si="146"/>
        <v>2</v>
      </c>
      <c r="X695" s="36">
        <f>+VLOOKUP(W695,'[3]Annexe 1 (Prix MP)'!$A$32:$B$38,2,0)</f>
        <v>0.15</v>
      </c>
      <c r="Y695" s="37">
        <f t="shared" si="155"/>
        <v>0.16196271932689654</v>
      </c>
      <c r="Z695" s="36">
        <f t="shared" si="156"/>
        <v>0.15</v>
      </c>
      <c r="AA695" s="34">
        <f t="shared" si="153"/>
        <v>0</v>
      </c>
      <c r="AB695" s="36">
        <f t="shared" si="152"/>
        <v>0</v>
      </c>
      <c r="AC695" s="36">
        <f t="shared" si="157"/>
        <v>0.31196271932689656</v>
      </c>
      <c r="AD695" s="38">
        <f t="shared" si="147"/>
        <v>0.48082668443090287</v>
      </c>
      <c r="AE695" s="36">
        <f t="shared" si="158"/>
        <v>0.31196271932689656</v>
      </c>
      <c r="AF695" s="31">
        <f t="shared" si="159"/>
        <v>0.31196271932689656</v>
      </c>
      <c r="AG695" s="31">
        <f>VLOOKUP(C695,'[4]Bague en acier (simple) '!$C$8:$AF$725,30,0)</f>
        <v>0.31196271932689656</v>
      </c>
      <c r="AH695" s="38">
        <f t="shared" si="148"/>
        <v>0.48082668443090287</v>
      </c>
    </row>
    <row r="696" spans="2:34" x14ac:dyDescent="0.25">
      <c r="B696" s="44" t="s">
        <v>154</v>
      </c>
      <c r="C696" s="1" t="s">
        <v>30</v>
      </c>
      <c r="D696" s="22" t="s">
        <v>101</v>
      </c>
      <c r="E696" s="22" t="s">
        <v>110</v>
      </c>
      <c r="F696" s="22" t="s">
        <v>144</v>
      </c>
      <c r="G696" s="33">
        <v>45</v>
      </c>
      <c r="H696" s="33">
        <v>0.3</v>
      </c>
      <c r="I696" s="33" t="s">
        <v>103</v>
      </c>
      <c r="J696" s="33">
        <v>45</v>
      </c>
      <c r="K696" s="33">
        <v>0.3</v>
      </c>
      <c r="L696" s="33" t="s">
        <v>103</v>
      </c>
      <c r="M696" s="23" t="s">
        <v>96</v>
      </c>
      <c r="N696" s="24" t="s">
        <v>97</v>
      </c>
      <c r="O696" s="25">
        <v>43129</v>
      </c>
      <c r="P696" s="21">
        <v>0</v>
      </c>
      <c r="Q696" s="33">
        <v>3</v>
      </c>
      <c r="R696" s="33">
        <f t="shared" si="149"/>
        <v>38</v>
      </c>
      <c r="S696" s="34">
        <f t="shared" si="150"/>
        <v>2.4309880000000006E-2</v>
      </c>
      <c r="T696" s="34">
        <f t="shared" si="151"/>
        <v>2.083704</v>
      </c>
      <c r="U696" s="34">
        <f>+VLOOKUP(B696,'[3]Annexe 1 (Prix MP)'!A:C,3,0)*T696</f>
        <v>9.3938377209599988</v>
      </c>
      <c r="V696" s="35">
        <f t="shared" si="154"/>
        <v>74</v>
      </c>
      <c r="W696" s="27">
        <f t="shared" si="146"/>
        <v>2</v>
      </c>
      <c r="X696" s="36">
        <f>+VLOOKUP(W696,'[3]Annexe 1 (Prix MP)'!$A$32:$B$38,2,0)</f>
        <v>0.15</v>
      </c>
      <c r="Y696" s="37">
        <f t="shared" si="155"/>
        <v>0.12694375298594593</v>
      </c>
      <c r="Z696" s="36">
        <f t="shared" si="156"/>
        <v>0.15</v>
      </c>
      <c r="AA696" s="34">
        <f t="shared" si="153"/>
        <v>0</v>
      </c>
      <c r="AB696" s="36">
        <f t="shared" si="152"/>
        <v>0</v>
      </c>
      <c r="AC696" s="36">
        <f t="shared" si="157"/>
        <v>0.27694375298594592</v>
      </c>
      <c r="AD696" s="38">
        <f t="shared" si="147"/>
        <v>0.54162622692417994</v>
      </c>
      <c r="AE696" s="36">
        <f t="shared" si="158"/>
        <v>0.27694375298594592</v>
      </c>
      <c r="AF696" s="31">
        <f t="shared" si="159"/>
        <v>0.27694375298594592</v>
      </c>
      <c r="AG696" s="31">
        <f>VLOOKUP(C696,'[4]Bague en acier (simple) '!$C$8:$AF$725,30,0)</f>
        <v>0.27694375298594592</v>
      </c>
      <c r="AH696" s="38">
        <f t="shared" si="148"/>
        <v>0.54162622692417994</v>
      </c>
    </row>
    <row r="697" spans="2:34" x14ac:dyDescent="0.25">
      <c r="B697" s="44" t="s">
        <v>154</v>
      </c>
      <c r="C697" s="1" t="s">
        <v>31</v>
      </c>
      <c r="D697" s="22" t="s">
        <v>101</v>
      </c>
      <c r="E697" s="22" t="s">
        <v>110</v>
      </c>
      <c r="F697" s="22" t="s">
        <v>175</v>
      </c>
      <c r="G697" s="33">
        <v>45</v>
      </c>
      <c r="H697" s="33">
        <v>0.3</v>
      </c>
      <c r="I697" s="33" t="s">
        <v>103</v>
      </c>
      <c r="J697" s="33">
        <v>45</v>
      </c>
      <c r="K697" s="33">
        <v>0.3</v>
      </c>
      <c r="L697" s="33" t="s">
        <v>103</v>
      </c>
      <c r="M697" s="23" t="s">
        <v>96</v>
      </c>
      <c r="N697" s="24" t="s">
        <v>97</v>
      </c>
      <c r="O697" s="25">
        <v>43129</v>
      </c>
      <c r="P697" s="21">
        <v>0</v>
      </c>
      <c r="Q697" s="33">
        <v>3</v>
      </c>
      <c r="R697" s="33">
        <f t="shared" si="149"/>
        <v>39</v>
      </c>
      <c r="S697" s="34">
        <f t="shared" si="150"/>
        <v>2.5004448000000006E-2</v>
      </c>
      <c r="T697" s="34">
        <f t="shared" si="151"/>
        <v>2.083704</v>
      </c>
      <c r="U697" s="34">
        <f>+VLOOKUP(B697,'[3]Annexe 1 (Prix MP)'!A:C,3,0)*T697</f>
        <v>9.3938377209599988</v>
      </c>
      <c r="V697" s="35">
        <f t="shared" si="154"/>
        <v>72</v>
      </c>
      <c r="W697" s="27">
        <f t="shared" si="146"/>
        <v>2</v>
      </c>
      <c r="X697" s="36">
        <f>+VLOOKUP(W697,'[3]Annexe 1 (Prix MP)'!$A$32:$B$38,2,0)</f>
        <v>0.15</v>
      </c>
      <c r="Y697" s="37">
        <f t="shared" si="155"/>
        <v>0.13046996834666666</v>
      </c>
      <c r="Z697" s="36">
        <f t="shared" si="156"/>
        <v>0.15</v>
      </c>
      <c r="AA697" s="34">
        <f t="shared" si="153"/>
        <v>0</v>
      </c>
      <c r="AB697" s="36">
        <f t="shared" si="152"/>
        <v>0</v>
      </c>
      <c r="AC697" s="36">
        <f t="shared" si="157"/>
        <v>0.28046996834666665</v>
      </c>
      <c r="AD697" s="38">
        <f t="shared" si="147"/>
        <v>0.53481661827906257</v>
      </c>
      <c r="AE697" s="36">
        <f t="shared" si="158"/>
        <v>0.28046996834666665</v>
      </c>
      <c r="AF697" s="31">
        <f t="shared" si="159"/>
        <v>0.28046996834666665</v>
      </c>
      <c r="AG697" s="31">
        <f>VLOOKUP(C697,'[4]Bague en acier (simple) '!$C$8:$AF$725,30,0)</f>
        <v>0.28046996834666665</v>
      </c>
      <c r="AH697" s="38">
        <f t="shared" si="148"/>
        <v>0.53481661827906257</v>
      </c>
    </row>
    <row r="698" spans="2:34" x14ac:dyDescent="0.25">
      <c r="B698" s="44" t="s">
        <v>154</v>
      </c>
      <c r="C698" s="1" t="s">
        <v>32</v>
      </c>
      <c r="D698" s="22" t="s">
        <v>101</v>
      </c>
      <c r="E698" s="22" t="s">
        <v>110</v>
      </c>
      <c r="F698" s="22" t="s">
        <v>124</v>
      </c>
      <c r="G698" s="33">
        <v>45</v>
      </c>
      <c r="H698" s="33">
        <v>0.3</v>
      </c>
      <c r="I698" s="33" t="s">
        <v>103</v>
      </c>
      <c r="J698" s="33">
        <v>45</v>
      </c>
      <c r="K698" s="33">
        <v>0.3</v>
      </c>
      <c r="L698" s="33" t="s">
        <v>103</v>
      </c>
      <c r="M698" s="23" t="s">
        <v>96</v>
      </c>
      <c r="N698" s="24" t="s">
        <v>97</v>
      </c>
      <c r="O698" s="25">
        <v>43129</v>
      </c>
      <c r="P698" s="21">
        <v>0</v>
      </c>
      <c r="Q698" s="33">
        <v>3</v>
      </c>
      <c r="R698" s="33">
        <f t="shared" si="149"/>
        <v>41</v>
      </c>
      <c r="S698" s="34">
        <f t="shared" si="150"/>
        <v>2.6393584000000001E-2</v>
      </c>
      <c r="T698" s="34">
        <f t="shared" si="151"/>
        <v>2.083704</v>
      </c>
      <c r="U698" s="34">
        <f>+VLOOKUP(B698,'[3]Annexe 1 (Prix MP)'!A:C,3,0)*T698</f>
        <v>9.3938377209599988</v>
      </c>
      <c r="V698" s="35">
        <f t="shared" si="154"/>
        <v>68</v>
      </c>
      <c r="W698" s="27">
        <f t="shared" si="146"/>
        <v>2</v>
      </c>
      <c r="X698" s="36">
        <f>+VLOOKUP(W698,'[3]Annexe 1 (Prix MP)'!$A$32:$B$38,2,0)</f>
        <v>0.15</v>
      </c>
      <c r="Y698" s="37">
        <f t="shared" si="155"/>
        <v>0.1381446723670588</v>
      </c>
      <c r="Z698" s="36">
        <f t="shared" si="156"/>
        <v>0.15</v>
      </c>
      <c r="AA698" s="34">
        <f t="shared" si="153"/>
        <v>0</v>
      </c>
      <c r="AB698" s="36">
        <f t="shared" si="152"/>
        <v>0</v>
      </c>
      <c r="AC698" s="36">
        <f t="shared" si="157"/>
        <v>0.28814467236705876</v>
      </c>
      <c r="AD698" s="38">
        <f t="shared" si="147"/>
        <v>0.52057183208620816</v>
      </c>
      <c r="AE698" s="36">
        <f t="shared" si="158"/>
        <v>0.28814467236705876</v>
      </c>
      <c r="AF698" s="31">
        <f t="shared" si="159"/>
        <v>0.28814467236705876</v>
      </c>
      <c r="AG698" s="31">
        <f>VLOOKUP(C698,'[4]Bague en acier (simple) '!$C$8:$AF$725,30,0)</f>
        <v>0.28814467236705876</v>
      </c>
      <c r="AH698" s="38">
        <f t="shared" si="148"/>
        <v>0.52057183208620816</v>
      </c>
    </row>
    <row r="699" spans="2:34" x14ac:dyDescent="0.25">
      <c r="B699" s="44" t="s">
        <v>154</v>
      </c>
      <c r="C699" s="1" t="s">
        <v>33</v>
      </c>
      <c r="D699" s="22" t="s">
        <v>101</v>
      </c>
      <c r="E699" s="22" t="s">
        <v>110</v>
      </c>
      <c r="F699" s="22" t="s">
        <v>102</v>
      </c>
      <c r="G699" s="33">
        <v>45</v>
      </c>
      <c r="H699" s="33">
        <v>0.3</v>
      </c>
      <c r="I699" s="33" t="s">
        <v>103</v>
      </c>
      <c r="J699" s="33">
        <v>45</v>
      </c>
      <c r="K699" s="33">
        <v>0.3</v>
      </c>
      <c r="L699" s="33" t="s">
        <v>103</v>
      </c>
      <c r="M699" s="23" t="s">
        <v>96</v>
      </c>
      <c r="N699" s="24" t="s">
        <v>97</v>
      </c>
      <c r="O699" s="25">
        <v>43129</v>
      </c>
      <c r="P699" s="21">
        <v>0</v>
      </c>
      <c r="Q699" s="33">
        <v>3</v>
      </c>
      <c r="R699" s="33">
        <f t="shared" si="149"/>
        <v>36</v>
      </c>
      <c r="S699" s="34">
        <f t="shared" si="150"/>
        <v>2.2920744000000003E-2</v>
      </c>
      <c r="T699" s="34">
        <f t="shared" si="151"/>
        <v>2.083704</v>
      </c>
      <c r="U699" s="34">
        <f>+VLOOKUP(B699,'[3]Annexe 1 (Prix MP)'!A:C,3,0)*T699</f>
        <v>9.3938377209599988</v>
      </c>
      <c r="V699" s="35">
        <f t="shared" si="154"/>
        <v>78</v>
      </c>
      <c r="W699" s="27">
        <f t="shared" si="146"/>
        <v>2</v>
      </c>
      <c r="X699" s="36">
        <f>+VLOOKUP(W699,'[3]Annexe 1 (Prix MP)'!$A$32:$B$38,2,0)</f>
        <v>0.15</v>
      </c>
      <c r="Y699" s="37">
        <f t="shared" si="155"/>
        <v>0.1204338169353846</v>
      </c>
      <c r="Z699" s="36">
        <f t="shared" si="156"/>
        <v>0.15</v>
      </c>
      <c r="AA699" s="34">
        <f t="shared" si="153"/>
        <v>0</v>
      </c>
      <c r="AB699" s="36">
        <f t="shared" si="152"/>
        <v>0</v>
      </c>
      <c r="AC699" s="36">
        <f t="shared" si="157"/>
        <v>0.2704338169353846</v>
      </c>
      <c r="AD699" s="38">
        <f t="shared" si="147"/>
        <v>0.55466436002654151</v>
      </c>
      <c r="AE699" s="36">
        <f t="shared" si="158"/>
        <v>0.2704338169353846</v>
      </c>
      <c r="AF699" s="31">
        <f t="shared" si="159"/>
        <v>0.2704338169353846</v>
      </c>
      <c r="AG699" s="31">
        <f>VLOOKUP(C699,'[4]Bague en acier (simple) '!$C$8:$AF$725,30,0)</f>
        <v>0.2704338169353846</v>
      </c>
      <c r="AH699" s="38">
        <f t="shared" si="148"/>
        <v>0.55466436002654151</v>
      </c>
    </row>
    <row r="700" spans="2:34" x14ac:dyDescent="0.25">
      <c r="B700" s="44" t="s">
        <v>154</v>
      </c>
      <c r="C700" s="1" t="s">
        <v>34</v>
      </c>
      <c r="D700" s="22" t="s">
        <v>101</v>
      </c>
      <c r="E700" s="22" t="s">
        <v>110</v>
      </c>
      <c r="F700" s="22" t="s">
        <v>269</v>
      </c>
      <c r="G700" s="33">
        <v>45</v>
      </c>
      <c r="H700" s="33">
        <v>0.3</v>
      </c>
      <c r="I700" s="33" t="s">
        <v>103</v>
      </c>
      <c r="J700" s="33">
        <v>45</v>
      </c>
      <c r="K700" s="33">
        <v>0.3</v>
      </c>
      <c r="L700" s="33" t="s">
        <v>103</v>
      </c>
      <c r="M700" s="23" t="s">
        <v>96</v>
      </c>
      <c r="N700" s="24" t="s">
        <v>97</v>
      </c>
      <c r="O700" s="25">
        <v>43129</v>
      </c>
      <c r="P700" s="21">
        <v>0</v>
      </c>
      <c r="Q700" s="33">
        <v>3</v>
      </c>
      <c r="R700" s="33">
        <f t="shared" si="149"/>
        <v>28</v>
      </c>
      <c r="S700" s="34">
        <f t="shared" si="150"/>
        <v>1.73642E-2</v>
      </c>
      <c r="T700" s="34">
        <f t="shared" si="151"/>
        <v>2.083704</v>
      </c>
      <c r="U700" s="34">
        <f>+VLOOKUP(B700,'[3]Annexe 1 (Prix MP)'!A:C,3,0)*T700</f>
        <v>9.3938377209599988</v>
      </c>
      <c r="V700" s="35">
        <f t="shared" si="154"/>
        <v>100</v>
      </c>
      <c r="W700" s="27">
        <f t="shared" si="146"/>
        <v>2</v>
      </c>
      <c r="X700" s="36">
        <f>+VLOOKUP(W700,'[3]Annexe 1 (Prix MP)'!$A$32:$B$38,2,0)</f>
        <v>0.15</v>
      </c>
      <c r="Y700" s="37">
        <f t="shared" si="155"/>
        <v>9.3938377209599994E-2</v>
      </c>
      <c r="Z700" s="36">
        <f t="shared" si="156"/>
        <v>0.15</v>
      </c>
      <c r="AA700" s="34">
        <f t="shared" si="153"/>
        <v>0</v>
      </c>
      <c r="AB700" s="36">
        <f t="shared" si="152"/>
        <v>0</v>
      </c>
      <c r="AC700" s="36">
        <f t="shared" si="157"/>
        <v>0.24393837720959999</v>
      </c>
      <c r="AD700" s="38">
        <f t="shared" si="147"/>
        <v>0.61490939521629673</v>
      </c>
      <c r="AE700" s="36">
        <f t="shared" si="158"/>
        <v>0.24393837720959999</v>
      </c>
      <c r="AF700" s="31">
        <f t="shared" si="159"/>
        <v>0.24393837720959999</v>
      </c>
      <c r="AG700" s="31">
        <f>VLOOKUP(C700,'[4]Bague en acier (simple) '!$C$8:$AF$725,30,0)</f>
        <v>0.24393837720959999</v>
      </c>
      <c r="AH700" s="38">
        <f t="shared" si="148"/>
        <v>0.61490939521629673</v>
      </c>
    </row>
    <row r="701" spans="2:34" x14ac:dyDescent="0.25">
      <c r="B701" s="44" t="s">
        <v>125</v>
      </c>
      <c r="C701" s="1" t="s">
        <v>906</v>
      </c>
      <c r="D701" s="22" t="s">
        <v>140</v>
      </c>
      <c r="E701" s="22" t="s">
        <v>110</v>
      </c>
      <c r="F701" s="22" t="s">
        <v>116</v>
      </c>
      <c r="G701" s="33">
        <v>45</v>
      </c>
      <c r="H701" s="33">
        <v>0.3</v>
      </c>
      <c r="I701" s="33" t="s">
        <v>103</v>
      </c>
      <c r="J701" s="33">
        <v>45</v>
      </c>
      <c r="K701" s="33">
        <v>0.3</v>
      </c>
      <c r="L701" s="33" t="s">
        <v>103</v>
      </c>
      <c r="M701" s="23" t="s">
        <v>96</v>
      </c>
      <c r="N701" s="24" t="s">
        <v>97</v>
      </c>
      <c r="O701" s="25">
        <v>43129</v>
      </c>
      <c r="P701" s="21">
        <v>0</v>
      </c>
      <c r="Q701" s="33">
        <v>3</v>
      </c>
      <c r="R701" s="33">
        <f t="shared" si="149"/>
        <v>43</v>
      </c>
      <c r="S701" s="34">
        <f t="shared" si="150"/>
        <v>3.8697360000000007E-2</v>
      </c>
      <c r="T701" s="34">
        <f t="shared" si="151"/>
        <v>2.9023020000000002</v>
      </c>
      <c r="U701" s="34">
        <f>+VLOOKUP(B701,'[3]Annexe 1 (Prix MP)'!A:C,3,0)*T701</f>
        <v>14.197829199840001</v>
      </c>
      <c r="V701" s="35">
        <f t="shared" si="154"/>
        <v>65</v>
      </c>
      <c r="W701" s="27">
        <f t="shared" si="146"/>
        <v>3</v>
      </c>
      <c r="X701" s="36">
        <f>+VLOOKUP(W701,'[3]Annexe 1 (Prix MP)'!$A$32:$B$38,2,0)</f>
        <v>0.15</v>
      </c>
      <c r="Y701" s="37">
        <f t="shared" si="155"/>
        <v>0.21842814153600001</v>
      </c>
      <c r="Z701" s="36">
        <f t="shared" si="156"/>
        <v>0.15</v>
      </c>
      <c r="AA701" s="34">
        <f t="shared" si="153"/>
        <v>0</v>
      </c>
      <c r="AB701" s="36">
        <f t="shared" si="152"/>
        <v>0</v>
      </c>
      <c r="AC701" s="36">
        <f t="shared" si="157"/>
        <v>0.36842814153600001</v>
      </c>
      <c r="AD701" s="38">
        <f t="shared" si="147"/>
        <v>0.40713502333084706</v>
      </c>
      <c r="AE701" s="36">
        <f t="shared" si="158"/>
        <v>0.36842814153600001</v>
      </c>
      <c r="AF701" s="31">
        <f t="shared" si="159"/>
        <v>0.36842814153600001</v>
      </c>
      <c r="AG701" s="31">
        <f>VLOOKUP(C701,'[4]Bague en acier (simple) '!$C$8:$AF$725,30,0)</f>
        <v>0.36842814153600001</v>
      </c>
      <c r="AH701" s="38">
        <f t="shared" si="148"/>
        <v>0.40713502333084706</v>
      </c>
    </row>
    <row r="702" spans="2:34" x14ac:dyDescent="0.25">
      <c r="B702" s="44" t="s">
        <v>125</v>
      </c>
      <c r="C702" s="1" t="s">
        <v>907</v>
      </c>
      <c r="D702" s="22" t="s">
        <v>140</v>
      </c>
      <c r="E702" s="22" t="s">
        <v>110</v>
      </c>
      <c r="F702" s="22" t="s">
        <v>162</v>
      </c>
      <c r="G702" s="33">
        <v>45</v>
      </c>
      <c r="H702" s="33">
        <v>0.3</v>
      </c>
      <c r="I702" s="33" t="s">
        <v>103</v>
      </c>
      <c r="J702" s="33">
        <v>45</v>
      </c>
      <c r="K702" s="33">
        <v>0.3</v>
      </c>
      <c r="L702" s="33" t="s">
        <v>103</v>
      </c>
      <c r="M702" s="23" t="s">
        <v>96</v>
      </c>
      <c r="N702" s="24" t="s">
        <v>97</v>
      </c>
      <c r="O702" s="25">
        <v>43129</v>
      </c>
      <c r="P702" s="21">
        <v>0</v>
      </c>
      <c r="Q702" s="33">
        <v>3</v>
      </c>
      <c r="R702" s="33">
        <f t="shared" si="149"/>
        <v>47</v>
      </c>
      <c r="S702" s="34">
        <f t="shared" si="150"/>
        <v>4.2567095999999999E-2</v>
      </c>
      <c r="T702" s="34">
        <f t="shared" si="151"/>
        <v>2.9023020000000002</v>
      </c>
      <c r="U702" s="34">
        <f>+VLOOKUP(B702,'[3]Annexe 1 (Prix MP)'!A:C,3,0)*T702</f>
        <v>14.197829199840001</v>
      </c>
      <c r="V702" s="35">
        <f t="shared" si="154"/>
        <v>60</v>
      </c>
      <c r="W702" s="27">
        <f t="shared" si="146"/>
        <v>3</v>
      </c>
      <c r="X702" s="36">
        <f>+VLOOKUP(W702,'[3]Annexe 1 (Prix MP)'!$A$32:$B$38,2,0)</f>
        <v>0.15</v>
      </c>
      <c r="Y702" s="37">
        <f t="shared" si="155"/>
        <v>0.23663048666400002</v>
      </c>
      <c r="Z702" s="36">
        <f t="shared" si="156"/>
        <v>0.15</v>
      </c>
      <c r="AA702" s="34">
        <f t="shared" si="153"/>
        <v>0</v>
      </c>
      <c r="AB702" s="36">
        <f t="shared" si="152"/>
        <v>0</v>
      </c>
      <c r="AC702" s="36">
        <f t="shared" si="157"/>
        <v>0.38663048666400002</v>
      </c>
      <c r="AD702" s="38">
        <f t="shared" si="147"/>
        <v>0.38796733618773577</v>
      </c>
      <c r="AE702" s="36">
        <f t="shared" si="158"/>
        <v>0.38663048666400002</v>
      </c>
      <c r="AF702" s="31">
        <f t="shared" si="159"/>
        <v>0.38663048666400002</v>
      </c>
      <c r="AG702" s="31">
        <f>VLOOKUP(C702,'[4]Bague en acier (simple) '!$C$8:$AF$725,30,0)</f>
        <v>0.38663048666400002</v>
      </c>
      <c r="AH702" s="38">
        <f t="shared" si="148"/>
        <v>0.38796733618773577</v>
      </c>
    </row>
    <row r="703" spans="2:34" x14ac:dyDescent="0.25">
      <c r="B703" s="44" t="s">
        <v>125</v>
      </c>
      <c r="C703" s="1" t="s">
        <v>908</v>
      </c>
      <c r="D703" s="22" t="s">
        <v>140</v>
      </c>
      <c r="E703" s="22" t="s">
        <v>110</v>
      </c>
      <c r="F703" s="22" t="s">
        <v>171</v>
      </c>
      <c r="G703" s="33">
        <v>45</v>
      </c>
      <c r="H703" s="33">
        <v>0.3</v>
      </c>
      <c r="I703" s="33" t="s">
        <v>103</v>
      </c>
      <c r="J703" s="33">
        <v>45</v>
      </c>
      <c r="K703" s="33">
        <v>0.3</v>
      </c>
      <c r="L703" s="33" t="s">
        <v>103</v>
      </c>
      <c r="M703" s="23" t="s">
        <v>96</v>
      </c>
      <c r="N703" s="24" t="s">
        <v>97</v>
      </c>
      <c r="O703" s="25">
        <v>43129</v>
      </c>
      <c r="P703" s="21">
        <v>0</v>
      </c>
      <c r="Q703" s="33">
        <v>3</v>
      </c>
      <c r="R703" s="33">
        <f t="shared" si="149"/>
        <v>51</v>
      </c>
      <c r="S703" s="34">
        <f t="shared" si="150"/>
        <v>4.6436832000000004E-2</v>
      </c>
      <c r="T703" s="34">
        <f t="shared" si="151"/>
        <v>2.9023020000000002</v>
      </c>
      <c r="U703" s="34">
        <f>+VLOOKUP(B703,'[3]Annexe 1 (Prix MP)'!A:C,3,0)*T703</f>
        <v>14.197829199840001</v>
      </c>
      <c r="V703" s="35">
        <f t="shared" si="154"/>
        <v>55</v>
      </c>
      <c r="W703" s="27">
        <f t="shared" si="146"/>
        <v>3</v>
      </c>
      <c r="X703" s="36">
        <f>+VLOOKUP(W703,'[3]Annexe 1 (Prix MP)'!$A$32:$B$38,2,0)</f>
        <v>0.15</v>
      </c>
      <c r="Y703" s="37">
        <f t="shared" si="155"/>
        <v>0.25814234908800004</v>
      </c>
      <c r="Z703" s="36">
        <f t="shared" si="156"/>
        <v>0.15</v>
      </c>
      <c r="AA703" s="34">
        <f t="shared" si="153"/>
        <v>0</v>
      </c>
      <c r="AB703" s="36">
        <f t="shared" si="152"/>
        <v>0</v>
      </c>
      <c r="AC703" s="36">
        <f t="shared" si="157"/>
        <v>0.40814234908800007</v>
      </c>
      <c r="AD703" s="38">
        <f t="shared" si="147"/>
        <v>0.36751883340500485</v>
      </c>
      <c r="AE703" s="36">
        <f t="shared" si="158"/>
        <v>0.40814234908800007</v>
      </c>
      <c r="AF703" s="31">
        <f t="shared" si="159"/>
        <v>0.40814234908800007</v>
      </c>
      <c r="AG703" s="31">
        <f>VLOOKUP(C703,'[4]Bague en acier (simple) '!$C$8:$AF$725,30,0)</f>
        <v>0.40814234908800007</v>
      </c>
      <c r="AH703" s="38">
        <f t="shared" si="148"/>
        <v>0.36751883340500485</v>
      </c>
    </row>
    <row r="704" spans="2:34" x14ac:dyDescent="0.25">
      <c r="B704" s="44" t="s">
        <v>125</v>
      </c>
      <c r="C704" s="1" t="s">
        <v>909</v>
      </c>
      <c r="D704" s="22" t="s">
        <v>140</v>
      </c>
      <c r="E704" s="22" t="s">
        <v>110</v>
      </c>
      <c r="F704" s="22" t="s">
        <v>257</v>
      </c>
      <c r="G704" s="33">
        <v>45</v>
      </c>
      <c r="H704" s="33">
        <v>0.3</v>
      </c>
      <c r="I704" s="33" t="s">
        <v>103</v>
      </c>
      <c r="J704" s="33">
        <v>45</v>
      </c>
      <c r="K704" s="33">
        <v>0.3</v>
      </c>
      <c r="L704" s="33" t="s">
        <v>103</v>
      </c>
      <c r="M704" s="23" t="s">
        <v>96</v>
      </c>
      <c r="N704" s="24" t="s">
        <v>97</v>
      </c>
      <c r="O704" s="25">
        <v>43129</v>
      </c>
      <c r="P704" s="21">
        <v>0</v>
      </c>
      <c r="Q704" s="33">
        <v>3</v>
      </c>
      <c r="R704" s="33">
        <f t="shared" si="149"/>
        <v>54</v>
      </c>
      <c r="S704" s="34">
        <f t="shared" si="150"/>
        <v>4.9339134000000007E-2</v>
      </c>
      <c r="T704" s="34">
        <f t="shared" si="151"/>
        <v>2.9023020000000002</v>
      </c>
      <c r="U704" s="34">
        <f>+VLOOKUP(B704,'[3]Annexe 1 (Prix MP)'!A:C,3,0)*T704</f>
        <v>14.197829199840001</v>
      </c>
      <c r="V704" s="35">
        <f t="shared" si="154"/>
        <v>52</v>
      </c>
      <c r="W704" s="27">
        <f t="shared" si="146"/>
        <v>3</v>
      </c>
      <c r="X704" s="36">
        <f>+VLOOKUP(W704,'[3]Annexe 1 (Prix MP)'!$A$32:$B$38,2,0)</f>
        <v>0.15</v>
      </c>
      <c r="Y704" s="37">
        <f t="shared" si="155"/>
        <v>0.27303517692000001</v>
      </c>
      <c r="Z704" s="36">
        <f t="shared" si="156"/>
        <v>0.15</v>
      </c>
      <c r="AA704" s="34">
        <f t="shared" si="153"/>
        <v>0</v>
      </c>
      <c r="AB704" s="36">
        <f t="shared" si="152"/>
        <v>0</v>
      </c>
      <c r="AC704" s="36">
        <f t="shared" si="157"/>
        <v>0.42303517692000003</v>
      </c>
      <c r="AD704" s="38">
        <f t="shared" si="147"/>
        <v>0.35458044196727984</v>
      </c>
      <c r="AE704" s="36">
        <f t="shared" si="158"/>
        <v>0.42303517692000003</v>
      </c>
      <c r="AF704" s="31">
        <f t="shared" si="159"/>
        <v>0.42303517692000003</v>
      </c>
      <c r="AG704" s="31">
        <f>VLOOKUP(C704,'[4]Bague en acier (simple) '!$C$8:$AF$725,30,0)</f>
        <v>0.42303517692000003</v>
      </c>
      <c r="AH704" s="38">
        <f t="shared" si="148"/>
        <v>0.35458044196727984</v>
      </c>
    </row>
    <row r="705" spans="2:34" x14ac:dyDescent="0.25">
      <c r="B705" s="44" t="s">
        <v>125</v>
      </c>
      <c r="C705" s="1" t="s">
        <v>910</v>
      </c>
      <c r="D705" s="22" t="s">
        <v>140</v>
      </c>
      <c r="E705" s="22" t="s">
        <v>110</v>
      </c>
      <c r="F705" s="22" t="s">
        <v>517</v>
      </c>
      <c r="G705" s="33">
        <v>45</v>
      </c>
      <c r="H705" s="33">
        <v>0.3</v>
      </c>
      <c r="I705" s="33" t="s">
        <v>103</v>
      </c>
      <c r="J705" s="33">
        <v>45</v>
      </c>
      <c r="K705" s="33">
        <v>0.3</v>
      </c>
      <c r="L705" s="33" t="s">
        <v>103</v>
      </c>
      <c r="M705" s="23" t="s">
        <v>96</v>
      </c>
      <c r="N705" s="24" t="s">
        <v>97</v>
      </c>
      <c r="O705" s="25">
        <v>43129</v>
      </c>
      <c r="P705" s="21">
        <v>0</v>
      </c>
      <c r="Q705" s="33">
        <v>3</v>
      </c>
      <c r="R705" s="33">
        <f t="shared" si="149"/>
        <v>56</v>
      </c>
      <c r="S705" s="34">
        <f t="shared" si="150"/>
        <v>5.1274001999999999E-2</v>
      </c>
      <c r="T705" s="34">
        <f t="shared" si="151"/>
        <v>2.9023020000000002</v>
      </c>
      <c r="U705" s="34">
        <f>+VLOOKUP(B705,'[3]Annexe 1 (Prix MP)'!A:C,3,0)*T705</f>
        <v>14.197829199840001</v>
      </c>
      <c r="V705" s="35">
        <f t="shared" si="154"/>
        <v>50</v>
      </c>
      <c r="W705" s="27">
        <f t="shared" si="146"/>
        <v>3</v>
      </c>
      <c r="X705" s="36">
        <f>+VLOOKUP(W705,'[3]Annexe 1 (Prix MP)'!$A$32:$B$38,2,0)</f>
        <v>0.15</v>
      </c>
      <c r="Y705" s="37">
        <f t="shared" si="155"/>
        <v>0.28395658399680002</v>
      </c>
      <c r="Z705" s="36">
        <f t="shared" si="156"/>
        <v>0.15</v>
      </c>
      <c r="AA705" s="34">
        <f t="shared" si="153"/>
        <v>0</v>
      </c>
      <c r="AB705" s="36">
        <f t="shared" si="152"/>
        <v>0</v>
      </c>
      <c r="AC705" s="36">
        <f t="shared" si="157"/>
        <v>0.43395658399680004</v>
      </c>
      <c r="AD705" s="38">
        <f t="shared" si="147"/>
        <v>0.34565669823114403</v>
      </c>
      <c r="AE705" s="36">
        <f t="shared" si="158"/>
        <v>0.43395658399680004</v>
      </c>
      <c r="AF705" s="31">
        <f t="shared" si="159"/>
        <v>0.43395658399680004</v>
      </c>
      <c r="AG705" s="31">
        <f>VLOOKUP(C705,'[4]Bague en acier (simple) '!$C$8:$AF$725,30,0)</f>
        <v>0.43395658399680004</v>
      </c>
      <c r="AH705" s="38">
        <f t="shared" si="148"/>
        <v>0.34565669823114403</v>
      </c>
    </row>
    <row r="706" spans="2:34" x14ac:dyDescent="0.25">
      <c r="B706" s="44" t="s">
        <v>125</v>
      </c>
      <c r="C706" s="1" t="s">
        <v>911</v>
      </c>
      <c r="D706" s="22" t="s">
        <v>140</v>
      </c>
      <c r="E706" s="22" t="s">
        <v>110</v>
      </c>
      <c r="F706" s="22" t="s">
        <v>236</v>
      </c>
      <c r="G706" s="33">
        <v>45</v>
      </c>
      <c r="H706" s="33">
        <v>0.3</v>
      </c>
      <c r="I706" s="33" t="s">
        <v>103</v>
      </c>
      <c r="J706" s="33">
        <v>45</v>
      </c>
      <c r="K706" s="33">
        <v>0.3</v>
      </c>
      <c r="L706" s="33" t="s">
        <v>103</v>
      </c>
      <c r="M706" s="23" t="s">
        <v>96</v>
      </c>
      <c r="N706" s="24" t="s">
        <v>97</v>
      </c>
      <c r="O706" s="25">
        <v>43129</v>
      </c>
      <c r="P706" s="21">
        <v>0</v>
      </c>
      <c r="Q706" s="33">
        <v>3</v>
      </c>
      <c r="R706" s="33">
        <f t="shared" si="149"/>
        <v>60</v>
      </c>
      <c r="S706" s="34">
        <f t="shared" si="150"/>
        <v>5.5143738000000005E-2</v>
      </c>
      <c r="T706" s="34">
        <f t="shared" si="151"/>
        <v>2.9023020000000002</v>
      </c>
      <c r="U706" s="34">
        <f>+VLOOKUP(B706,'[3]Annexe 1 (Prix MP)'!A:C,3,0)*T706</f>
        <v>14.197829199840001</v>
      </c>
      <c r="V706" s="35">
        <f t="shared" si="154"/>
        <v>47</v>
      </c>
      <c r="W706" s="27">
        <f t="shared" si="146"/>
        <v>3</v>
      </c>
      <c r="X706" s="36">
        <f>+VLOOKUP(W706,'[3]Annexe 1 (Prix MP)'!$A$32:$B$38,2,0)</f>
        <v>0.15</v>
      </c>
      <c r="Y706" s="37">
        <f t="shared" si="155"/>
        <v>0.30208147233702132</v>
      </c>
      <c r="Z706" s="36">
        <f t="shared" si="156"/>
        <v>0.15</v>
      </c>
      <c r="AA706" s="34">
        <f t="shared" si="153"/>
        <v>0</v>
      </c>
      <c r="AB706" s="36">
        <f t="shared" si="152"/>
        <v>0</v>
      </c>
      <c r="AC706" s="36">
        <f t="shared" si="157"/>
        <v>0.45208147233702134</v>
      </c>
      <c r="AD706" s="38">
        <f t="shared" si="147"/>
        <v>0.33179860086851076</v>
      </c>
      <c r="AE706" s="36">
        <f t="shared" si="158"/>
        <v>0.45208147233702134</v>
      </c>
      <c r="AF706" s="31">
        <f t="shared" si="159"/>
        <v>0.45208147233702134</v>
      </c>
      <c r="AG706" s="31">
        <f>VLOOKUP(C706,'[4]Bague en acier (simple) '!$C$8:$AF$725,30,0)</f>
        <v>0.45208147233702134</v>
      </c>
      <c r="AH706" s="38">
        <f t="shared" si="148"/>
        <v>0.33179860086851076</v>
      </c>
    </row>
    <row r="707" spans="2:34" x14ac:dyDescent="0.25">
      <c r="B707" s="44" t="s">
        <v>125</v>
      </c>
      <c r="C707" s="1" t="s">
        <v>912</v>
      </c>
      <c r="D707" s="22" t="s">
        <v>140</v>
      </c>
      <c r="E707" s="22" t="s">
        <v>110</v>
      </c>
      <c r="F707" s="22" t="s">
        <v>210</v>
      </c>
      <c r="G707" s="33">
        <v>45</v>
      </c>
      <c r="H707" s="33">
        <v>0.3</v>
      </c>
      <c r="I707" s="33" t="s">
        <v>103</v>
      </c>
      <c r="J707" s="33">
        <v>45</v>
      </c>
      <c r="K707" s="33">
        <v>0.3</v>
      </c>
      <c r="L707" s="33" t="s">
        <v>103</v>
      </c>
      <c r="M707" s="23" t="s">
        <v>96</v>
      </c>
      <c r="N707" s="24" t="s">
        <v>97</v>
      </c>
      <c r="O707" s="25">
        <v>43129</v>
      </c>
      <c r="P707" s="21">
        <v>0</v>
      </c>
      <c r="Q707" s="33">
        <v>3</v>
      </c>
      <c r="R707" s="33">
        <f t="shared" si="149"/>
        <v>61</v>
      </c>
      <c r="S707" s="34">
        <f t="shared" si="150"/>
        <v>5.6111172000000008E-2</v>
      </c>
      <c r="T707" s="34">
        <f t="shared" si="151"/>
        <v>2.9023020000000002</v>
      </c>
      <c r="U707" s="34">
        <f>+VLOOKUP(B707,'[3]Annexe 1 (Prix MP)'!A:C,3,0)*T707</f>
        <v>14.197829199840001</v>
      </c>
      <c r="V707" s="35">
        <f t="shared" si="154"/>
        <v>46</v>
      </c>
      <c r="W707" s="27">
        <f t="shared" si="146"/>
        <v>3</v>
      </c>
      <c r="X707" s="36">
        <f>+VLOOKUP(W707,'[3]Annexe 1 (Prix MP)'!$A$32:$B$38,2,0)</f>
        <v>0.15</v>
      </c>
      <c r="Y707" s="37">
        <f t="shared" si="155"/>
        <v>0.30864846086608699</v>
      </c>
      <c r="Z707" s="36">
        <f t="shared" si="156"/>
        <v>0.15</v>
      </c>
      <c r="AA707" s="34">
        <f t="shared" si="153"/>
        <v>0</v>
      </c>
      <c r="AB707" s="36">
        <f t="shared" si="152"/>
        <v>0</v>
      </c>
      <c r="AC707" s="36">
        <f t="shared" si="157"/>
        <v>0.45864846086608702</v>
      </c>
      <c r="AD707" s="38">
        <f t="shared" si="147"/>
        <v>0.32704786519232643</v>
      </c>
      <c r="AE707" s="36">
        <f t="shared" si="158"/>
        <v>0.45864846086608702</v>
      </c>
      <c r="AF707" s="31">
        <f t="shared" si="159"/>
        <v>0.45864846086608702</v>
      </c>
      <c r="AG707" s="31">
        <f>VLOOKUP(C707,'[4]Bague en acier (simple) '!$C$8:$AF$725,30,0)</f>
        <v>0.45864846086608702</v>
      </c>
      <c r="AH707" s="38">
        <f t="shared" si="148"/>
        <v>0.32704786519232643</v>
      </c>
    </row>
    <row r="708" spans="2:34" x14ac:dyDescent="0.25">
      <c r="B708" s="44" t="s">
        <v>125</v>
      </c>
      <c r="C708" s="1" t="s">
        <v>913</v>
      </c>
      <c r="D708" s="22" t="s">
        <v>140</v>
      </c>
      <c r="E708" s="22" t="s">
        <v>110</v>
      </c>
      <c r="F708" s="22" t="s">
        <v>248</v>
      </c>
      <c r="G708" s="33">
        <v>45</v>
      </c>
      <c r="H708" s="33">
        <v>0.3</v>
      </c>
      <c r="I708" s="33" t="s">
        <v>103</v>
      </c>
      <c r="J708" s="33">
        <v>45</v>
      </c>
      <c r="K708" s="33">
        <v>0.3</v>
      </c>
      <c r="L708" s="33" t="s">
        <v>103</v>
      </c>
      <c r="M708" s="23" t="s">
        <v>96</v>
      </c>
      <c r="N708" s="24" t="s">
        <v>97</v>
      </c>
      <c r="O708" s="25">
        <v>43129</v>
      </c>
      <c r="P708" s="21">
        <v>0</v>
      </c>
      <c r="Q708" s="33">
        <v>3</v>
      </c>
      <c r="R708" s="33">
        <f t="shared" si="149"/>
        <v>63</v>
      </c>
      <c r="S708" s="34">
        <f t="shared" si="150"/>
        <v>5.8046040000000007E-2</v>
      </c>
      <c r="T708" s="34">
        <f t="shared" si="151"/>
        <v>2.9023020000000002</v>
      </c>
      <c r="U708" s="34">
        <f>+VLOOKUP(B708,'[3]Annexe 1 (Prix MP)'!A:C,3,0)*T708</f>
        <v>14.197829199840001</v>
      </c>
      <c r="V708" s="35">
        <f t="shared" si="154"/>
        <v>44</v>
      </c>
      <c r="W708" s="27">
        <f t="shared" si="146"/>
        <v>3</v>
      </c>
      <c r="X708" s="36">
        <f>+VLOOKUP(W708,'[3]Annexe 1 (Prix MP)'!$A$32:$B$38,2,0)</f>
        <v>0.15</v>
      </c>
      <c r="Y708" s="37">
        <f t="shared" si="155"/>
        <v>0.32267793636000003</v>
      </c>
      <c r="Z708" s="36">
        <f t="shared" si="156"/>
        <v>0.15</v>
      </c>
      <c r="AA708" s="34">
        <f t="shared" si="153"/>
        <v>0</v>
      </c>
      <c r="AB708" s="36">
        <f t="shared" si="152"/>
        <v>0</v>
      </c>
      <c r="AC708" s="36">
        <f t="shared" si="157"/>
        <v>0.47267793636</v>
      </c>
      <c r="AD708" s="38">
        <f t="shared" si="147"/>
        <v>0.3173408117060012</v>
      </c>
      <c r="AE708" s="36">
        <f t="shared" si="158"/>
        <v>0.47267793636</v>
      </c>
      <c r="AF708" s="31">
        <f t="shared" si="159"/>
        <v>0.47267793636</v>
      </c>
      <c r="AG708" s="31">
        <f>VLOOKUP(C708,'[4]Bague en acier (simple) '!$C$8:$AF$725,30,0)</f>
        <v>0.47267793636</v>
      </c>
      <c r="AH708" s="38">
        <f t="shared" si="148"/>
        <v>0.3173408117060012</v>
      </c>
    </row>
    <row r="709" spans="2:34" x14ac:dyDescent="0.25">
      <c r="B709" s="44" t="s">
        <v>125</v>
      </c>
      <c r="C709" s="1" t="s">
        <v>914</v>
      </c>
      <c r="D709" s="22" t="s">
        <v>140</v>
      </c>
      <c r="E709" s="22" t="s">
        <v>110</v>
      </c>
      <c r="F709" s="22" t="s">
        <v>565</v>
      </c>
      <c r="G709" s="33">
        <v>45</v>
      </c>
      <c r="H709" s="33">
        <v>0.3</v>
      </c>
      <c r="I709" s="33" t="s">
        <v>103</v>
      </c>
      <c r="J709" s="33">
        <v>45</v>
      </c>
      <c r="K709" s="33">
        <v>0.3</v>
      </c>
      <c r="L709" s="33" t="s">
        <v>103</v>
      </c>
      <c r="M709" s="23" t="s">
        <v>96</v>
      </c>
      <c r="N709" s="24" t="s">
        <v>97</v>
      </c>
      <c r="O709" s="25">
        <v>43129</v>
      </c>
      <c r="P709" s="21">
        <v>0</v>
      </c>
      <c r="Q709" s="33">
        <v>3</v>
      </c>
      <c r="R709" s="33">
        <f t="shared" si="149"/>
        <v>70.5</v>
      </c>
      <c r="S709" s="34">
        <f t="shared" si="150"/>
        <v>6.530179500000001E-2</v>
      </c>
      <c r="T709" s="34">
        <f t="shared" si="151"/>
        <v>2.9023020000000002</v>
      </c>
      <c r="U709" s="34">
        <f>+VLOOKUP(B709,'[3]Annexe 1 (Prix MP)'!A:C,3,0)*T709</f>
        <v>14.197829199840001</v>
      </c>
      <c r="V709" s="35">
        <f t="shared" si="154"/>
        <v>40</v>
      </c>
      <c r="W709" s="27">
        <f t="shared" si="146"/>
        <v>3</v>
      </c>
      <c r="X709" s="36">
        <f>+VLOOKUP(W709,'[3]Annexe 1 (Prix MP)'!$A$32:$B$38,2,0)</f>
        <v>0.15</v>
      </c>
      <c r="Y709" s="37">
        <f t="shared" si="155"/>
        <v>0.35494572999600005</v>
      </c>
      <c r="Z709" s="36">
        <f t="shared" si="156"/>
        <v>0.15</v>
      </c>
      <c r="AA709" s="34">
        <f t="shared" si="153"/>
        <v>0</v>
      </c>
      <c r="AB709" s="36">
        <f t="shared" si="152"/>
        <v>0</v>
      </c>
      <c r="AC709" s="36">
        <f t="shared" si="157"/>
        <v>0.50494572999600007</v>
      </c>
      <c r="AD709" s="38">
        <f t="shared" si="147"/>
        <v>0.29706162680331655</v>
      </c>
      <c r="AE709" s="36">
        <f t="shared" si="158"/>
        <v>0.50494572999600007</v>
      </c>
      <c r="AF709" s="31">
        <f t="shared" si="159"/>
        <v>0.50494572999600007</v>
      </c>
      <c r="AG709" s="31">
        <f>VLOOKUP(C709,'[4]Bague en acier (simple) '!$C$8:$AF$725,30,0)</f>
        <v>0.50494572999600007</v>
      </c>
      <c r="AH709" s="38">
        <f t="shared" si="148"/>
        <v>0.29706162680331655</v>
      </c>
    </row>
    <row r="710" spans="2:34" x14ac:dyDescent="0.25">
      <c r="B710" s="44" t="s">
        <v>125</v>
      </c>
      <c r="C710" s="1" t="s">
        <v>915</v>
      </c>
      <c r="D710" s="22" t="s">
        <v>140</v>
      </c>
      <c r="E710" s="22" t="s">
        <v>110</v>
      </c>
      <c r="F710" s="22" t="s">
        <v>245</v>
      </c>
      <c r="G710" s="33">
        <v>45</v>
      </c>
      <c r="H710" s="33">
        <v>0.3</v>
      </c>
      <c r="I710" s="33" t="s">
        <v>103</v>
      </c>
      <c r="J710" s="33">
        <v>45</v>
      </c>
      <c r="K710" s="33">
        <v>0.3</v>
      </c>
      <c r="L710" s="33" t="s">
        <v>103</v>
      </c>
      <c r="M710" s="23" t="s">
        <v>96</v>
      </c>
      <c r="N710" s="24" t="s">
        <v>97</v>
      </c>
      <c r="O710" s="25">
        <v>43129</v>
      </c>
      <c r="P710" s="21">
        <v>0</v>
      </c>
      <c r="Q710" s="33">
        <v>3</v>
      </c>
      <c r="R710" s="33">
        <f t="shared" si="149"/>
        <v>42</v>
      </c>
      <c r="S710" s="34">
        <f t="shared" si="150"/>
        <v>3.7729926000000004E-2</v>
      </c>
      <c r="T710" s="34">
        <f t="shared" si="151"/>
        <v>2.9023020000000002</v>
      </c>
      <c r="U710" s="34">
        <f>+VLOOKUP(B710,'[3]Annexe 1 (Prix MP)'!A:C,3,0)*T710</f>
        <v>14.197829199840001</v>
      </c>
      <c r="V710" s="35">
        <f t="shared" si="154"/>
        <v>67</v>
      </c>
      <c r="W710" s="27">
        <f t="shared" ref="W710:W724" si="160">ROUND((E710-D710)/2,0)</f>
        <v>3</v>
      </c>
      <c r="X710" s="36">
        <f>+VLOOKUP(W710,'[3]Annexe 1 (Prix MP)'!$A$32:$B$38,2,0)</f>
        <v>0.15</v>
      </c>
      <c r="Y710" s="37">
        <f t="shared" si="155"/>
        <v>0.21190789850507463</v>
      </c>
      <c r="Z710" s="36">
        <f t="shared" si="156"/>
        <v>0.15</v>
      </c>
      <c r="AA710" s="34">
        <f t="shared" si="153"/>
        <v>0</v>
      </c>
      <c r="AB710" s="36">
        <f t="shared" si="152"/>
        <v>0</v>
      </c>
      <c r="AC710" s="36">
        <f t="shared" si="157"/>
        <v>0.36190789850507465</v>
      </c>
      <c r="AD710" s="38">
        <f t="shared" si="147"/>
        <v>0.41447009203060192</v>
      </c>
      <c r="AE710" s="36">
        <f t="shared" si="158"/>
        <v>0.36190789850507465</v>
      </c>
      <c r="AF710" s="31">
        <f t="shared" si="159"/>
        <v>0.36190789850507465</v>
      </c>
      <c r="AG710" s="31">
        <f>VLOOKUP(C710,'[4]Bague en acier (simple) '!$C$8:$AF$725,30,0)</f>
        <v>0.36190789850507465</v>
      </c>
      <c r="AH710" s="38">
        <f t="shared" si="148"/>
        <v>0.41447009203060192</v>
      </c>
    </row>
    <row r="711" spans="2:34" x14ac:dyDescent="0.25">
      <c r="B711" s="44" t="s">
        <v>125</v>
      </c>
      <c r="C711" s="1" t="s">
        <v>916</v>
      </c>
      <c r="D711" s="22" t="s">
        <v>140</v>
      </c>
      <c r="E711" s="22" t="s">
        <v>110</v>
      </c>
      <c r="F711" s="22" t="s">
        <v>578</v>
      </c>
      <c r="G711" s="33">
        <v>45</v>
      </c>
      <c r="H711" s="33">
        <v>0.3</v>
      </c>
      <c r="I711" s="33" t="s">
        <v>103</v>
      </c>
      <c r="J711" s="33">
        <v>45</v>
      </c>
      <c r="K711" s="33">
        <v>0.3</v>
      </c>
      <c r="L711" s="33" t="s">
        <v>103</v>
      </c>
      <c r="M711" s="23" t="s">
        <v>96</v>
      </c>
      <c r="N711" s="24" t="s">
        <v>97</v>
      </c>
      <c r="O711" s="25">
        <v>43129</v>
      </c>
      <c r="P711" s="21">
        <v>0</v>
      </c>
      <c r="Q711" s="33">
        <v>3</v>
      </c>
      <c r="R711" s="33">
        <f t="shared" si="149"/>
        <v>34.5</v>
      </c>
      <c r="S711" s="34">
        <f t="shared" si="150"/>
        <v>3.0474171000000001E-2</v>
      </c>
      <c r="T711" s="34">
        <f t="shared" si="151"/>
        <v>2.9023020000000002</v>
      </c>
      <c r="U711" s="34">
        <f>+VLOOKUP(B711,'[3]Annexe 1 (Prix MP)'!A:C,3,0)*T711</f>
        <v>14.197829199840001</v>
      </c>
      <c r="V711" s="35">
        <f t="shared" si="154"/>
        <v>81</v>
      </c>
      <c r="W711" s="27">
        <f t="shared" si="160"/>
        <v>3</v>
      </c>
      <c r="X711" s="36">
        <f>+VLOOKUP(W711,'[3]Annexe 1 (Prix MP)'!$A$32:$B$38,2,0)</f>
        <v>0.15</v>
      </c>
      <c r="Y711" s="37">
        <f t="shared" si="155"/>
        <v>0.17528184197333335</v>
      </c>
      <c r="Z711" s="36">
        <f t="shared" si="156"/>
        <v>0.15</v>
      </c>
      <c r="AA711" s="34">
        <f t="shared" si="153"/>
        <v>0</v>
      </c>
      <c r="AB711" s="36">
        <f t="shared" si="152"/>
        <v>0</v>
      </c>
      <c r="AC711" s="36">
        <f t="shared" si="157"/>
        <v>0.32528184197333332</v>
      </c>
      <c r="AD711" s="38">
        <f t="shared" si="147"/>
        <v>0.46113855937982851</v>
      </c>
      <c r="AE711" s="36">
        <f t="shared" si="158"/>
        <v>0.32528184197333332</v>
      </c>
      <c r="AF711" s="31">
        <f t="shared" si="159"/>
        <v>0.32528184197333332</v>
      </c>
      <c r="AG711" s="31">
        <f>VLOOKUP(C711,'[4]Bague en acier (simple) '!$C$8:$AF$725,30,0)</f>
        <v>0.32528184197333332</v>
      </c>
      <c r="AH711" s="38">
        <f t="shared" si="148"/>
        <v>0.46113855937982851</v>
      </c>
    </row>
    <row r="712" spans="2:34" x14ac:dyDescent="0.25">
      <c r="B712" s="44" t="s">
        <v>125</v>
      </c>
      <c r="C712" s="1" t="s">
        <v>917</v>
      </c>
      <c r="D712" s="22" t="s">
        <v>140</v>
      </c>
      <c r="E712" s="22" t="s">
        <v>110</v>
      </c>
      <c r="F712" s="22" t="s">
        <v>102</v>
      </c>
      <c r="G712" s="33">
        <v>45</v>
      </c>
      <c r="H712" s="33">
        <v>0.3</v>
      </c>
      <c r="I712" s="33" t="s">
        <v>103</v>
      </c>
      <c r="J712" s="33">
        <v>45</v>
      </c>
      <c r="K712" s="33">
        <v>0.3</v>
      </c>
      <c r="L712" s="33" t="s">
        <v>103</v>
      </c>
      <c r="M712" s="23" t="s">
        <v>96</v>
      </c>
      <c r="N712" s="24" t="s">
        <v>97</v>
      </c>
      <c r="O712" s="25">
        <v>43129</v>
      </c>
      <c r="P712" s="21">
        <v>0</v>
      </c>
      <c r="Q712" s="33">
        <v>3</v>
      </c>
      <c r="R712" s="33">
        <f t="shared" si="149"/>
        <v>36</v>
      </c>
      <c r="S712" s="34">
        <f t="shared" si="150"/>
        <v>3.1925322000000006E-2</v>
      </c>
      <c r="T712" s="34">
        <f t="shared" si="151"/>
        <v>2.9023020000000002</v>
      </c>
      <c r="U712" s="34">
        <f>+VLOOKUP(B712,'[3]Annexe 1 (Prix MP)'!A:C,3,0)*T712</f>
        <v>14.197829199840001</v>
      </c>
      <c r="V712" s="35">
        <f t="shared" si="154"/>
        <v>78</v>
      </c>
      <c r="W712" s="27">
        <f t="shared" si="160"/>
        <v>3</v>
      </c>
      <c r="X712" s="36">
        <f>+VLOOKUP(W712,'[3]Annexe 1 (Prix MP)'!$A$32:$B$38,2,0)</f>
        <v>0.15</v>
      </c>
      <c r="Y712" s="37">
        <f t="shared" si="155"/>
        <v>0.18202345128000003</v>
      </c>
      <c r="Z712" s="36">
        <f t="shared" si="156"/>
        <v>0.15</v>
      </c>
      <c r="AA712" s="34">
        <f t="shared" si="153"/>
        <v>0</v>
      </c>
      <c r="AB712" s="36">
        <f t="shared" si="152"/>
        <v>0</v>
      </c>
      <c r="AC712" s="36">
        <f t="shared" si="157"/>
        <v>0.33202345127999999</v>
      </c>
      <c r="AD712" s="38">
        <f t="shared" ref="AD712:AD724" si="161">+(AC712-Y712-AA712-AB712)/AC712</f>
        <v>0.4517753171401826</v>
      </c>
      <c r="AE712" s="36">
        <f t="shared" si="158"/>
        <v>0.33202345127999999</v>
      </c>
      <c r="AF712" s="31">
        <f t="shared" si="159"/>
        <v>0.33202345127999999</v>
      </c>
      <c r="AG712" s="31">
        <f>VLOOKUP(C712,'[4]Bague en acier (simple) '!$C$8:$AF$725,30,0)</f>
        <v>0.33202345127999999</v>
      </c>
      <c r="AH712" s="38">
        <f t="shared" ref="AH712:AH724" si="162">+(AF712-Y712-AA712-AB712)/AF712</f>
        <v>0.4517753171401826</v>
      </c>
    </row>
    <row r="713" spans="2:34" x14ac:dyDescent="0.25">
      <c r="B713" s="44" t="s">
        <v>125</v>
      </c>
      <c r="C713" s="1" t="s">
        <v>918</v>
      </c>
      <c r="D713" s="22" t="s">
        <v>140</v>
      </c>
      <c r="E713" s="22" t="s">
        <v>110</v>
      </c>
      <c r="F713" s="22" t="s">
        <v>144</v>
      </c>
      <c r="G713" s="33">
        <v>45</v>
      </c>
      <c r="H713" s="33">
        <v>0.3</v>
      </c>
      <c r="I713" s="33" t="s">
        <v>103</v>
      </c>
      <c r="J713" s="33">
        <v>45</v>
      </c>
      <c r="K713" s="33">
        <v>0.3</v>
      </c>
      <c r="L713" s="33" t="s">
        <v>103</v>
      </c>
      <c r="M713" s="23" t="s">
        <v>96</v>
      </c>
      <c r="N713" s="24" t="s">
        <v>97</v>
      </c>
      <c r="O713" s="25">
        <v>43129</v>
      </c>
      <c r="P713" s="21">
        <v>0</v>
      </c>
      <c r="Q713" s="33">
        <v>3</v>
      </c>
      <c r="R713" s="33">
        <f t="shared" si="149"/>
        <v>38</v>
      </c>
      <c r="S713" s="34">
        <f t="shared" si="150"/>
        <v>3.3860190000000005E-2</v>
      </c>
      <c r="T713" s="34">
        <f t="shared" si="151"/>
        <v>2.9023020000000002</v>
      </c>
      <c r="U713" s="34">
        <f>+VLOOKUP(B713,'[3]Annexe 1 (Prix MP)'!A:C,3,0)*T713</f>
        <v>14.197829199840001</v>
      </c>
      <c r="V713" s="35">
        <f t="shared" si="154"/>
        <v>74</v>
      </c>
      <c r="W713" s="27">
        <f t="shared" si="160"/>
        <v>3</v>
      </c>
      <c r="X713" s="36">
        <f>+VLOOKUP(W713,'[3]Annexe 1 (Prix MP)'!$A$32:$B$38,2,0)</f>
        <v>0.15</v>
      </c>
      <c r="Y713" s="37">
        <f t="shared" si="155"/>
        <v>0.1918625567545946</v>
      </c>
      <c r="Z713" s="36">
        <f t="shared" si="156"/>
        <v>0.15</v>
      </c>
      <c r="AA713" s="34">
        <f t="shared" si="153"/>
        <v>0</v>
      </c>
      <c r="AB713" s="36">
        <f t="shared" si="152"/>
        <v>0</v>
      </c>
      <c r="AC713" s="36">
        <f t="shared" si="157"/>
        <v>0.34186255675459459</v>
      </c>
      <c r="AD713" s="38">
        <f t="shared" si="161"/>
        <v>0.43877282561739345</v>
      </c>
      <c r="AE713" s="36">
        <f t="shared" si="158"/>
        <v>0.34186255675459459</v>
      </c>
      <c r="AF713" s="31">
        <f t="shared" si="159"/>
        <v>0.34186255675459459</v>
      </c>
      <c r="AG713" s="31">
        <f>VLOOKUP(C713,'[4]Bague en acier (simple) '!$C$8:$AF$725,30,0)</f>
        <v>0.34186255675459459</v>
      </c>
      <c r="AH713" s="38">
        <f t="shared" si="162"/>
        <v>0.43877282561739345</v>
      </c>
    </row>
    <row r="714" spans="2:34" x14ac:dyDescent="0.25">
      <c r="B714" s="44" t="s">
        <v>202</v>
      </c>
      <c r="C714" s="1" t="s">
        <v>919</v>
      </c>
      <c r="D714" s="22" t="s">
        <v>140</v>
      </c>
      <c r="E714" s="22" t="s">
        <v>119</v>
      </c>
      <c r="F714" s="22" t="s">
        <v>592</v>
      </c>
      <c r="G714" s="33">
        <v>45</v>
      </c>
      <c r="H714" s="33">
        <v>0.3</v>
      </c>
      <c r="I714" s="33" t="s">
        <v>103</v>
      </c>
      <c r="J714" s="33">
        <v>45</v>
      </c>
      <c r="K714" s="33">
        <v>0.3</v>
      </c>
      <c r="L714" s="33" t="s">
        <v>103</v>
      </c>
      <c r="M714" s="23" t="s">
        <v>96</v>
      </c>
      <c r="N714" s="24" t="s">
        <v>97</v>
      </c>
      <c r="O714" s="25">
        <v>43129</v>
      </c>
      <c r="P714" s="21">
        <v>0</v>
      </c>
      <c r="Q714" s="33">
        <v>3</v>
      </c>
      <c r="R714" s="33">
        <f t="shared" si="149"/>
        <v>57</v>
      </c>
      <c r="S714" s="34">
        <f t="shared" si="150"/>
        <v>3.2148575999999998E-2</v>
      </c>
      <c r="T714" s="34">
        <f t="shared" si="151"/>
        <v>1.7860320000000001</v>
      </c>
      <c r="U714" s="34">
        <f>+VLOOKUP(B714,'[3]Annexe 1 (Prix MP)'!A:C,3,0)*T714</f>
        <v>8.116104474720002</v>
      </c>
      <c r="V714" s="35">
        <f t="shared" si="154"/>
        <v>49</v>
      </c>
      <c r="W714" s="27">
        <f t="shared" si="160"/>
        <v>2</v>
      </c>
      <c r="X714" s="36">
        <f>+VLOOKUP(W714,'[3]Annexe 1 (Prix MP)'!$A$32:$B$38,2,0)</f>
        <v>0.15</v>
      </c>
      <c r="Y714" s="37">
        <f t="shared" si="155"/>
        <v>0.16563478519836738</v>
      </c>
      <c r="Z714" s="36">
        <f t="shared" si="156"/>
        <v>0.15</v>
      </c>
      <c r="AA714" s="34">
        <f t="shared" si="153"/>
        <v>0</v>
      </c>
      <c r="AB714" s="36">
        <f t="shared" si="152"/>
        <v>0</v>
      </c>
      <c r="AC714" s="36">
        <f t="shared" si="157"/>
        <v>0.31563478519836741</v>
      </c>
      <c r="AD714" s="38">
        <f t="shared" si="161"/>
        <v>0.47523279129621065</v>
      </c>
      <c r="AE714" s="36">
        <f t="shared" si="158"/>
        <v>0.31563478519836741</v>
      </c>
      <c r="AF714" s="31">
        <f t="shared" si="159"/>
        <v>0.31563478519836741</v>
      </c>
      <c r="AG714" s="31">
        <f>VLOOKUP(C714,'[4]Bague en acier (simple) '!$C$8:$AF$725,30,0)</f>
        <v>0.31563478519836741</v>
      </c>
      <c r="AH714" s="38">
        <f t="shared" si="162"/>
        <v>0.47523279129621065</v>
      </c>
    </row>
    <row r="715" spans="2:34" x14ac:dyDescent="0.25">
      <c r="B715" s="44" t="s">
        <v>202</v>
      </c>
      <c r="C715" s="1" t="s">
        <v>920</v>
      </c>
      <c r="D715" s="22" t="s">
        <v>140</v>
      </c>
      <c r="E715" s="22" t="s">
        <v>119</v>
      </c>
      <c r="F715" s="22" t="s">
        <v>124</v>
      </c>
      <c r="G715" s="33">
        <v>45</v>
      </c>
      <c r="H715" s="33">
        <v>0.3</v>
      </c>
      <c r="I715" s="33" t="s">
        <v>103</v>
      </c>
      <c r="J715" s="33">
        <v>45</v>
      </c>
      <c r="K715" s="33">
        <v>0.3</v>
      </c>
      <c r="L715" s="33" t="s">
        <v>103</v>
      </c>
      <c r="M715" s="23" t="s">
        <v>96</v>
      </c>
      <c r="N715" s="24" t="s">
        <v>97</v>
      </c>
      <c r="O715" s="25">
        <v>43129</v>
      </c>
      <c r="P715" s="21">
        <v>0</v>
      </c>
      <c r="Q715" s="33">
        <v>3</v>
      </c>
      <c r="R715" s="33">
        <f t="shared" ref="R715:R724" si="163">+Q715+F715</f>
        <v>41</v>
      </c>
      <c r="S715" s="34">
        <f t="shared" ref="S715:S724" si="164">+(((E715*E715)/4-(D715*D715)/4)*F715*3.14*$T$6)/1000000</f>
        <v>2.2623072000000004E-2</v>
      </c>
      <c r="T715" s="34">
        <f t="shared" ref="T715:T724" si="165">((E715*E715)/4-(D715*D715)/4)*(3.14*$T$6*3)/1000</f>
        <v>1.7860320000000001</v>
      </c>
      <c r="U715" s="34">
        <f>+VLOOKUP(B715,'[3]Annexe 1 (Prix MP)'!A:C,3,0)*T715</f>
        <v>8.116104474720002</v>
      </c>
      <c r="V715" s="35">
        <f t="shared" si="154"/>
        <v>68</v>
      </c>
      <c r="W715" s="27">
        <f t="shared" si="160"/>
        <v>2</v>
      </c>
      <c r="X715" s="36">
        <f>+VLOOKUP(W715,'[3]Annexe 1 (Prix MP)'!$A$32:$B$38,2,0)</f>
        <v>0.15</v>
      </c>
      <c r="Y715" s="37">
        <f t="shared" si="155"/>
        <v>0.1193544775694118</v>
      </c>
      <c r="Z715" s="36">
        <f t="shared" si="156"/>
        <v>0.15</v>
      </c>
      <c r="AA715" s="34">
        <f t="shared" si="153"/>
        <v>0</v>
      </c>
      <c r="AB715" s="36">
        <f t="shared" si="152"/>
        <v>0</v>
      </c>
      <c r="AC715" s="36">
        <f t="shared" si="157"/>
        <v>0.26935447756941178</v>
      </c>
      <c r="AD715" s="38">
        <f t="shared" si="161"/>
        <v>0.55688697419683864</v>
      </c>
      <c r="AE715" s="36">
        <f t="shared" si="158"/>
        <v>0.26935447756941178</v>
      </c>
      <c r="AF715" s="31">
        <f t="shared" si="159"/>
        <v>0.26935447756941178</v>
      </c>
      <c r="AG715" s="31">
        <f>VLOOKUP(C715,'[4]Bague en acier (simple) '!$C$8:$AF$725,30,0)</f>
        <v>0.26935447756941178</v>
      </c>
      <c r="AH715" s="38">
        <f t="shared" si="162"/>
        <v>0.55688697419683864</v>
      </c>
    </row>
    <row r="716" spans="2:34" x14ac:dyDescent="0.25">
      <c r="B716" s="44" t="s">
        <v>202</v>
      </c>
      <c r="C716" s="1" t="s">
        <v>921</v>
      </c>
      <c r="D716" s="22" t="s">
        <v>140</v>
      </c>
      <c r="E716" s="22" t="s">
        <v>119</v>
      </c>
      <c r="F716" s="22" t="s">
        <v>102</v>
      </c>
      <c r="G716" s="33">
        <v>45</v>
      </c>
      <c r="H716" s="33">
        <v>0.3</v>
      </c>
      <c r="I716" s="33" t="s">
        <v>103</v>
      </c>
      <c r="J716" s="33">
        <v>45</v>
      </c>
      <c r="K716" s="33">
        <v>0.3</v>
      </c>
      <c r="L716" s="33" t="s">
        <v>103</v>
      </c>
      <c r="M716" s="23" t="s">
        <v>96</v>
      </c>
      <c r="N716" s="24" t="s">
        <v>97</v>
      </c>
      <c r="O716" s="25">
        <v>43129</v>
      </c>
      <c r="P716" s="21">
        <v>0</v>
      </c>
      <c r="Q716" s="33">
        <v>3</v>
      </c>
      <c r="R716" s="33">
        <f t="shared" si="163"/>
        <v>36</v>
      </c>
      <c r="S716" s="34">
        <f t="shared" si="164"/>
        <v>1.9646352000000002E-2</v>
      </c>
      <c r="T716" s="34">
        <f t="shared" si="165"/>
        <v>1.7860320000000001</v>
      </c>
      <c r="U716" s="34">
        <f>+VLOOKUP(B716,'[3]Annexe 1 (Prix MP)'!A:C,3,0)*T716</f>
        <v>8.116104474720002</v>
      </c>
      <c r="V716" s="35">
        <f t="shared" si="154"/>
        <v>78</v>
      </c>
      <c r="W716" s="27">
        <f t="shared" si="160"/>
        <v>2</v>
      </c>
      <c r="X716" s="36">
        <f>+VLOOKUP(W716,'[3]Annexe 1 (Prix MP)'!$A$32:$B$38,2,0)</f>
        <v>0.15</v>
      </c>
      <c r="Y716" s="37">
        <f t="shared" si="155"/>
        <v>0.10405262147076925</v>
      </c>
      <c r="Z716" s="36">
        <f t="shared" si="156"/>
        <v>0.15</v>
      </c>
      <c r="AA716" s="34">
        <f t="shared" si="153"/>
        <v>0</v>
      </c>
      <c r="AB716" s="36">
        <f t="shared" si="152"/>
        <v>0</v>
      </c>
      <c r="AC716" s="36">
        <f t="shared" si="157"/>
        <v>0.25405262147076924</v>
      </c>
      <c r="AD716" s="38">
        <f t="shared" si="161"/>
        <v>0.59042886127927108</v>
      </c>
      <c r="AE716" s="36">
        <f t="shared" si="158"/>
        <v>0.25405262147076924</v>
      </c>
      <c r="AF716" s="31">
        <f t="shared" si="159"/>
        <v>0.25405262147076924</v>
      </c>
      <c r="AG716" s="31">
        <f>VLOOKUP(C716,'[4]Bague en acier (simple) '!$C$8:$AF$725,30,0)</f>
        <v>0.25405262147076924</v>
      </c>
      <c r="AH716" s="38">
        <f t="shared" si="162"/>
        <v>0.59042886127927108</v>
      </c>
    </row>
    <row r="717" spans="2:34" x14ac:dyDescent="0.25">
      <c r="B717" s="44" t="s">
        <v>202</v>
      </c>
      <c r="C717" s="1" t="s">
        <v>922</v>
      </c>
      <c r="D717" s="22" t="s">
        <v>140</v>
      </c>
      <c r="E717" s="22" t="s">
        <v>119</v>
      </c>
      <c r="F717" s="22" t="s">
        <v>219</v>
      </c>
      <c r="G717" s="33">
        <v>45</v>
      </c>
      <c r="H717" s="33">
        <v>0.3</v>
      </c>
      <c r="I717" s="33" t="s">
        <v>103</v>
      </c>
      <c r="J717" s="33">
        <v>45</v>
      </c>
      <c r="K717" s="33">
        <v>0.3</v>
      </c>
      <c r="L717" s="33" t="s">
        <v>103</v>
      </c>
      <c r="M717" s="23" t="s">
        <v>96</v>
      </c>
      <c r="N717" s="24" t="s">
        <v>97</v>
      </c>
      <c r="O717" s="25">
        <v>43129</v>
      </c>
      <c r="P717" s="21">
        <v>0</v>
      </c>
      <c r="Q717" s="33">
        <v>3</v>
      </c>
      <c r="R717" s="33">
        <f t="shared" si="163"/>
        <v>24</v>
      </c>
      <c r="S717" s="34">
        <f t="shared" si="164"/>
        <v>1.2502224000000003E-2</v>
      </c>
      <c r="T717" s="34">
        <f t="shared" si="165"/>
        <v>1.7860320000000001</v>
      </c>
      <c r="U717" s="34">
        <f>+VLOOKUP(B717,'[3]Annexe 1 (Prix MP)'!A:C,3,0)*T717</f>
        <v>8.116104474720002</v>
      </c>
      <c r="V717" s="35">
        <f t="shared" si="154"/>
        <v>117</v>
      </c>
      <c r="W717" s="27">
        <f t="shared" si="160"/>
        <v>2</v>
      </c>
      <c r="X717" s="36">
        <f>+VLOOKUP(W717,'[3]Annexe 1 (Prix MP)'!$A$32:$B$38,2,0)</f>
        <v>0.15</v>
      </c>
      <c r="Y717" s="37">
        <f t="shared" si="155"/>
        <v>6.9368414313846175E-2</v>
      </c>
      <c r="Z717" s="36">
        <f t="shared" si="156"/>
        <v>0.15</v>
      </c>
      <c r="AA717" s="34">
        <f t="shared" si="153"/>
        <v>0</v>
      </c>
      <c r="AB717" s="36">
        <f t="shared" si="152"/>
        <v>0</v>
      </c>
      <c r="AC717" s="36">
        <f t="shared" si="157"/>
        <v>0.21936841431384618</v>
      </c>
      <c r="AD717" s="38">
        <f t="shared" si="161"/>
        <v>0.68378121102429035</v>
      </c>
      <c r="AE717" s="36">
        <f t="shared" si="158"/>
        <v>0.21936841431384618</v>
      </c>
      <c r="AF717" s="31">
        <f t="shared" si="159"/>
        <v>0.21936841431384618</v>
      </c>
      <c r="AG717" s="31">
        <f>VLOOKUP(C717,'[4]Bague en acier (simple) '!$C$8:$AF$725,30,0)</f>
        <v>0.21936841431384618</v>
      </c>
      <c r="AH717" s="38">
        <f t="shared" si="162"/>
        <v>0.68378121102429035</v>
      </c>
    </row>
    <row r="718" spans="2:34" x14ac:dyDescent="0.25">
      <c r="B718" s="44" t="s">
        <v>202</v>
      </c>
      <c r="C718" s="1" t="s">
        <v>923</v>
      </c>
      <c r="D718" s="22" t="s">
        <v>140</v>
      </c>
      <c r="E718" s="22" t="s">
        <v>119</v>
      </c>
      <c r="F718" s="22" t="s">
        <v>209</v>
      </c>
      <c r="G718" s="33">
        <v>45</v>
      </c>
      <c r="H718" s="33">
        <v>0.3</v>
      </c>
      <c r="I718" s="33" t="s">
        <v>103</v>
      </c>
      <c r="J718" s="33">
        <v>45</v>
      </c>
      <c r="K718" s="33">
        <v>0.3</v>
      </c>
      <c r="L718" s="33" t="s">
        <v>103</v>
      </c>
      <c r="M718" s="23" t="s">
        <v>96</v>
      </c>
      <c r="N718" s="24" t="s">
        <v>97</v>
      </c>
      <c r="O718" s="25">
        <v>43129</v>
      </c>
      <c r="P718" s="21">
        <v>0</v>
      </c>
      <c r="Q718" s="33">
        <v>3</v>
      </c>
      <c r="R718" s="33">
        <f t="shared" si="163"/>
        <v>27</v>
      </c>
      <c r="S718" s="34">
        <f t="shared" si="164"/>
        <v>1.4288256000000001E-2</v>
      </c>
      <c r="T718" s="34">
        <f t="shared" si="165"/>
        <v>1.7860320000000001</v>
      </c>
      <c r="U718" s="34">
        <f>+VLOOKUP(B718,'[3]Annexe 1 (Prix MP)'!A:C,3,0)*T718</f>
        <v>8.116104474720002</v>
      </c>
      <c r="V718" s="35">
        <f t="shared" si="154"/>
        <v>104</v>
      </c>
      <c r="W718" s="27">
        <f t="shared" si="160"/>
        <v>2</v>
      </c>
      <c r="X718" s="36">
        <f>+VLOOKUP(W718,'[3]Annexe 1 (Prix MP)'!$A$32:$B$38,2,0)</f>
        <v>0.15</v>
      </c>
      <c r="Y718" s="37">
        <f t="shared" si="155"/>
        <v>7.8039466103076938E-2</v>
      </c>
      <c r="Z718" s="36">
        <f t="shared" si="156"/>
        <v>0.15</v>
      </c>
      <c r="AA718" s="34">
        <f t="shared" si="153"/>
        <v>0</v>
      </c>
      <c r="AB718" s="36">
        <f t="shared" si="152"/>
        <v>0</v>
      </c>
      <c r="AC718" s="36">
        <f t="shared" si="157"/>
        <v>0.22803946610307693</v>
      </c>
      <c r="AD718" s="38">
        <f t="shared" si="161"/>
        <v>0.6577808769829252</v>
      </c>
      <c r="AE718" s="36">
        <f t="shared" si="158"/>
        <v>0.22803946610307693</v>
      </c>
      <c r="AF718" s="31">
        <f t="shared" si="159"/>
        <v>0.22803946610307693</v>
      </c>
      <c r="AG718" s="31">
        <f>VLOOKUP(C718,'[4]Bague en acier (simple) '!$C$8:$AF$725,30,0)</f>
        <v>0.22803946610307693</v>
      </c>
      <c r="AH718" s="38">
        <f t="shared" si="162"/>
        <v>0.6577808769829252</v>
      </c>
    </row>
    <row r="719" spans="2:34" x14ac:dyDescent="0.25">
      <c r="B719" s="44" t="s">
        <v>202</v>
      </c>
      <c r="C719" s="1" t="s">
        <v>924</v>
      </c>
      <c r="D719" s="22" t="s">
        <v>140</v>
      </c>
      <c r="E719" s="22" t="s">
        <v>119</v>
      </c>
      <c r="F719" s="22" t="s">
        <v>173</v>
      </c>
      <c r="G719" s="33">
        <v>45</v>
      </c>
      <c r="H719" s="33">
        <v>0.3</v>
      </c>
      <c r="I719" s="33" t="s">
        <v>103</v>
      </c>
      <c r="J719" s="33">
        <v>45</v>
      </c>
      <c r="K719" s="33">
        <v>0.3</v>
      </c>
      <c r="L719" s="33" t="s">
        <v>103</v>
      </c>
      <c r="M719" s="23" t="s">
        <v>96</v>
      </c>
      <c r="N719" s="24" t="s">
        <v>97</v>
      </c>
      <c r="O719" s="25">
        <v>43129</v>
      </c>
      <c r="P719" s="21">
        <v>0</v>
      </c>
      <c r="Q719" s="33">
        <v>3</v>
      </c>
      <c r="R719" s="33">
        <f t="shared" si="163"/>
        <v>29</v>
      </c>
      <c r="S719" s="34">
        <f t="shared" si="164"/>
        <v>1.5478944000000001E-2</v>
      </c>
      <c r="T719" s="34">
        <f t="shared" si="165"/>
        <v>1.7860320000000001</v>
      </c>
      <c r="U719" s="34">
        <f>+VLOOKUP(B719,'[3]Annexe 1 (Prix MP)'!A:C,3,0)*T719</f>
        <v>8.116104474720002</v>
      </c>
      <c r="V719" s="35">
        <f t="shared" si="154"/>
        <v>97</v>
      </c>
      <c r="W719" s="27">
        <f t="shared" si="160"/>
        <v>2</v>
      </c>
      <c r="X719" s="36">
        <f>+VLOOKUP(W719,'[3]Annexe 1 (Prix MP)'!$A$32:$B$38,2,0)</f>
        <v>0.15</v>
      </c>
      <c r="Y719" s="37">
        <f t="shared" si="155"/>
        <v>8.3671180151752594E-2</v>
      </c>
      <c r="Z719" s="36">
        <f t="shared" si="156"/>
        <v>0.15</v>
      </c>
      <c r="AA719" s="34">
        <f t="shared" si="153"/>
        <v>0</v>
      </c>
      <c r="AB719" s="36">
        <f t="shared" si="152"/>
        <v>0</v>
      </c>
      <c r="AC719" s="36">
        <f t="shared" si="157"/>
        <v>0.23367118015175259</v>
      </c>
      <c r="AD719" s="38">
        <f t="shared" si="161"/>
        <v>0.64192768617244889</v>
      </c>
      <c r="AE719" s="36">
        <f t="shared" si="158"/>
        <v>0.23367118015175259</v>
      </c>
      <c r="AF719" s="31">
        <f t="shared" si="159"/>
        <v>0.23367118015175259</v>
      </c>
      <c r="AG719" s="31">
        <f>VLOOKUP(C719,'[4]Bague en acier (simple) '!$C$8:$AF$725,30,0)</f>
        <v>0.23367118015175259</v>
      </c>
      <c r="AH719" s="38">
        <f t="shared" si="162"/>
        <v>0.64192768617244889</v>
      </c>
    </row>
    <row r="720" spans="2:34" x14ac:dyDescent="0.25">
      <c r="B720" s="44" t="s">
        <v>202</v>
      </c>
      <c r="C720" s="1" t="s">
        <v>925</v>
      </c>
      <c r="D720" s="22" t="s">
        <v>140</v>
      </c>
      <c r="E720" s="22" t="s">
        <v>119</v>
      </c>
      <c r="F720" s="22" t="s">
        <v>122</v>
      </c>
      <c r="G720" s="33">
        <v>45</v>
      </c>
      <c r="H720" s="33">
        <v>0.3</v>
      </c>
      <c r="I720" s="33" t="s">
        <v>103</v>
      </c>
      <c r="J720" s="33">
        <v>45</v>
      </c>
      <c r="K720" s="33">
        <v>0.3</v>
      </c>
      <c r="L720" s="33" t="s">
        <v>103</v>
      </c>
      <c r="M720" s="23" t="s">
        <v>96</v>
      </c>
      <c r="N720" s="24" t="s">
        <v>97</v>
      </c>
      <c r="O720" s="25">
        <v>43129</v>
      </c>
      <c r="P720" s="21">
        <v>0</v>
      </c>
      <c r="Q720" s="33">
        <v>3</v>
      </c>
      <c r="R720" s="33">
        <f t="shared" si="163"/>
        <v>35</v>
      </c>
      <c r="S720" s="34">
        <f t="shared" si="164"/>
        <v>1.9051008000000001E-2</v>
      </c>
      <c r="T720" s="34">
        <f t="shared" si="165"/>
        <v>1.7860320000000001</v>
      </c>
      <c r="U720" s="34">
        <f>+VLOOKUP(B720,'[3]Annexe 1 (Prix MP)'!A:C,3,0)*T720</f>
        <v>8.116104474720002</v>
      </c>
      <c r="V720" s="35">
        <f t="shared" si="154"/>
        <v>80</v>
      </c>
      <c r="W720" s="27">
        <f t="shared" si="160"/>
        <v>2</v>
      </c>
      <c r="X720" s="36">
        <f>+VLOOKUP(W720,'[3]Annexe 1 (Prix MP)'!$A$32:$B$38,2,0)</f>
        <v>0.15</v>
      </c>
      <c r="Y720" s="37">
        <f t="shared" si="155"/>
        <v>0.10145130593400002</v>
      </c>
      <c r="Z720" s="36">
        <f t="shared" si="156"/>
        <v>0.15</v>
      </c>
      <c r="AA720" s="34">
        <f t="shared" si="153"/>
        <v>0</v>
      </c>
      <c r="AB720" s="36">
        <f t="shared" si="152"/>
        <v>0</v>
      </c>
      <c r="AC720" s="36">
        <f t="shared" si="157"/>
        <v>0.251451305934</v>
      </c>
      <c r="AD720" s="38">
        <f t="shared" si="161"/>
        <v>0.59653696942568835</v>
      </c>
      <c r="AE720" s="36">
        <f t="shared" si="158"/>
        <v>0.251451305934</v>
      </c>
      <c r="AF720" s="31">
        <f t="shared" si="159"/>
        <v>0.251451305934</v>
      </c>
      <c r="AG720" s="31">
        <f>VLOOKUP(C720,'[4]Bague en acier (simple) '!$C$8:$AF$725,30,0)</f>
        <v>0.251451305934</v>
      </c>
      <c r="AH720" s="38">
        <f t="shared" si="162"/>
        <v>0.59653696942568835</v>
      </c>
    </row>
    <row r="721" spans="2:34" x14ac:dyDescent="0.25">
      <c r="B721" s="44" t="s">
        <v>202</v>
      </c>
      <c r="C721" s="1" t="s">
        <v>926</v>
      </c>
      <c r="D721" s="22" t="s">
        <v>140</v>
      </c>
      <c r="E721" s="22" t="s">
        <v>119</v>
      </c>
      <c r="F721" s="22" t="s">
        <v>322</v>
      </c>
      <c r="G721" s="33">
        <v>45</v>
      </c>
      <c r="H721" s="33">
        <v>0.3</v>
      </c>
      <c r="I721" s="33" t="s">
        <v>103</v>
      </c>
      <c r="J721" s="33">
        <v>45</v>
      </c>
      <c r="K721" s="33">
        <v>0.3</v>
      </c>
      <c r="L721" s="33" t="s">
        <v>103</v>
      </c>
      <c r="M721" s="23" t="s">
        <v>96</v>
      </c>
      <c r="N721" s="24" t="s">
        <v>97</v>
      </c>
      <c r="O721" s="25">
        <v>43129</v>
      </c>
      <c r="P721" s="21">
        <v>0</v>
      </c>
      <c r="Q721" s="33">
        <v>3</v>
      </c>
      <c r="R721" s="33">
        <f t="shared" si="163"/>
        <v>22</v>
      </c>
      <c r="S721" s="34">
        <f t="shared" si="164"/>
        <v>1.1311536000000002E-2</v>
      </c>
      <c r="T721" s="34">
        <f t="shared" si="165"/>
        <v>1.7860320000000001</v>
      </c>
      <c r="U721" s="34">
        <f>+VLOOKUP(B721,'[3]Annexe 1 (Prix MP)'!A:C,3,0)*T721</f>
        <v>8.116104474720002</v>
      </c>
      <c r="V721" s="35">
        <f t="shared" si="154"/>
        <v>128</v>
      </c>
      <c r="W721" s="27">
        <f t="shared" si="160"/>
        <v>2</v>
      </c>
      <c r="X721" s="36">
        <f>+VLOOKUP(W721,'[3]Annexe 1 (Prix MP)'!$A$32:$B$38,2,0)</f>
        <v>0.15</v>
      </c>
      <c r="Y721" s="37">
        <f t="shared" si="155"/>
        <v>6.3407066208750015E-2</v>
      </c>
      <c r="Z721" s="36">
        <f t="shared" si="156"/>
        <v>0.15</v>
      </c>
      <c r="AA721" s="34">
        <f t="shared" si="153"/>
        <v>0</v>
      </c>
      <c r="AB721" s="36">
        <f t="shared" si="152"/>
        <v>0</v>
      </c>
      <c r="AC721" s="36">
        <f t="shared" si="157"/>
        <v>0.21340706620875</v>
      </c>
      <c r="AD721" s="38">
        <f t="shared" si="161"/>
        <v>0.70288206789400942</v>
      </c>
      <c r="AE721" s="36">
        <f t="shared" si="158"/>
        <v>0.21340706620875</v>
      </c>
      <c r="AF721" s="31">
        <f t="shared" si="159"/>
        <v>0.21340706620875</v>
      </c>
      <c r="AG721" s="31">
        <f>VLOOKUP(C721,'[4]Bague en acier (simple) '!$C$8:$AF$725,30,0)</f>
        <v>0.21340706620875</v>
      </c>
      <c r="AH721" s="38">
        <f t="shared" si="162"/>
        <v>0.70288206789400942</v>
      </c>
    </row>
    <row r="722" spans="2:34" x14ac:dyDescent="0.25">
      <c r="B722" s="44" t="s">
        <v>177</v>
      </c>
      <c r="C722" s="1" t="s">
        <v>927</v>
      </c>
      <c r="D722" s="22" t="s">
        <v>140</v>
      </c>
      <c r="E722" s="22" t="s">
        <v>101</v>
      </c>
      <c r="F722" s="22" t="s">
        <v>124</v>
      </c>
      <c r="G722" s="33">
        <v>45</v>
      </c>
      <c r="H722" s="33">
        <v>0.3</v>
      </c>
      <c r="I722" s="33" t="s">
        <v>103</v>
      </c>
      <c r="J722" s="33">
        <v>45</v>
      </c>
      <c r="K722" s="33">
        <v>0.3</v>
      </c>
      <c r="L722" s="33" t="s">
        <v>103</v>
      </c>
      <c r="M722" s="23" t="s">
        <v>96</v>
      </c>
      <c r="N722" s="24" t="s">
        <v>97</v>
      </c>
      <c r="O722" s="25">
        <v>43129</v>
      </c>
      <c r="P722" s="21">
        <v>0</v>
      </c>
      <c r="Q722" s="33">
        <v>3</v>
      </c>
      <c r="R722" s="33">
        <f t="shared" si="163"/>
        <v>41</v>
      </c>
      <c r="S722" s="34">
        <f t="shared" si="164"/>
        <v>1.0368908E-2</v>
      </c>
      <c r="T722" s="34">
        <f t="shared" si="165"/>
        <v>0.81859800000000005</v>
      </c>
      <c r="U722" s="34">
        <f>+VLOOKUP(B722,'[3]Annexe 1 (Prix MP)'!A:C,3,0)*T722</f>
        <v>4.2989656287600013</v>
      </c>
      <c r="V722" s="35">
        <f t="shared" si="154"/>
        <v>68</v>
      </c>
      <c r="W722" s="27">
        <f t="shared" si="160"/>
        <v>1</v>
      </c>
      <c r="X722" s="36">
        <f>+VLOOKUP(W722,'[3]Annexe 1 (Prix MP)'!$A$32:$B$38,2,0)</f>
        <v>0.15</v>
      </c>
      <c r="Y722" s="37">
        <f t="shared" si="155"/>
        <v>6.3220082775882369E-2</v>
      </c>
      <c r="Z722" s="36">
        <f t="shared" si="156"/>
        <v>0.15</v>
      </c>
      <c r="AA722" s="34">
        <f t="shared" si="153"/>
        <v>0</v>
      </c>
      <c r="AB722" s="36">
        <f t="shared" si="152"/>
        <v>0</v>
      </c>
      <c r="AC722" s="36">
        <f t="shared" si="157"/>
        <v>0.21322008277588236</v>
      </c>
      <c r="AD722" s="38">
        <f t="shared" si="161"/>
        <v>0.70349846059138066</v>
      </c>
      <c r="AE722" s="36">
        <f t="shared" si="158"/>
        <v>0.21322008277588236</v>
      </c>
      <c r="AF722" s="31">
        <f t="shared" si="159"/>
        <v>0.21322008277588236</v>
      </c>
      <c r="AG722" s="31">
        <f>VLOOKUP(C722,'[4]Bague en acier (simple) '!$C$8:$AF$725,30,0)</f>
        <v>0.21322008277588236</v>
      </c>
      <c r="AH722" s="38">
        <f t="shared" si="162"/>
        <v>0.70349846059138066</v>
      </c>
    </row>
    <row r="723" spans="2:34" x14ac:dyDescent="0.25">
      <c r="B723" s="44" t="s">
        <v>177</v>
      </c>
      <c r="C723" s="1" t="s">
        <v>928</v>
      </c>
      <c r="D723" s="22" t="s">
        <v>140</v>
      </c>
      <c r="E723" s="22" t="s">
        <v>101</v>
      </c>
      <c r="F723" s="22" t="s">
        <v>366</v>
      </c>
      <c r="G723" s="33">
        <v>45</v>
      </c>
      <c r="H723" s="33">
        <v>0.3</v>
      </c>
      <c r="I723" s="33" t="s">
        <v>103</v>
      </c>
      <c r="J723" s="33">
        <v>45</v>
      </c>
      <c r="K723" s="33">
        <v>0.3</v>
      </c>
      <c r="L723" s="33" t="s">
        <v>103</v>
      </c>
      <c r="M723" s="23" t="s">
        <v>96</v>
      </c>
      <c r="N723" s="24" t="s">
        <v>97</v>
      </c>
      <c r="O723" s="25">
        <v>43129</v>
      </c>
      <c r="P723" s="21">
        <v>0</v>
      </c>
      <c r="Q723" s="33">
        <v>3</v>
      </c>
      <c r="R723" s="33">
        <f t="shared" si="163"/>
        <v>31</v>
      </c>
      <c r="S723" s="34">
        <f t="shared" si="164"/>
        <v>7.6402480000000005E-3</v>
      </c>
      <c r="T723" s="34">
        <f t="shared" si="165"/>
        <v>0.81859800000000005</v>
      </c>
      <c r="U723" s="34">
        <f>+VLOOKUP(B723,'[3]Annexe 1 (Prix MP)'!A:C,3,0)*T723</f>
        <v>4.2989656287600013</v>
      </c>
      <c r="V723" s="35">
        <f t="shared" si="154"/>
        <v>90</v>
      </c>
      <c r="W723" s="27">
        <f t="shared" si="160"/>
        <v>1</v>
      </c>
      <c r="X723" s="36">
        <f>+VLOOKUP(W723,'[3]Annexe 1 (Prix MP)'!$A$32:$B$38,2,0)</f>
        <v>0.15</v>
      </c>
      <c r="Y723" s="37">
        <f t="shared" si="155"/>
        <v>4.7766284764000015E-2</v>
      </c>
      <c r="Z723" s="36">
        <f t="shared" si="156"/>
        <v>0.15</v>
      </c>
      <c r="AA723" s="34">
        <f t="shared" si="153"/>
        <v>0</v>
      </c>
      <c r="AB723" s="36">
        <f t="shared" si="152"/>
        <v>0</v>
      </c>
      <c r="AC723" s="36">
        <f t="shared" si="157"/>
        <v>0.19776628476400002</v>
      </c>
      <c r="AD723" s="38">
        <f t="shared" si="161"/>
        <v>0.75847104160852874</v>
      </c>
      <c r="AE723" s="36">
        <f t="shared" si="158"/>
        <v>0.19776628476400002</v>
      </c>
      <c r="AF723" s="31">
        <f t="shared" si="159"/>
        <v>0.19776628476400002</v>
      </c>
      <c r="AG723" s="31">
        <f>VLOOKUP(C723,'[4]Bague en acier (simple) '!$C$8:$AF$725,30,0)</f>
        <v>0.19776628476400002</v>
      </c>
      <c r="AH723" s="38">
        <f t="shared" si="162"/>
        <v>0.75847104160852874</v>
      </c>
    </row>
    <row r="724" spans="2:34" x14ac:dyDescent="0.25">
      <c r="B724" s="44" t="s">
        <v>177</v>
      </c>
      <c r="C724" s="1" t="s">
        <v>929</v>
      </c>
      <c r="D724" s="22" t="s">
        <v>140</v>
      </c>
      <c r="E724" s="22" t="s">
        <v>101</v>
      </c>
      <c r="F724" s="22" t="s">
        <v>186</v>
      </c>
      <c r="G724" s="33">
        <v>45</v>
      </c>
      <c r="H724" s="33">
        <v>0.3</v>
      </c>
      <c r="I724" s="33" t="s">
        <v>103</v>
      </c>
      <c r="J724" s="33">
        <v>45</v>
      </c>
      <c r="K724" s="33">
        <v>0.3</v>
      </c>
      <c r="L724" s="33" t="s">
        <v>103</v>
      </c>
      <c r="M724" s="23" t="s">
        <v>96</v>
      </c>
      <c r="N724" s="24" t="s">
        <v>97</v>
      </c>
      <c r="O724" s="25">
        <v>43129</v>
      </c>
      <c r="P724" s="21">
        <v>0</v>
      </c>
      <c r="Q724" s="33">
        <v>3</v>
      </c>
      <c r="R724" s="33">
        <f t="shared" si="163"/>
        <v>33</v>
      </c>
      <c r="S724" s="34">
        <f t="shared" si="164"/>
        <v>8.1859800000000007E-3</v>
      </c>
      <c r="T724" s="34">
        <f t="shared" si="165"/>
        <v>0.81859800000000005</v>
      </c>
      <c r="U724" s="34">
        <f>+VLOOKUP(B724,'[3]Annexe 1 (Prix MP)'!A:C,3,0)*T724</f>
        <v>4.2989656287600013</v>
      </c>
      <c r="V724" s="35">
        <f t="shared" si="154"/>
        <v>85</v>
      </c>
      <c r="W724" s="27">
        <f t="shared" si="160"/>
        <v>1</v>
      </c>
      <c r="X724" s="36">
        <f>+VLOOKUP(W724,'[3]Annexe 1 (Prix MP)'!$A$32:$B$38,2,0)</f>
        <v>0.15</v>
      </c>
      <c r="Y724" s="37">
        <f t="shared" si="155"/>
        <v>5.0576066220705901E-2</v>
      </c>
      <c r="Z724" s="36">
        <f t="shared" si="156"/>
        <v>0.15</v>
      </c>
      <c r="AA724" s="34">
        <f t="shared" si="153"/>
        <v>0</v>
      </c>
      <c r="AB724" s="36">
        <f t="shared" ref="AB724" si="166">+IF(M724=$M$6,0.035,0)</f>
        <v>0</v>
      </c>
      <c r="AC724" s="36">
        <f t="shared" si="157"/>
        <v>0.2005760662207059</v>
      </c>
      <c r="AD724" s="38">
        <f t="shared" si="161"/>
        <v>0.74784595603219173</v>
      </c>
      <c r="AE724" s="36">
        <f t="shared" si="158"/>
        <v>0.2005760662207059</v>
      </c>
      <c r="AF724" s="31">
        <f t="shared" si="159"/>
        <v>0.2005760662207059</v>
      </c>
      <c r="AG724" s="31">
        <f>VLOOKUP(C724,'[4]Bague en acier (simple) '!$C$8:$AF$725,30,0)</f>
        <v>0.2005760662207059</v>
      </c>
      <c r="AH724" s="38">
        <f t="shared" si="162"/>
        <v>0.74784595603219173</v>
      </c>
    </row>
    <row r="725" spans="2:34" x14ac:dyDescent="0.25">
      <c r="AG725" s="31"/>
    </row>
  </sheetData>
  <autoFilter ref="B8:AI724"/>
  <mergeCells count="5">
    <mergeCell ref="B2:C5"/>
    <mergeCell ref="D2:AE5"/>
    <mergeCell ref="AF2:AH2"/>
    <mergeCell ref="AF3:AH3"/>
    <mergeCell ref="AF4:AH4"/>
  </mergeCells>
  <pageMargins left="0.7" right="0.7" top="0.75" bottom="0.75" header="0.3" footer="0.3"/>
  <pageSetup paperSize="9" scale="42" orientation="portrait" r:id="rId1"/>
  <colBreaks count="1" manualBreakCount="1">
    <brk id="17" max="723"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T42"/>
  <sheetViews>
    <sheetView showGridLines="0" view="pageBreakPreview" zoomScale="130" zoomScaleSheetLayoutView="130" workbookViewId="0">
      <pane ySplit="7" topLeftCell="A8" activePane="bottomLeft" state="frozen"/>
      <selection pane="bottomLeft" activeCell="B7" sqref="B7"/>
    </sheetView>
  </sheetViews>
  <sheetFormatPr baseColWidth="10" defaultRowHeight="15" x14ac:dyDescent="0.25"/>
  <cols>
    <col min="1" max="1" width="16.7109375" customWidth="1"/>
    <col min="2" max="2" width="14.7109375" style="20" customWidth="1"/>
    <col min="3" max="3" width="12.7109375" style="49" bestFit="1" customWidth="1"/>
    <col min="4" max="4" width="6.7109375" customWidth="1"/>
    <col min="5" max="5" width="8.140625" customWidth="1"/>
    <col min="6" max="6" width="5.5703125" customWidth="1"/>
    <col min="7" max="7" width="6.140625" customWidth="1"/>
    <col min="8" max="8" width="5.140625" customWidth="1"/>
    <col min="9" max="9" width="6.28515625" customWidth="1"/>
    <col min="10" max="10" width="6.140625" customWidth="1"/>
    <col min="11" max="11" width="5.140625" customWidth="1"/>
    <col min="12" max="12" width="6.28515625" customWidth="1"/>
    <col min="13" max="13" width="11.42578125" style="49" customWidth="1"/>
    <col min="14" max="14" width="18" style="54" customWidth="1"/>
    <col min="15" max="15" width="8.85546875" customWidth="1"/>
    <col min="16" max="16" width="3.85546875" customWidth="1"/>
    <col min="17" max="17" width="13.28515625" style="49" bestFit="1" customWidth="1"/>
    <col min="18" max="18" width="14.42578125" bestFit="1" customWidth="1"/>
  </cols>
  <sheetData>
    <row r="1" spans="2:20" ht="15.75" thickBot="1" x14ac:dyDescent="0.3"/>
    <row r="2" spans="2:20" x14ac:dyDescent="0.25">
      <c r="B2" s="134"/>
      <c r="C2" s="137" t="s">
        <v>930</v>
      </c>
      <c r="D2" s="138"/>
      <c r="E2" s="138"/>
      <c r="F2" s="138"/>
      <c r="G2" s="138"/>
      <c r="H2" s="138"/>
      <c r="I2" s="138"/>
      <c r="J2" s="138"/>
      <c r="K2" s="138"/>
      <c r="L2" s="138"/>
      <c r="M2" s="138"/>
      <c r="N2" s="138"/>
      <c r="O2" s="138"/>
      <c r="P2" s="139"/>
      <c r="Q2" s="125" t="s">
        <v>57</v>
      </c>
      <c r="R2" s="126"/>
    </row>
    <row r="3" spans="2:20" x14ac:dyDescent="0.25">
      <c r="B3" s="135"/>
      <c r="C3" s="140"/>
      <c r="D3" s="141"/>
      <c r="E3" s="141"/>
      <c r="F3" s="141"/>
      <c r="G3" s="141"/>
      <c r="H3" s="141"/>
      <c r="I3" s="141"/>
      <c r="J3" s="141"/>
      <c r="K3" s="141"/>
      <c r="L3" s="141"/>
      <c r="M3" s="141"/>
      <c r="N3" s="141"/>
      <c r="O3" s="141"/>
      <c r="P3" s="142"/>
      <c r="Q3" s="146" t="s">
        <v>58</v>
      </c>
      <c r="R3" s="147"/>
    </row>
    <row r="4" spans="2:20" x14ac:dyDescent="0.25">
      <c r="B4" s="135"/>
      <c r="C4" s="140"/>
      <c r="D4" s="141"/>
      <c r="E4" s="141"/>
      <c r="F4" s="141"/>
      <c r="G4" s="141"/>
      <c r="H4" s="141"/>
      <c r="I4" s="141"/>
      <c r="J4" s="141"/>
      <c r="K4" s="141"/>
      <c r="L4" s="141"/>
      <c r="M4" s="141"/>
      <c r="N4" s="141"/>
      <c r="O4" s="141"/>
      <c r="P4" s="142"/>
      <c r="Q4" s="148" t="s">
        <v>59</v>
      </c>
      <c r="R4" s="149"/>
    </row>
    <row r="5" spans="2:20" ht="15.75" thickBot="1" x14ac:dyDescent="0.3">
      <c r="B5" s="136"/>
      <c r="C5" s="143"/>
      <c r="D5" s="144"/>
      <c r="E5" s="144"/>
      <c r="F5" s="144"/>
      <c r="G5" s="144"/>
      <c r="H5" s="144"/>
      <c r="I5" s="144"/>
      <c r="J5" s="144"/>
      <c r="K5" s="144"/>
      <c r="L5" s="144"/>
      <c r="M5" s="144"/>
      <c r="N5" s="144"/>
      <c r="O5" s="144"/>
      <c r="P5" s="145"/>
      <c r="Q5" s="55" t="s">
        <v>931</v>
      </c>
      <c r="R5" s="9"/>
    </row>
    <row r="7" spans="2:20" ht="45" x14ac:dyDescent="0.25">
      <c r="B7" s="15" t="s">
        <v>63</v>
      </c>
      <c r="C7" s="56" t="s">
        <v>932</v>
      </c>
      <c r="D7" s="15" t="s">
        <v>65</v>
      </c>
      <c r="E7" s="15" t="s">
        <v>66</v>
      </c>
      <c r="F7" s="15" t="s">
        <v>67</v>
      </c>
      <c r="G7" s="15" t="s">
        <v>68</v>
      </c>
      <c r="H7" s="15" t="s">
        <v>69</v>
      </c>
      <c r="I7" s="15" t="s">
        <v>70</v>
      </c>
      <c r="J7" s="15" t="s">
        <v>68</v>
      </c>
      <c r="K7" s="15" t="s">
        <v>69</v>
      </c>
      <c r="L7" s="15" t="s">
        <v>70</v>
      </c>
      <c r="M7" s="16" t="s">
        <v>71</v>
      </c>
      <c r="N7" s="57" t="s">
        <v>72</v>
      </c>
      <c r="O7" s="133" t="s">
        <v>933</v>
      </c>
      <c r="P7" s="133"/>
      <c r="Q7" s="16" t="s">
        <v>934</v>
      </c>
      <c r="R7" s="15" t="s">
        <v>935</v>
      </c>
    </row>
    <row r="8" spans="2:20" x14ac:dyDescent="0.25">
      <c r="B8" s="58" t="s">
        <v>131</v>
      </c>
      <c r="C8" s="59" t="s">
        <v>936</v>
      </c>
      <c r="D8" s="60" t="s">
        <v>213</v>
      </c>
      <c r="E8" s="60" t="s">
        <v>111</v>
      </c>
      <c r="F8" s="60" t="s">
        <v>937</v>
      </c>
      <c r="G8" s="61" t="s">
        <v>938</v>
      </c>
      <c r="H8" s="61" t="s">
        <v>938</v>
      </c>
      <c r="I8" s="61" t="s">
        <v>938</v>
      </c>
      <c r="J8" s="61" t="s">
        <v>938</v>
      </c>
      <c r="K8" s="61" t="s">
        <v>938</v>
      </c>
      <c r="L8" s="61" t="s">
        <v>938</v>
      </c>
      <c r="M8" s="62" t="s">
        <v>96</v>
      </c>
      <c r="N8" s="63" t="s">
        <v>939</v>
      </c>
      <c r="O8" s="64">
        <v>38629</v>
      </c>
      <c r="P8" s="61">
        <v>0</v>
      </c>
      <c r="Q8" s="62">
        <v>0.48299999999999998</v>
      </c>
      <c r="R8" s="61">
        <v>2000</v>
      </c>
      <c r="S8" t="s">
        <v>940</v>
      </c>
    </row>
    <row r="9" spans="2:20" x14ac:dyDescent="0.25">
      <c r="B9" s="58" t="s">
        <v>131</v>
      </c>
      <c r="C9" s="65" t="s">
        <v>941</v>
      </c>
      <c r="D9" s="60" t="s">
        <v>101</v>
      </c>
      <c r="E9" s="60" t="s">
        <v>111</v>
      </c>
      <c r="F9" s="60" t="s">
        <v>222</v>
      </c>
      <c r="G9" s="61" t="s">
        <v>938</v>
      </c>
      <c r="H9" s="61" t="s">
        <v>938</v>
      </c>
      <c r="I9" s="61" t="s">
        <v>938</v>
      </c>
      <c r="J9" s="61" t="s">
        <v>938</v>
      </c>
      <c r="K9" s="61" t="s">
        <v>938</v>
      </c>
      <c r="L9" s="61" t="s">
        <v>938</v>
      </c>
      <c r="M9" s="62" t="s">
        <v>96</v>
      </c>
      <c r="N9" s="63" t="s">
        <v>939</v>
      </c>
      <c r="O9" s="64">
        <v>36360</v>
      </c>
      <c r="P9" s="61">
        <v>0</v>
      </c>
      <c r="Q9" s="62">
        <v>0.54</v>
      </c>
      <c r="R9" s="61">
        <v>200</v>
      </c>
      <c r="S9" s="66" t="s">
        <v>940</v>
      </c>
      <c r="T9" s="66"/>
    </row>
    <row r="10" spans="2:20" x14ac:dyDescent="0.25">
      <c r="B10" s="58" t="s">
        <v>131</v>
      </c>
      <c r="C10" s="65" t="s">
        <v>942</v>
      </c>
      <c r="D10" s="60" t="s">
        <v>101</v>
      </c>
      <c r="E10" s="60" t="s">
        <v>111</v>
      </c>
      <c r="F10" s="60" t="s">
        <v>675</v>
      </c>
      <c r="G10" s="61" t="s">
        <v>938</v>
      </c>
      <c r="H10" s="61" t="s">
        <v>938</v>
      </c>
      <c r="I10" s="61" t="s">
        <v>938</v>
      </c>
      <c r="J10" s="61" t="s">
        <v>938</v>
      </c>
      <c r="K10" s="61" t="s">
        <v>938</v>
      </c>
      <c r="L10" s="61" t="s">
        <v>938</v>
      </c>
      <c r="M10" s="62" t="s">
        <v>96</v>
      </c>
      <c r="N10" s="63" t="s">
        <v>939</v>
      </c>
      <c r="O10" s="64">
        <v>37125</v>
      </c>
      <c r="P10" s="61" t="s">
        <v>943</v>
      </c>
      <c r="Q10" s="62">
        <v>0.437</v>
      </c>
      <c r="R10" s="61">
        <v>5000</v>
      </c>
      <c r="S10" s="66" t="s">
        <v>940</v>
      </c>
      <c r="T10" s="66"/>
    </row>
    <row r="11" spans="2:20" x14ac:dyDescent="0.25">
      <c r="B11" s="58" t="s">
        <v>442</v>
      </c>
      <c r="C11" s="65" t="s">
        <v>944</v>
      </c>
      <c r="D11" s="60" t="s">
        <v>119</v>
      </c>
      <c r="E11" s="67">
        <v>23</v>
      </c>
      <c r="F11" s="67">
        <v>63</v>
      </c>
      <c r="G11" s="61" t="s">
        <v>938</v>
      </c>
      <c r="H11" s="61" t="s">
        <v>938</v>
      </c>
      <c r="I11" s="61" t="s">
        <v>938</v>
      </c>
      <c r="J11" s="61" t="s">
        <v>938</v>
      </c>
      <c r="K11" s="61" t="s">
        <v>938</v>
      </c>
      <c r="L11" s="61" t="s">
        <v>938</v>
      </c>
      <c r="M11" s="62" t="s">
        <v>61</v>
      </c>
      <c r="N11" s="63" t="s">
        <v>939</v>
      </c>
      <c r="O11" s="64">
        <v>43042</v>
      </c>
      <c r="P11" s="61" t="s">
        <v>943</v>
      </c>
      <c r="Q11" s="62">
        <v>1.7470000000000001</v>
      </c>
      <c r="R11" s="61">
        <v>300</v>
      </c>
      <c r="S11" s="68" t="s">
        <v>940</v>
      </c>
      <c r="T11" s="66"/>
    </row>
    <row r="12" spans="2:20" x14ac:dyDescent="0.25">
      <c r="B12" s="58" t="s">
        <v>945</v>
      </c>
      <c r="C12" s="65" t="s">
        <v>946</v>
      </c>
      <c r="D12" s="60" t="s">
        <v>119</v>
      </c>
      <c r="E12" s="60" t="s">
        <v>111</v>
      </c>
      <c r="F12" s="60">
        <v>54.2</v>
      </c>
      <c r="G12" s="61">
        <v>45</v>
      </c>
      <c r="H12" s="61">
        <v>0.3</v>
      </c>
      <c r="I12" s="61" t="s">
        <v>103</v>
      </c>
      <c r="J12" s="61">
        <v>45</v>
      </c>
      <c r="K12" s="61">
        <v>0.3</v>
      </c>
      <c r="L12" s="61" t="s">
        <v>103</v>
      </c>
      <c r="M12" s="62" t="s">
        <v>61</v>
      </c>
      <c r="N12" s="63" t="s">
        <v>939</v>
      </c>
      <c r="O12" s="64">
        <v>43026</v>
      </c>
      <c r="P12" s="61" t="s">
        <v>943</v>
      </c>
      <c r="Q12" s="62">
        <v>1.6950000000000001</v>
      </c>
      <c r="R12" s="61">
        <v>500</v>
      </c>
      <c r="S12" s="68" t="s">
        <v>940</v>
      </c>
      <c r="T12" s="66"/>
    </row>
    <row r="13" spans="2:20" x14ac:dyDescent="0.25">
      <c r="B13" s="58" t="s">
        <v>233</v>
      </c>
      <c r="C13" s="59" t="s">
        <v>947</v>
      </c>
      <c r="D13" s="60" t="s">
        <v>101</v>
      </c>
      <c r="E13" s="60" t="s">
        <v>222</v>
      </c>
      <c r="F13" s="60" t="s">
        <v>414</v>
      </c>
      <c r="G13" s="61" t="s">
        <v>938</v>
      </c>
      <c r="H13" s="61" t="s">
        <v>938</v>
      </c>
      <c r="I13" s="61" t="s">
        <v>938</v>
      </c>
      <c r="J13" s="61" t="s">
        <v>938</v>
      </c>
      <c r="K13" s="61" t="s">
        <v>938</v>
      </c>
      <c r="L13" s="61" t="s">
        <v>938</v>
      </c>
      <c r="M13" s="62" t="s">
        <v>61</v>
      </c>
      <c r="N13" s="63" t="s">
        <v>939</v>
      </c>
      <c r="O13" s="64">
        <v>42984</v>
      </c>
      <c r="P13" s="61" t="s">
        <v>948</v>
      </c>
      <c r="Q13" s="62">
        <v>1.407</v>
      </c>
      <c r="R13" s="61">
        <v>2000</v>
      </c>
      <c r="S13" s="66" t="s">
        <v>940</v>
      </c>
      <c r="T13" s="66"/>
    </row>
    <row r="14" spans="2:20" x14ac:dyDescent="0.25">
      <c r="B14" s="58" t="s">
        <v>233</v>
      </c>
      <c r="C14" s="59" t="s">
        <v>949</v>
      </c>
      <c r="D14" s="60" t="s">
        <v>101</v>
      </c>
      <c r="E14" s="60" t="s">
        <v>222</v>
      </c>
      <c r="F14" s="60" t="s">
        <v>950</v>
      </c>
      <c r="G14" s="61" t="s">
        <v>938</v>
      </c>
      <c r="H14" s="61" t="s">
        <v>938</v>
      </c>
      <c r="I14" s="61" t="s">
        <v>938</v>
      </c>
      <c r="J14" s="61" t="s">
        <v>938</v>
      </c>
      <c r="K14" s="61" t="s">
        <v>938</v>
      </c>
      <c r="L14" s="61" t="s">
        <v>938</v>
      </c>
      <c r="M14" s="62" t="s">
        <v>61</v>
      </c>
      <c r="N14" s="63" t="s">
        <v>939</v>
      </c>
      <c r="O14" s="64">
        <v>42984</v>
      </c>
      <c r="P14" s="61" t="s">
        <v>948</v>
      </c>
      <c r="Q14" s="62">
        <v>1.248</v>
      </c>
      <c r="R14" s="61">
        <v>2000</v>
      </c>
      <c r="S14" s="66" t="s">
        <v>940</v>
      </c>
      <c r="T14" s="66"/>
    </row>
    <row r="15" spans="2:20" x14ac:dyDescent="0.25">
      <c r="B15" s="58" t="s">
        <v>233</v>
      </c>
      <c r="C15" s="65" t="s">
        <v>951</v>
      </c>
      <c r="D15" s="60" t="s">
        <v>101</v>
      </c>
      <c r="E15" s="60" t="s">
        <v>222</v>
      </c>
      <c r="F15" s="60" t="s">
        <v>517</v>
      </c>
      <c r="G15" s="61" t="s">
        <v>938</v>
      </c>
      <c r="H15" s="61" t="s">
        <v>938</v>
      </c>
      <c r="I15" s="61" t="s">
        <v>938</v>
      </c>
      <c r="J15" s="61" t="s">
        <v>938</v>
      </c>
      <c r="K15" s="61" t="s">
        <v>938</v>
      </c>
      <c r="L15" s="61" t="s">
        <v>938</v>
      </c>
      <c r="M15" s="62" t="s">
        <v>61</v>
      </c>
      <c r="N15" s="63" t="s">
        <v>939</v>
      </c>
      <c r="O15" s="64">
        <v>42984</v>
      </c>
      <c r="P15" s="61" t="s">
        <v>948</v>
      </c>
      <c r="Q15" s="62">
        <v>1.204</v>
      </c>
      <c r="R15" s="61">
        <v>1000</v>
      </c>
      <c r="S15" s="66" t="s">
        <v>940</v>
      </c>
      <c r="T15" s="66"/>
    </row>
    <row r="16" spans="2:20" x14ac:dyDescent="0.25">
      <c r="B16" s="44" t="s">
        <v>207</v>
      </c>
      <c r="C16" s="65" t="s">
        <v>35</v>
      </c>
      <c r="D16" s="67">
        <v>25</v>
      </c>
      <c r="E16" s="67">
        <v>30</v>
      </c>
      <c r="F16" s="67">
        <v>50</v>
      </c>
      <c r="G16" s="61">
        <v>45</v>
      </c>
      <c r="H16" s="61">
        <v>0.3</v>
      </c>
      <c r="I16" s="61" t="s">
        <v>103</v>
      </c>
      <c r="J16" s="61">
        <v>45</v>
      </c>
      <c r="K16" s="61">
        <v>0.3</v>
      </c>
      <c r="L16" s="61" t="s">
        <v>103</v>
      </c>
      <c r="M16" s="62" t="s">
        <v>61</v>
      </c>
      <c r="N16" s="69" t="s">
        <v>97</v>
      </c>
      <c r="O16" s="70"/>
      <c r="P16" s="71"/>
      <c r="Q16" s="62">
        <v>1.1659999999999999</v>
      </c>
      <c r="R16" s="61">
        <v>200</v>
      </c>
    </row>
    <row r="17" spans="2:19" x14ac:dyDescent="0.25">
      <c r="B17" s="44" t="s">
        <v>945</v>
      </c>
      <c r="C17" s="65" t="s">
        <v>36</v>
      </c>
      <c r="D17" s="60">
        <v>12.3</v>
      </c>
      <c r="E17" s="67">
        <v>16</v>
      </c>
      <c r="F17" s="67">
        <v>44</v>
      </c>
      <c r="G17" s="61">
        <v>45</v>
      </c>
      <c r="H17" s="61">
        <v>0.3</v>
      </c>
      <c r="I17" s="61" t="s">
        <v>103</v>
      </c>
      <c r="J17" s="61">
        <v>45</v>
      </c>
      <c r="K17" s="61">
        <v>0.3</v>
      </c>
      <c r="L17" s="61" t="s">
        <v>103</v>
      </c>
      <c r="M17" s="62" t="s">
        <v>96</v>
      </c>
      <c r="N17" s="63" t="s">
        <v>939</v>
      </c>
      <c r="O17" s="64">
        <v>42806</v>
      </c>
      <c r="P17" s="61" t="s">
        <v>948</v>
      </c>
      <c r="Q17" s="62">
        <v>0.91900000000000004</v>
      </c>
      <c r="R17" s="61">
        <v>1000</v>
      </c>
      <c r="S17" t="s">
        <v>940</v>
      </c>
    </row>
    <row r="18" spans="2:19" x14ac:dyDescent="0.25">
      <c r="B18" s="58" t="s">
        <v>945</v>
      </c>
      <c r="C18" s="65" t="s">
        <v>952</v>
      </c>
      <c r="D18" s="72">
        <v>59</v>
      </c>
      <c r="E18" s="72">
        <v>73</v>
      </c>
      <c r="F18" s="72">
        <v>48</v>
      </c>
      <c r="G18" s="72">
        <v>45</v>
      </c>
      <c r="H18" s="72">
        <v>1</v>
      </c>
      <c r="I18" s="61" t="s">
        <v>938</v>
      </c>
      <c r="J18" s="72">
        <v>45</v>
      </c>
      <c r="K18" s="72">
        <v>1</v>
      </c>
      <c r="L18" s="61" t="s">
        <v>938</v>
      </c>
      <c r="M18" s="73" t="s">
        <v>96</v>
      </c>
      <c r="N18" s="63" t="s">
        <v>939</v>
      </c>
      <c r="O18" s="64">
        <v>43053</v>
      </c>
      <c r="P18" s="61">
        <v>0</v>
      </c>
      <c r="Q18" s="62">
        <v>12</v>
      </c>
      <c r="R18" s="72">
        <v>100</v>
      </c>
      <c r="S18" t="s">
        <v>940</v>
      </c>
    </row>
    <row r="19" spans="2:19" x14ac:dyDescent="0.25">
      <c r="B19" s="58" t="s">
        <v>945</v>
      </c>
      <c r="C19" s="74" t="s">
        <v>953</v>
      </c>
      <c r="D19" s="67">
        <v>75</v>
      </c>
      <c r="E19" s="60">
        <v>87.5</v>
      </c>
      <c r="F19" s="67">
        <v>43</v>
      </c>
      <c r="G19" s="61">
        <v>60</v>
      </c>
      <c r="H19" s="61">
        <v>3</v>
      </c>
      <c r="I19" s="61" t="s">
        <v>938</v>
      </c>
      <c r="J19" s="61" t="s">
        <v>938</v>
      </c>
      <c r="K19" s="61" t="s">
        <v>938</v>
      </c>
      <c r="L19" s="61" t="s">
        <v>938</v>
      </c>
      <c r="M19" s="62" t="s">
        <v>96</v>
      </c>
      <c r="N19" s="63" t="s">
        <v>939</v>
      </c>
      <c r="O19" s="64">
        <v>38187</v>
      </c>
      <c r="P19" s="61" t="s">
        <v>948</v>
      </c>
      <c r="Q19" s="62">
        <v>12</v>
      </c>
      <c r="R19" s="72">
        <v>500</v>
      </c>
      <c r="S19" t="s">
        <v>940</v>
      </c>
    </row>
    <row r="20" spans="2:19" x14ac:dyDescent="0.25">
      <c r="B20" s="58" t="s">
        <v>945</v>
      </c>
      <c r="C20" s="74" t="s">
        <v>954</v>
      </c>
      <c r="D20" s="67">
        <v>8</v>
      </c>
      <c r="E20" s="67">
        <v>14</v>
      </c>
      <c r="F20" s="67">
        <v>24</v>
      </c>
      <c r="G20" s="61">
        <v>45</v>
      </c>
      <c r="H20" s="61">
        <v>0.3</v>
      </c>
      <c r="I20" s="61" t="s">
        <v>103</v>
      </c>
      <c r="J20" s="61">
        <v>45</v>
      </c>
      <c r="K20" s="61">
        <v>0.3</v>
      </c>
      <c r="L20" s="61" t="s">
        <v>103</v>
      </c>
      <c r="M20" s="62" t="s">
        <v>61</v>
      </c>
      <c r="N20" s="69" t="s">
        <v>97</v>
      </c>
      <c r="O20" s="70"/>
      <c r="P20" s="75"/>
      <c r="Q20" s="23">
        <v>1.17</v>
      </c>
      <c r="R20" s="72">
        <v>100</v>
      </c>
      <c r="S20" t="s">
        <v>940</v>
      </c>
    </row>
    <row r="21" spans="2:19" x14ac:dyDescent="0.25">
      <c r="B21" s="58" t="s">
        <v>945</v>
      </c>
      <c r="C21" s="74" t="s">
        <v>955</v>
      </c>
      <c r="D21" s="72">
        <v>12</v>
      </c>
      <c r="E21" s="72">
        <v>14.4</v>
      </c>
      <c r="F21" s="72">
        <v>40</v>
      </c>
      <c r="G21" s="33" t="s">
        <v>938</v>
      </c>
      <c r="H21" s="33" t="s">
        <v>938</v>
      </c>
      <c r="I21" s="33" t="s">
        <v>938</v>
      </c>
      <c r="J21" s="33" t="s">
        <v>938</v>
      </c>
      <c r="K21" s="33" t="s">
        <v>938</v>
      </c>
      <c r="L21" s="33" t="s">
        <v>938</v>
      </c>
      <c r="M21" s="73" t="s">
        <v>61</v>
      </c>
      <c r="N21" s="76" t="s">
        <v>939</v>
      </c>
      <c r="O21" s="64">
        <v>42996</v>
      </c>
      <c r="P21" s="72" t="s">
        <v>956</v>
      </c>
      <c r="Q21" s="23">
        <v>0.505</v>
      </c>
      <c r="R21" s="72">
        <v>3000</v>
      </c>
      <c r="S21" t="s">
        <v>940</v>
      </c>
    </row>
    <row r="22" spans="2:19" x14ac:dyDescent="0.25">
      <c r="B22" s="77" t="s">
        <v>945</v>
      </c>
      <c r="C22" s="78" t="s">
        <v>957</v>
      </c>
      <c r="D22" s="52" t="s">
        <v>286</v>
      </c>
      <c r="E22" s="35">
        <v>28</v>
      </c>
      <c r="F22" s="35">
        <v>43</v>
      </c>
      <c r="G22" s="33" t="s">
        <v>938</v>
      </c>
      <c r="H22" s="33" t="s">
        <v>938</v>
      </c>
      <c r="I22" s="33" t="s">
        <v>938</v>
      </c>
      <c r="J22" s="33" t="s">
        <v>938</v>
      </c>
      <c r="K22" s="33" t="s">
        <v>938</v>
      </c>
      <c r="L22" s="33" t="s">
        <v>938</v>
      </c>
      <c r="M22" s="23" t="s">
        <v>96</v>
      </c>
      <c r="N22" s="76" t="s">
        <v>939</v>
      </c>
      <c r="O22" s="64">
        <v>42536</v>
      </c>
      <c r="P22" s="72" t="s">
        <v>958</v>
      </c>
      <c r="Q22" s="23">
        <v>1.8</v>
      </c>
      <c r="R22" s="72" t="s">
        <v>956</v>
      </c>
      <c r="S22" t="s">
        <v>940</v>
      </c>
    </row>
    <row r="23" spans="2:19" x14ac:dyDescent="0.25">
      <c r="B23" s="79" t="s">
        <v>945</v>
      </c>
      <c r="C23" s="78" t="s">
        <v>959</v>
      </c>
      <c r="D23" s="34" t="s">
        <v>140</v>
      </c>
      <c r="E23" s="34" t="s">
        <v>111</v>
      </c>
      <c r="F23" s="34" t="s">
        <v>505</v>
      </c>
      <c r="G23" s="33">
        <v>45</v>
      </c>
      <c r="H23" s="33">
        <v>0.3</v>
      </c>
      <c r="I23" s="33" t="s">
        <v>638</v>
      </c>
      <c r="J23" s="33">
        <v>45</v>
      </c>
      <c r="K23" s="33">
        <v>0.3</v>
      </c>
      <c r="L23" s="33" t="s">
        <v>638</v>
      </c>
      <c r="M23" s="23" t="s">
        <v>61</v>
      </c>
      <c r="N23" s="69" t="s">
        <v>97</v>
      </c>
      <c r="O23" s="70"/>
      <c r="P23" s="75"/>
      <c r="Q23" s="62">
        <v>1.2649999999999999</v>
      </c>
      <c r="R23" s="72">
        <v>200</v>
      </c>
    </row>
    <row r="24" spans="2:19" x14ac:dyDescent="0.25">
      <c r="B24" s="80" t="s">
        <v>154</v>
      </c>
      <c r="C24" s="74" t="s">
        <v>960</v>
      </c>
      <c r="D24" s="72">
        <v>13</v>
      </c>
      <c r="E24" s="72">
        <v>16</v>
      </c>
      <c r="F24" s="72">
        <v>32</v>
      </c>
      <c r="G24" s="33">
        <v>45</v>
      </c>
      <c r="H24" s="33">
        <v>0.3</v>
      </c>
      <c r="I24" s="33" t="s">
        <v>638</v>
      </c>
      <c r="J24" s="33">
        <v>45</v>
      </c>
      <c r="K24" s="33">
        <v>0.3</v>
      </c>
      <c r="L24" s="33" t="s">
        <v>638</v>
      </c>
      <c r="M24" s="73" t="s">
        <v>61</v>
      </c>
      <c r="N24" s="69" t="s">
        <v>97</v>
      </c>
      <c r="O24" s="70"/>
      <c r="P24" s="75"/>
      <c r="Q24" s="23">
        <v>0.5</v>
      </c>
      <c r="R24" s="72"/>
      <c r="S24" t="s">
        <v>940</v>
      </c>
    </row>
    <row r="25" spans="2:19" x14ac:dyDescent="0.25">
      <c r="B25" s="58" t="s">
        <v>131</v>
      </c>
      <c r="C25" s="74" t="s">
        <v>961</v>
      </c>
      <c r="D25" s="72">
        <v>12</v>
      </c>
      <c r="E25" s="72">
        <v>20</v>
      </c>
      <c r="F25" s="72">
        <v>14.5</v>
      </c>
      <c r="G25" s="61" t="s">
        <v>938</v>
      </c>
      <c r="H25" s="61" t="s">
        <v>938</v>
      </c>
      <c r="I25" s="61" t="s">
        <v>938</v>
      </c>
      <c r="J25" s="61" t="s">
        <v>938</v>
      </c>
      <c r="K25" s="61" t="s">
        <v>938</v>
      </c>
      <c r="L25" s="61" t="s">
        <v>938</v>
      </c>
      <c r="M25" s="73" t="s">
        <v>96</v>
      </c>
      <c r="N25" s="81" t="s">
        <v>939</v>
      </c>
      <c r="O25" s="82">
        <v>43130</v>
      </c>
      <c r="P25" s="80" t="s">
        <v>956</v>
      </c>
      <c r="Q25" s="23">
        <v>0.32900000000000001</v>
      </c>
      <c r="R25" s="72">
        <v>7000</v>
      </c>
      <c r="S25" t="s">
        <v>940</v>
      </c>
    </row>
    <row r="26" spans="2:19" x14ac:dyDescent="0.25">
      <c r="B26" s="58" t="s">
        <v>945</v>
      </c>
      <c r="C26" s="74" t="s">
        <v>37</v>
      </c>
      <c r="D26" s="67">
        <v>63</v>
      </c>
      <c r="E26" s="67">
        <v>52</v>
      </c>
      <c r="F26" s="61">
        <v>32</v>
      </c>
      <c r="G26" s="33" t="s">
        <v>938</v>
      </c>
      <c r="H26" s="33" t="s">
        <v>938</v>
      </c>
      <c r="I26" s="33" t="s">
        <v>938</v>
      </c>
      <c r="J26" s="33" t="s">
        <v>938</v>
      </c>
      <c r="K26" s="33" t="s">
        <v>938</v>
      </c>
      <c r="L26" s="33" t="s">
        <v>938</v>
      </c>
      <c r="M26" s="62" t="s">
        <v>96</v>
      </c>
      <c r="N26" s="63" t="s">
        <v>939</v>
      </c>
      <c r="O26" s="64">
        <v>42986</v>
      </c>
      <c r="P26" s="61" t="s">
        <v>962</v>
      </c>
      <c r="Q26" s="62">
        <v>12</v>
      </c>
      <c r="R26" s="72" t="s">
        <v>956</v>
      </c>
      <c r="S26" t="s">
        <v>940</v>
      </c>
    </row>
    <row r="27" spans="2:19" x14ac:dyDescent="0.25">
      <c r="B27" s="21" t="s">
        <v>93</v>
      </c>
      <c r="C27" s="78" t="s">
        <v>963</v>
      </c>
      <c r="D27" s="21">
        <v>30</v>
      </c>
      <c r="E27" s="21">
        <v>38</v>
      </c>
      <c r="F27" s="21">
        <v>30</v>
      </c>
      <c r="G27" s="33" t="s">
        <v>938</v>
      </c>
      <c r="H27" s="33" t="s">
        <v>938</v>
      </c>
      <c r="I27" s="33" t="s">
        <v>938</v>
      </c>
      <c r="J27" s="33" t="s">
        <v>938</v>
      </c>
      <c r="K27" s="33" t="s">
        <v>938</v>
      </c>
      <c r="L27" s="33" t="s">
        <v>938</v>
      </c>
      <c r="M27" s="62" t="s">
        <v>96</v>
      </c>
      <c r="N27" s="63" t="s">
        <v>939</v>
      </c>
      <c r="O27" s="82">
        <v>43145</v>
      </c>
      <c r="P27" s="80" t="s">
        <v>956</v>
      </c>
      <c r="Q27" s="23">
        <v>0.63900000000000001</v>
      </c>
      <c r="R27" s="72"/>
    </row>
    <row r="28" spans="2:19" x14ac:dyDescent="0.25">
      <c r="B28" s="79" t="s">
        <v>945</v>
      </c>
      <c r="C28" s="74" t="s">
        <v>964</v>
      </c>
      <c r="D28" s="72">
        <v>14</v>
      </c>
      <c r="E28" s="72">
        <v>30</v>
      </c>
      <c r="F28" s="72">
        <v>66.5</v>
      </c>
      <c r="G28" s="33" t="s">
        <v>938</v>
      </c>
      <c r="H28" s="33" t="s">
        <v>938</v>
      </c>
      <c r="I28" s="33" t="s">
        <v>938</v>
      </c>
      <c r="J28" s="33" t="s">
        <v>938</v>
      </c>
      <c r="K28" s="33" t="s">
        <v>938</v>
      </c>
      <c r="L28" s="33" t="s">
        <v>938</v>
      </c>
      <c r="M28" s="73" t="s">
        <v>61</v>
      </c>
      <c r="N28" s="63" t="s">
        <v>939</v>
      </c>
      <c r="O28" s="82">
        <v>42717</v>
      </c>
      <c r="P28" s="80" t="s">
        <v>965</v>
      </c>
      <c r="Q28" s="23">
        <v>4.1500000000000004</v>
      </c>
      <c r="R28" s="72">
        <v>200</v>
      </c>
      <c r="S28" t="s">
        <v>940</v>
      </c>
    </row>
    <row r="29" spans="2:19" x14ac:dyDescent="0.25">
      <c r="B29" s="79" t="s">
        <v>945</v>
      </c>
      <c r="C29" s="74" t="s">
        <v>966</v>
      </c>
      <c r="D29" s="72">
        <v>10</v>
      </c>
      <c r="E29" s="72">
        <v>20</v>
      </c>
      <c r="F29" s="72">
        <v>34</v>
      </c>
      <c r="G29" s="33" t="s">
        <v>938</v>
      </c>
      <c r="H29" s="33" t="s">
        <v>938</v>
      </c>
      <c r="I29" s="33" t="s">
        <v>938</v>
      </c>
      <c r="J29" s="33" t="s">
        <v>938</v>
      </c>
      <c r="K29" s="33" t="s">
        <v>938</v>
      </c>
      <c r="L29" s="33" t="s">
        <v>938</v>
      </c>
      <c r="M29" s="73" t="s">
        <v>61</v>
      </c>
      <c r="N29" s="69" t="s">
        <v>97</v>
      </c>
      <c r="O29" s="70"/>
      <c r="P29" s="75"/>
      <c r="Q29" s="73">
        <v>2.35</v>
      </c>
      <c r="R29" s="72">
        <v>100</v>
      </c>
    </row>
    <row r="30" spans="2:19" x14ac:dyDescent="0.25">
      <c r="B30" s="79" t="s">
        <v>945</v>
      </c>
      <c r="C30" s="74" t="s">
        <v>967</v>
      </c>
      <c r="D30" s="72">
        <v>8</v>
      </c>
      <c r="E30" s="72">
        <v>16</v>
      </c>
      <c r="F30" s="72">
        <v>35</v>
      </c>
      <c r="G30" s="33" t="s">
        <v>938</v>
      </c>
      <c r="H30" s="33" t="s">
        <v>938</v>
      </c>
      <c r="I30" s="33" t="s">
        <v>938</v>
      </c>
      <c r="J30" s="33" t="s">
        <v>938</v>
      </c>
      <c r="K30" s="33" t="s">
        <v>938</v>
      </c>
      <c r="L30" s="33" t="s">
        <v>938</v>
      </c>
      <c r="M30" s="73" t="s">
        <v>61</v>
      </c>
      <c r="N30" s="69" t="s">
        <v>97</v>
      </c>
      <c r="O30" s="70"/>
      <c r="P30" s="75"/>
      <c r="Q30" s="73">
        <v>2.17</v>
      </c>
      <c r="R30" s="72">
        <v>100</v>
      </c>
    </row>
    <row r="31" spans="2:19" x14ac:dyDescent="0.25">
      <c r="B31" s="79" t="s">
        <v>968</v>
      </c>
      <c r="C31" s="74" t="s">
        <v>631</v>
      </c>
      <c r="D31" s="72">
        <v>16</v>
      </c>
      <c r="E31" s="72">
        <v>28</v>
      </c>
      <c r="F31" s="72">
        <v>66</v>
      </c>
      <c r="G31" s="33"/>
      <c r="H31" s="33"/>
      <c r="I31" s="33"/>
      <c r="J31" s="33"/>
      <c r="K31" s="33"/>
      <c r="L31" s="33"/>
      <c r="M31" s="73" t="s">
        <v>61</v>
      </c>
      <c r="N31" s="69"/>
      <c r="O31" s="70"/>
      <c r="P31" s="75"/>
      <c r="Q31" s="73">
        <v>2.8879999999999999</v>
      </c>
      <c r="R31" s="72">
        <v>500</v>
      </c>
    </row>
    <row r="32" spans="2:19" x14ac:dyDescent="0.25">
      <c r="B32" s="79" t="s">
        <v>969</v>
      </c>
      <c r="C32" s="74" t="s">
        <v>970</v>
      </c>
      <c r="D32" s="72">
        <v>9.5</v>
      </c>
      <c r="E32" s="72">
        <v>13</v>
      </c>
      <c r="F32" s="72">
        <v>24</v>
      </c>
      <c r="G32" s="33"/>
      <c r="H32" s="33"/>
      <c r="I32" s="33"/>
      <c r="J32" s="33"/>
      <c r="K32" s="33"/>
      <c r="L32" s="33"/>
      <c r="M32" s="73" t="s">
        <v>61</v>
      </c>
      <c r="N32" s="69"/>
      <c r="O32" s="70"/>
      <c r="P32" s="75"/>
      <c r="Q32" s="73">
        <v>0.82599999999999996</v>
      </c>
      <c r="R32" s="72">
        <v>400</v>
      </c>
    </row>
    <row r="33" spans="2:20" x14ac:dyDescent="0.25">
      <c r="B33" s="79"/>
      <c r="C33" s="74"/>
      <c r="D33" s="72"/>
      <c r="E33" s="72"/>
      <c r="F33" s="72"/>
      <c r="G33" s="33"/>
      <c r="H33" s="33"/>
      <c r="I33" s="33"/>
      <c r="J33" s="33"/>
      <c r="K33" s="33"/>
      <c r="L33" s="33"/>
      <c r="M33" s="73"/>
      <c r="N33" s="69"/>
      <c r="O33" s="70"/>
      <c r="P33" s="75"/>
      <c r="Q33" s="73"/>
      <c r="R33" s="72"/>
    </row>
    <row r="34" spans="2:20" x14ac:dyDescent="0.25">
      <c r="B34" s="79"/>
      <c r="C34" s="74"/>
      <c r="D34" s="72"/>
      <c r="E34" s="72"/>
      <c r="F34" s="72"/>
      <c r="G34" s="33"/>
      <c r="H34" s="33"/>
      <c r="I34" s="33"/>
      <c r="J34" s="33"/>
      <c r="K34" s="33"/>
      <c r="L34" s="33"/>
      <c r="M34" s="73"/>
      <c r="N34" s="69"/>
      <c r="O34" s="70"/>
      <c r="P34" s="75"/>
      <c r="Q34" s="73"/>
      <c r="R34" s="72"/>
    </row>
    <row r="35" spans="2:20" x14ac:dyDescent="0.25">
      <c r="B35" s="58" t="s">
        <v>341</v>
      </c>
      <c r="C35" s="65" t="s">
        <v>971</v>
      </c>
      <c r="D35" s="60" t="s">
        <v>322</v>
      </c>
      <c r="E35" s="67">
        <v>22</v>
      </c>
      <c r="F35" s="60" t="s">
        <v>231</v>
      </c>
      <c r="G35" s="61">
        <v>45</v>
      </c>
      <c r="H35" s="61">
        <v>0.3</v>
      </c>
      <c r="I35" s="61" t="s">
        <v>103</v>
      </c>
      <c r="J35" s="61">
        <v>45</v>
      </c>
      <c r="K35" s="61">
        <v>0.3</v>
      </c>
      <c r="L35" s="61" t="s">
        <v>103</v>
      </c>
      <c r="M35" s="62" t="s">
        <v>61</v>
      </c>
      <c r="N35" s="69" t="s">
        <v>97</v>
      </c>
      <c r="O35" s="70"/>
      <c r="P35" s="83"/>
      <c r="Q35" s="62" t="s">
        <v>972</v>
      </c>
      <c r="R35" s="61">
        <v>200</v>
      </c>
      <c r="S35" s="84"/>
      <c r="T35" s="66"/>
    </row>
    <row r="36" spans="2:20" x14ac:dyDescent="0.25">
      <c r="B36" s="58" t="s">
        <v>108</v>
      </c>
      <c r="C36" s="65" t="s">
        <v>973</v>
      </c>
      <c r="D36" s="60" t="s">
        <v>110</v>
      </c>
      <c r="E36" s="60">
        <v>19.8</v>
      </c>
      <c r="F36" s="60" t="s">
        <v>116</v>
      </c>
      <c r="G36" s="61">
        <v>45</v>
      </c>
      <c r="H36" s="61">
        <v>0.3</v>
      </c>
      <c r="I36" s="61" t="s">
        <v>103</v>
      </c>
      <c r="J36" s="61">
        <v>45</v>
      </c>
      <c r="K36" s="61">
        <v>0.3</v>
      </c>
      <c r="L36" s="61" t="s">
        <v>103</v>
      </c>
      <c r="M36" s="62" t="s">
        <v>61</v>
      </c>
      <c r="N36" s="69" t="s">
        <v>97</v>
      </c>
      <c r="O36" s="70"/>
      <c r="P36" s="71"/>
      <c r="Q36" s="62" t="s">
        <v>972</v>
      </c>
      <c r="R36" s="61">
        <v>200</v>
      </c>
      <c r="S36" s="85"/>
      <c r="T36" s="66"/>
    </row>
    <row r="37" spans="2:20" x14ac:dyDescent="0.25">
      <c r="B37" s="58" t="s">
        <v>129</v>
      </c>
      <c r="C37" s="59" t="s">
        <v>974</v>
      </c>
      <c r="D37" s="60">
        <v>14.4</v>
      </c>
      <c r="E37" s="60" t="s">
        <v>111</v>
      </c>
      <c r="F37" s="60" t="s">
        <v>136</v>
      </c>
      <c r="G37" s="61">
        <v>45</v>
      </c>
      <c r="H37" s="61">
        <v>0.3</v>
      </c>
      <c r="I37" s="61" t="s">
        <v>103</v>
      </c>
      <c r="J37" s="61">
        <v>45</v>
      </c>
      <c r="K37" s="61">
        <v>0.3</v>
      </c>
      <c r="L37" s="61" t="s">
        <v>103</v>
      </c>
      <c r="M37" s="62" t="s">
        <v>61</v>
      </c>
      <c r="N37" s="69" t="s">
        <v>97</v>
      </c>
      <c r="O37" s="70"/>
      <c r="P37" s="71"/>
      <c r="Q37" s="62" t="s">
        <v>972</v>
      </c>
      <c r="R37" s="61">
        <v>200</v>
      </c>
      <c r="S37" s="66"/>
      <c r="T37" s="86"/>
    </row>
    <row r="38" spans="2:20" x14ac:dyDescent="0.25">
      <c r="B38" s="87" t="s">
        <v>945</v>
      </c>
      <c r="C38" s="88" t="s">
        <v>975</v>
      </c>
      <c r="D38" s="26">
        <v>9</v>
      </c>
      <c r="E38" s="89" t="s">
        <v>110</v>
      </c>
      <c r="F38" s="89" t="s">
        <v>124</v>
      </c>
      <c r="G38" s="33" t="s">
        <v>938</v>
      </c>
      <c r="H38" s="33" t="s">
        <v>938</v>
      </c>
      <c r="I38" s="33" t="s">
        <v>938</v>
      </c>
      <c r="J38" s="33" t="s">
        <v>938</v>
      </c>
      <c r="K38" s="33" t="s">
        <v>938</v>
      </c>
      <c r="L38" s="33" t="s">
        <v>938</v>
      </c>
      <c r="M38" s="23" t="s">
        <v>61</v>
      </c>
      <c r="N38" s="76" t="s">
        <v>939</v>
      </c>
      <c r="O38" s="64">
        <v>43077</v>
      </c>
      <c r="P38" s="72" t="s">
        <v>956</v>
      </c>
      <c r="Q38" s="62" t="s">
        <v>972</v>
      </c>
      <c r="R38" s="72">
        <v>200</v>
      </c>
    </row>
    <row r="39" spans="2:20" x14ac:dyDescent="0.25">
      <c r="B39" s="58"/>
      <c r="C39" s="65"/>
      <c r="D39" s="67"/>
      <c r="E39" s="60"/>
      <c r="F39" s="61"/>
      <c r="G39" s="33"/>
      <c r="H39" s="33"/>
      <c r="I39" s="33"/>
      <c r="J39" s="33"/>
      <c r="K39" s="33"/>
      <c r="L39" s="33"/>
      <c r="M39" s="62"/>
      <c r="N39" s="63"/>
      <c r="O39" s="64"/>
      <c r="P39" s="61"/>
      <c r="Q39" s="62"/>
      <c r="R39" s="72"/>
    </row>
    <row r="41" spans="2:20" x14ac:dyDescent="0.25">
      <c r="D41" s="90"/>
      <c r="E41" s="90"/>
      <c r="F41" s="90"/>
    </row>
    <row r="42" spans="2:20" x14ac:dyDescent="0.25">
      <c r="D42" s="90"/>
      <c r="E42" s="90"/>
      <c r="F42" s="90"/>
    </row>
  </sheetData>
  <autoFilter ref="B7:S36">
    <filterColumn colId="13" showButton="0"/>
  </autoFilter>
  <mergeCells count="6">
    <mergeCell ref="O7:P7"/>
    <mergeCell ref="B2:B5"/>
    <mergeCell ref="C2:P5"/>
    <mergeCell ref="Q2:R2"/>
    <mergeCell ref="Q3:R3"/>
    <mergeCell ref="Q4:R4"/>
  </mergeCells>
  <pageMargins left="0.7" right="0.7" top="0.75" bottom="0.75" header="0.3" footer="0.3"/>
  <pageSetup paperSize="9" scale="41"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Z27"/>
  <sheetViews>
    <sheetView showGridLines="0" view="pageBreakPreview" zoomScaleNormal="85" zoomScaleSheetLayoutView="100" workbookViewId="0">
      <pane ySplit="7" topLeftCell="A8" activePane="bottomLeft" state="frozen"/>
      <selection pane="bottomLeft" activeCell="A8" sqref="A8"/>
    </sheetView>
  </sheetViews>
  <sheetFormatPr baseColWidth="10" defaultRowHeight="15" x14ac:dyDescent="0.25"/>
  <cols>
    <col min="2" max="2" width="12.7109375" style="2" bestFit="1" customWidth="1"/>
    <col min="3" max="3" width="10" style="4" customWidth="1"/>
    <col min="4" max="4" width="8.28515625" style="3" customWidth="1"/>
    <col min="5" max="5" width="8.140625" style="3" customWidth="1"/>
    <col min="6" max="6" width="8.28515625" style="3" customWidth="1"/>
    <col min="7" max="7" width="7" style="3" customWidth="1"/>
    <col min="8" max="8" width="6.85546875" style="3" customWidth="1"/>
    <col min="9" max="9" width="7.140625" style="3" customWidth="1"/>
    <col min="10" max="10" width="7.42578125" style="3" customWidth="1"/>
    <col min="11" max="11" width="6.85546875" style="3" customWidth="1"/>
    <col min="12" max="12" width="7.28515625" style="3" customWidth="1"/>
    <col min="13" max="13" width="11.28515625" style="4" customWidth="1"/>
    <col min="14" max="14" width="21.7109375" style="3" bestFit="1" customWidth="1"/>
    <col min="15" max="15" width="8.7109375" style="3" customWidth="1"/>
    <col min="16" max="16" width="3.85546875" style="3" customWidth="1"/>
    <col min="17" max="17" width="13.42578125" style="3" customWidth="1"/>
    <col min="18" max="18" width="13.5703125" style="3" customWidth="1"/>
    <col min="19" max="19" width="11.28515625" style="3" customWidth="1"/>
    <col min="20" max="20" width="13.28515625" style="3" customWidth="1"/>
    <col min="21" max="21" width="11.28515625" style="3" customWidth="1"/>
    <col min="22" max="22" width="10.7109375" style="3" customWidth="1"/>
    <col min="23" max="23" width="16.140625" style="3" customWidth="1"/>
    <col min="24" max="24" width="14.5703125" style="91" customWidth="1"/>
  </cols>
  <sheetData>
    <row r="1" spans="2:26" ht="15.75" thickBot="1" x14ac:dyDescent="0.3"/>
    <row r="2" spans="2:26" ht="15" customHeight="1" x14ac:dyDescent="0.25">
      <c r="B2" s="150"/>
      <c r="C2" s="151"/>
      <c r="D2" s="156" t="s">
        <v>976</v>
      </c>
      <c r="E2" s="114"/>
      <c r="F2" s="114"/>
      <c r="G2" s="114"/>
      <c r="H2" s="114"/>
      <c r="I2" s="114"/>
      <c r="J2" s="114"/>
      <c r="K2" s="114"/>
      <c r="L2" s="114"/>
      <c r="M2" s="114"/>
      <c r="N2" s="114"/>
      <c r="O2" s="114"/>
      <c r="P2" s="114"/>
      <c r="Q2" s="114"/>
      <c r="R2" s="114"/>
      <c r="S2" s="114"/>
      <c r="T2" s="114"/>
      <c r="U2" s="114"/>
      <c r="V2" s="115"/>
      <c r="W2" s="125" t="s">
        <v>57</v>
      </c>
      <c r="X2" s="126"/>
    </row>
    <row r="3" spans="2:26" ht="15" customHeight="1" x14ac:dyDescent="0.25">
      <c r="B3" s="152"/>
      <c r="C3" s="153"/>
      <c r="D3" s="157"/>
      <c r="E3" s="118"/>
      <c r="F3" s="118"/>
      <c r="G3" s="118"/>
      <c r="H3" s="118"/>
      <c r="I3" s="118"/>
      <c r="J3" s="118"/>
      <c r="K3" s="118"/>
      <c r="L3" s="118"/>
      <c r="M3" s="118"/>
      <c r="N3" s="118"/>
      <c r="O3" s="118"/>
      <c r="P3" s="118"/>
      <c r="Q3" s="118"/>
      <c r="R3" s="118"/>
      <c r="S3" s="118"/>
      <c r="T3" s="118"/>
      <c r="U3" s="118"/>
      <c r="V3" s="119"/>
      <c r="W3" s="146" t="s">
        <v>58</v>
      </c>
      <c r="X3" s="147"/>
    </row>
    <row r="4" spans="2:26" ht="15" customHeight="1" x14ac:dyDescent="0.25">
      <c r="B4" s="152"/>
      <c r="C4" s="153"/>
      <c r="D4" s="157"/>
      <c r="E4" s="118"/>
      <c r="F4" s="118"/>
      <c r="G4" s="118"/>
      <c r="H4" s="118"/>
      <c r="I4" s="118"/>
      <c r="J4" s="118"/>
      <c r="K4" s="118"/>
      <c r="L4" s="118"/>
      <c r="M4" s="118"/>
      <c r="N4" s="118"/>
      <c r="O4" s="118"/>
      <c r="P4" s="118"/>
      <c r="Q4" s="118"/>
      <c r="R4" s="118"/>
      <c r="S4" s="118"/>
      <c r="T4" s="118"/>
      <c r="U4" s="118"/>
      <c r="V4" s="119"/>
      <c r="W4" s="148" t="s">
        <v>59</v>
      </c>
      <c r="X4" s="149"/>
    </row>
    <row r="5" spans="2:26" ht="15.75" customHeight="1" thickBot="1" x14ac:dyDescent="0.3">
      <c r="B5" s="154"/>
      <c r="C5" s="155"/>
      <c r="D5" s="158"/>
      <c r="E5" s="122"/>
      <c r="F5" s="122"/>
      <c r="G5" s="122"/>
      <c r="H5" s="122"/>
      <c r="I5" s="122"/>
      <c r="J5" s="122"/>
      <c r="K5" s="122"/>
      <c r="L5" s="122"/>
      <c r="M5" s="122"/>
      <c r="N5" s="122"/>
      <c r="O5" s="122"/>
      <c r="P5" s="122"/>
      <c r="Q5" s="122"/>
      <c r="R5" s="122"/>
      <c r="S5" s="122"/>
      <c r="T5" s="122"/>
      <c r="U5" s="122"/>
      <c r="V5" s="123"/>
      <c r="W5" s="8" t="s">
        <v>60</v>
      </c>
      <c r="X5" s="92"/>
    </row>
    <row r="6" spans="2:26" x14ac:dyDescent="0.25">
      <c r="T6" s="93">
        <v>2990</v>
      </c>
      <c r="X6" s="94"/>
    </row>
    <row r="7" spans="2:26" s="20" customFormat="1" ht="46.5" customHeight="1" x14ac:dyDescent="0.25">
      <c r="B7" s="15" t="s">
        <v>63</v>
      </c>
      <c r="C7" s="16" t="s">
        <v>932</v>
      </c>
      <c r="D7" s="15" t="s">
        <v>65</v>
      </c>
      <c r="E7" s="15" t="s">
        <v>66</v>
      </c>
      <c r="F7" s="15" t="s">
        <v>67</v>
      </c>
      <c r="G7" s="15" t="s">
        <v>68</v>
      </c>
      <c r="H7" s="15" t="s">
        <v>69</v>
      </c>
      <c r="I7" s="15" t="s">
        <v>70</v>
      </c>
      <c r="J7" s="15" t="s">
        <v>68</v>
      </c>
      <c r="K7" s="15" t="s">
        <v>69</v>
      </c>
      <c r="L7" s="15" t="s">
        <v>70</v>
      </c>
      <c r="M7" s="16" t="s">
        <v>71</v>
      </c>
      <c r="N7" s="15" t="s">
        <v>72</v>
      </c>
      <c r="O7" s="133" t="s">
        <v>933</v>
      </c>
      <c r="P7" s="133"/>
      <c r="Q7" s="15" t="s">
        <v>977</v>
      </c>
      <c r="R7" s="15" t="s">
        <v>978</v>
      </c>
      <c r="S7" s="17" t="s">
        <v>979</v>
      </c>
      <c r="T7" s="17" t="s">
        <v>980</v>
      </c>
      <c r="U7" s="17" t="s">
        <v>80</v>
      </c>
      <c r="V7" s="15" t="s">
        <v>981</v>
      </c>
      <c r="W7" s="15" t="s">
        <v>982</v>
      </c>
      <c r="X7" s="16" t="s">
        <v>983</v>
      </c>
    </row>
    <row r="8" spans="2:26" x14ac:dyDescent="0.25">
      <c r="B8" s="44" t="s">
        <v>984</v>
      </c>
      <c r="C8" s="95" t="s">
        <v>985</v>
      </c>
      <c r="D8" s="52" t="s">
        <v>110</v>
      </c>
      <c r="E8" s="35">
        <v>27</v>
      </c>
      <c r="F8" s="35">
        <v>64</v>
      </c>
      <c r="G8" s="33">
        <v>45</v>
      </c>
      <c r="H8" s="33">
        <v>0.3</v>
      </c>
      <c r="I8" s="33" t="s">
        <v>103</v>
      </c>
      <c r="J8" s="33">
        <v>45</v>
      </c>
      <c r="K8" s="33">
        <v>0.3</v>
      </c>
      <c r="L8" s="33" t="s">
        <v>103</v>
      </c>
      <c r="M8" s="23" t="s">
        <v>986</v>
      </c>
      <c r="N8" s="33" t="s">
        <v>939</v>
      </c>
      <c r="O8" s="64">
        <v>41536</v>
      </c>
      <c r="P8" s="61" t="s">
        <v>956</v>
      </c>
      <c r="Q8" s="33">
        <v>3</v>
      </c>
      <c r="R8" s="33">
        <f t="shared" ref="R8:R27" si="0">+Q8+F8</f>
        <v>67</v>
      </c>
      <c r="S8" s="34">
        <f>+VLOOKUP(B8,'[3]Annexe 1 (Prix MP)'!$A$1:$E$29,3,0)*$T$6/1000</f>
        <v>39.033133479999996</v>
      </c>
      <c r="T8" s="96">
        <v>2810</v>
      </c>
      <c r="U8" s="35">
        <f t="shared" ref="U8:U27" si="1">INT(T8/R8)</f>
        <v>41</v>
      </c>
      <c r="V8" s="37">
        <f t="shared" ref="V8:V27" si="2">S8/U8</f>
        <v>0.9520276458536584</v>
      </c>
      <c r="W8" s="37">
        <v>0.6</v>
      </c>
      <c r="X8" s="97">
        <f>+V8+W8</f>
        <v>1.5520276458536584</v>
      </c>
      <c r="Y8" s="40"/>
      <c r="Z8" s="40"/>
    </row>
    <row r="9" spans="2:26" x14ac:dyDescent="0.25">
      <c r="B9" s="44" t="s">
        <v>984</v>
      </c>
      <c r="C9" s="95" t="s">
        <v>38</v>
      </c>
      <c r="D9" s="52" t="s">
        <v>784</v>
      </c>
      <c r="E9" s="35">
        <v>27</v>
      </c>
      <c r="F9" s="35">
        <v>55</v>
      </c>
      <c r="G9" s="33">
        <v>45</v>
      </c>
      <c r="H9" s="33">
        <v>0.3</v>
      </c>
      <c r="I9" s="33" t="s">
        <v>103</v>
      </c>
      <c r="J9" s="33">
        <v>45</v>
      </c>
      <c r="K9" s="33">
        <v>0.3</v>
      </c>
      <c r="L9" s="33" t="s">
        <v>103</v>
      </c>
      <c r="M9" s="23" t="s">
        <v>986</v>
      </c>
      <c r="N9" s="21" t="s">
        <v>97</v>
      </c>
      <c r="O9" s="98"/>
      <c r="P9" s="98"/>
      <c r="Q9" s="33">
        <v>3</v>
      </c>
      <c r="R9" s="33">
        <f t="shared" si="0"/>
        <v>58</v>
      </c>
      <c r="S9" s="34">
        <f>+VLOOKUP(B9,'[3]Annexe 1 (Prix MP)'!$A$1:$E$29,3,0)*$T$6/1000</f>
        <v>39.033133479999996</v>
      </c>
      <c r="T9" s="96">
        <v>2810</v>
      </c>
      <c r="U9" s="35">
        <f t="shared" si="1"/>
        <v>48</v>
      </c>
      <c r="V9" s="37">
        <f t="shared" si="2"/>
        <v>0.81319028083333322</v>
      </c>
      <c r="W9" s="37">
        <v>0.3</v>
      </c>
      <c r="X9" s="97">
        <f t="shared" ref="X9:X27" si="3">+V9+W9</f>
        <v>1.1131902808333332</v>
      </c>
      <c r="Y9" s="40"/>
      <c r="Z9" s="40"/>
    </row>
    <row r="10" spans="2:26" x14ac:dyDescent="0.25">
      <c r="B10" s="44" t="s">
        <v>984</v>
      </c>
      <c r="C10" s="95" t="s">
        <v>987</v>
      </c>
      <c r="D10" s="52" t="s">
        <v>784</v>
      </c>
      <c r="E10" s="35">
        <v>27</v>
      </c>
      <c r="F10" s="35">
        <v>55</v>
      </c>
      <c r="G10" s="33">
        <v>45</v>
      </c>
      <c r="H10" s="33">
        <v>0.3</v>
      </c>
      <c r="I10" s="33" t="s">
        <v>103</v>
      </c>
      <c r="J10" s="33">
        <v>45</v>
      </c>
      <c r="K10" s="33">
        <v>0.3</v>
      </c>
      <c r="L10" s="33" t="s">
        <v>103</v>
      </c>
      <c r="M10" s="23" t="s">
        <v>986</v>
      </c>
      <c r="N10" s="33" t="s">
        <v>939</v>
      </c>
      <c r="O10" s="64">
        <v>41550</v>
      </c>
      <c r="P10" s="61" t="s">
        <v>943</v>
      </c>
      <c r="Q10" s="33">
        <v>3</v>
      </c>
      <c r="R10" s="33">
        <f t="shared" si="0"/>
        <v>58</v>
      </c>
      <c r="S10" s="34">
        <f>+VLOOKUP(B10,'[3]Annexe 1 (Prix MP)'!$A$1:$E$29,3,0)*$T$6/1000</f>
        <v>39.033133479999996</v>
      </c>
      <c r="T10" s="96">
        <v>2810</v>
      </c>
      <c r="U10" s="35">
        <f t="shared" si="1"/>
        <v>48</v>
      </c>
      <c r="V10" s="37">
        <f t="shared" si="2"/>
        <v>0.81319028083333322</v>
      </c>
      <c r="W10" s="37">
        <v>0.35</v>
      </c>
      <c r="X10" s="97">
        <f t="shared" si="3"/>
        <v>1.1631902808333332</v>
      </c>
      <c r="Y10" s="40"/>
      <c r="Z10" s="40"/>
    </row>
    <row r="11" spans="2:26" x14ac:dyDescent="0.25">
      <c r="B11" s="44" t="s">
        <v>984</v>
      </c>
      <c r="C11" s="95" t="s">
        <v>39</v>
      </c>
      <c r="D11" s="52" t="s">
        <v>784</v>
      </c>
      <c r="E11" s="35">
        <v>27</v>
      </c>
      <c r="F11" s="35">
        <v>55</v>
      </c>
      <c r="G11" s="33">
        <v>45</v>
      </c>
      <c r="H11" s="33">
        <v>0.3</v>
      </c>
      <c r="I11" s="33" t="s">
        <v>103</v>
      </c>
      <c r="J11" s="33">
        <v>45</v>
      </c>
      <c r="K11" s="33">
        <v>0.3</v>
      </c>
      <c r="L11" s="33" t="s">
        <v>103</v>
      </c>
      <c r="M11" s="23" t="s">
        <v>986</v>
      </c>
      <c r="N11" s="21" t="s">
        <v>97</v>
      </c>
      <c r="O11" s="98"/>
      <c r="P11" s="98"/>
      <c r="Q11" s="33">
        <v>3</v>
      </c>
      <c r="R11" s="33">
        <f t="shared" si="0"/>
        <v>58</v>
      </c>
      <c r="S11" s="34">
        <f>+VLOOKUP(B11,'[3]Annexe 1 (Prix MP)'!$A$1:$E$29,3,0)*$T$6/1000</f>
        <v>39.033133479999996</v>
      </c>
      <c r="T11" s="96">
        <v>2810</v>
      </c>
      <c r="U11" s="35">
        <f t="shared" si="1"/>
        <v>48</v>
      </c>
      <c r="V11" s="37">
        <f t="shared" si="2"/>
        <v>0.81319028083333322</v>
      </c>
      <c r="W11" s="37">
        <v>0.3</v>
      </c>
      <c r="X11" s="97">
        <f t="shared" si="3"/>
        <v>1.1131902808333332</v>
      </c>
      <c r="Y11" s="40"/>
      <c r="Z11" s="40"/>
    </row>
    <row r="12" spans="2:26" x14ac:dyDescent="0.25">
      <c r="B12" s="44" t="s">
        <v>984</v>
      </c>
      <c r="C12" s="95" t="s">
        <v>40</v>
      </c>
      <c r="D12" s="52" t="s">
        <v>784</v>
      </c>
      <c r="E12" s="35">
        <v>27</v>
      </c>
      <c r="F12" s="35">
        <v>80</v>
      </c>
      <c r="G12" s="33">
        <v>45</v>
      </c>
      <c r="H12" s="33">
        <v>0.3</v>
      </c>
      <c r="I12" s="33" t="s">
        <v>103</v>
      </c>
      <c r="J12" s="33">
        <v>45</v>
      </c>
      <c r="K12" s="33">
        <v>0.3</v>
      </c>
      <c r="L12" s="33" t="s">
        <v>103</v>
      </c>
      <c r="M12" s="23" t="s">
        <v>986</v>
      </c>
      <c r="N12" s="21" t="s">
        <v>97</v>
      </c>
      <c r="O12" s="98"/>
      <c r="P12" s="98"/>
      <c r="Q12" s="33">
        <v>3</v>
      </c>
      <c r="R12" s="33">
        <f t="shared" si="0"/>
        <v>83</v>
      </c>
      <c r="S12" s="34">
        <f>+VLOOKUP(B12,'[3]Annexe 1 (Prix MP)'!$A$1:$E$29,3,0)*$T$6/1000</f>
        <v>39.033133479999996</v>
      </c>
      <c r="T12" s="96">
        <v>2810</v>
      </c>
      <c r="U12" s="35">
        <f t="shared" si="1"/>
        <v>33</v>
      </c>
      <c r="V12" s="37">
        <f t="shared" si="2"/>
        <v>1.1828222266666666</v>
      </c>
      <c r="W12" s="37">
        <v>0.3</v>
      </c>
      <c r="X12" s="97">
        <f t="shared" si="3"/>
        <v>1.4828222266666666</v>
      </c>
      <c r="Y12" s="40"/>
      <c r="Z12" s="40"/>
    </row>
    <row r="13" spans="2:26" x14ac:dyDescent="0.25">
      <c r="B13" s="44" t="s">
        <v>984</v>
      </c>
      <c r="C13" s="95" t="s">
        <v>988</v>
      </c>
      <c r="D13" s="52" t="s">
        <v>784</v>
      </c>
      <c r="E13" s="35">
        <v>24</v>
      </c>
      <c r="F13" s="35">
        <v>40</v>
      </c>
      <c r="G13" s="33">
        <v>45</v>
      </c>
      <c r="H13" s="33">
        <v>0.3</v>
      </c>
      <c r="I13" s="33" t="s">
        <v>103</v>
      </c>
      <c r="J13" s="33">
        <v>45</v>
      </c>
      <c r="K13" s="33">
        <v>0.3</v>
      </c>
      <c r="L13" s="33" t="s">
        <v>103</v>
      </c>
      <c r="M13" s="23" t="s">
        <v>986</v>
      </c>
      <c r="N13" s="33" t="s">
        <v>939</v>
      </c>
      <c r="O13" s="64">
        <v>38511</v>
      </c>
      <c r="P13" s="61" t="s">
        <v>956</v>
      </c>
      <c r="Q13" s="33">
        <v>3</v>
      </c>
      <c r="R13" s="33">
        <f t="shared" si="0"/>
        <v>43</v>
      </c>
      <c r="S13" s="34">
        <f>+VLOOKUP(B13,'[3]Annexe 1 (Prix MP)'!$A$1:$E$29,3,0)*$T$6/1000</f>
        <v>39.033133479999996</v>
      </c>
      <c r="T13" s="96">
        <v>2810</v>
      </c>
      <c r="U13" s="35">
        <f t="shared" si="1"/>
        <v>65</v>
      </c>
      <c r="V13" s="37">
        <f t="shared" si="2"/>
        <v>0.6005097458461538</v>
      </c>
      <c r="W13" s="37">
        <v>0.55000000000000004</v>
      </c>
      <c r="X13" s="97">
        <f t="shared" si="3"/>
        <v>1.1505097458461537</v>
      </c>
      <c r="Y13" s="40"/>
      <c r="Z13" s="40"/>
    </row>
    <row r="14" spans="2:26" x14ac:dyDescent="0.25">
      <c r="B14" s="44" t="s">
        <v>984</v>
      </c>
      <c r="C14" s="95" t="s">
        <v>989</v>
      </c>
      <c r="D14" s="52" t="s">
        <v>784</v>
      </c>
      <c r="E14" s="35">
        <v>27</v>
      </c>
      <c r="F14" s="35">
        <v>45</v>
      </c>
      <c r="G14" s="33">
        <v>45</v>
      </c>
      <c r="H14" s="33">
        <v>0.3</v>
      </c>
      <c r="I14" s="33" t="s">
        <v>103</v>
      </c>
      <c r="J14" s="33">
        <v>45</v>
      </c>
      <c r="K14" s="33">
        <v>0.3</v>
      </c>
      <c r="L14" s="33" t="s">
        <v>103</v>
      </c>
      <c r="M14" s="23" t="s">
        <v>986</v>
      </c>
      <c r="N14" s="21" t="s">
        <v>97</v>
      </c>
      <c r="O14" s="98"/>
      <c r="P14" s="98"/>
      <c r="Q14" s="33">
        <v>3</v>
      </c>
      <c r="R14" s="33">
        <f t="shared" si="0"/>
        <v>48</v>
      </c>
      <c r="S14" s="34">
        <f>+VLOOKUP(B14,'[3]Annexe 1 (Prix MP)'!$A$1:$E$29,3,0)*$T$6/1000</f>
        <v>39.033133479999996</v>
      </c>
      <c r="T14" s="96">
        <v>2810</v>
      </c>
      <c r="U14" s="35">
        <f t="shared" si="1"/>
        <v>58</v>
      </c>
      <c r="V14" s="37">
        <f t="shared" si="2"/>
        <v>0.67298505999999991</v>
      </c>
      <c r="W14" s="37">
        <v>0.3</v>
      </c>
      <c r="X14" s="97">
        <f t="shared" si="3"/>
        <v>0.97298505999999985</v>
      </c>
      <c r="Y14" s="40"/>
      <c r="Z14" s="40"/>
    </row>
    <row r="15" spans="2:26" x14ac:dyDescent="0.25">
      <c r="B15" s="44" t="s">
        <v>984</v>
      </c>
      <c r="C15" s="95" t="s">
        <v>41</v>
      </c>
      <c r="D15" s="52" t="s">
        <v>784</v>
      </c>
      <c r="E15" s="35">
        <v>27</v>
      </c>
      <c r="F15" s="35">
        <v>50</v>
      </c>
      <c r="G15" s="33">
        <v>45</v>
      </c>
      <c r="H15" s="33">
        <v>0.3</v>
      </c>
      <c r="I15" s="33" t="s">
        <v>103</v>
      </c>
      <c r="J15" s="33">
        <v>45</v>
      </c>
      <c r="K15" s="33">
        <v>0.3</v>
      </c>
      <c r="L15" s="33" t="s">
        <v>103</v>
      </c>
      <c r="M15" s="23" t="s">
        <v>986</v>
      </c>
      <c r="N15" s="21" t="s">
        <v>97</v>
      </c>
      <c r="O15" s="98"/>
      <c r="P15" s="98"/>
      <c r="Q15" s="33">
        <v>3</v>
      </c>
      <c r="R15" s="33">
        <f t="shared" si="0"/>
        <v>53</v>
      </c>
      <c r="S15" s="34">
        <f>+VLOOKUP(B15,'[3]Annexe 1 (Prix MP)'!$A$1:$E$29,3,0)*$T$6/1000</f>
        <v>39.033133479999996</v>
      </c>
      <c r="T15" s="96">
        <v>2810</v>
      </c>
      <c r="U15" s="35">
        <f t="shared" si="1"/>
        <v>53</v>
      </c>
      <c r="V15" s="37">
        <f t="shared" si="2"/>
        <v>0.73647421660377355</v>
      </c>
      <c r="W15" s="37">
        <v>0.3</v>
      </c>
      <c r="X15" s="97">
        <f t="shared" si="3"/>
        <v>1.0364742166037735</v>
      </c>
      <c r="Y15" s="40"/>
      <c r="Z15" s="40"/>
    </row>
    <row r="16" spans="2:26" x14ac:dyDescent="0.25">
      <c r="B16" s="44" t="s">
        <v>984</v>
      </c>
      <c r="C16" s="95" t="s">
        <v>42</v>
      </c>
      <c r="D16" s="52" t="s">
        <v>784</v>
      </c>
      <c r="E16" s="35">
        <v>24</v>
      </c>
      <c r="F16" s="35">
        <v>48</v>
      </c>
      <c r="G16" s="33">
        <v>45</v>
      </c>
      <c r="H16" s="33">
        <v>0.3</v>
      </c>
      <c r="I16" s="33" t="s">
        <v>103</v>
      </c>
      <c r="J16" s="33">
        <v>45</v>
      </c>
      <c r="K16" s="33">
        <v>0.3</v>
      </c>
      <c r="L16" s="33" t="s">
        <v>103</v>
      </c>
      <c r="M16" s="23" t="s">
        <v>986</v>
      </c>
      <c r="N16" s="33" t="s">
        <v>939</v>
      </c>
      <c r="O16" s="64">
        <v>43095</v>
      </c>
      <c r="P16" s="61" t="s">
        <v>956</v>
      </c>
      <c r="Q16" s="33">
        <v>3</v>
      </c>
      <c r="R16" s="33">
        <f t="shared" si="0"/>
        <v>51</v>
      </c>
      <c r="S16" s="34">
        <f>+VLOOKUP(B16,'[3]Annexe 1 (Prix MP)'!$A$1:$E$29,3,0)*$T$6/1000</f>
        <v>39.033133479999996</v>
      </c>
      <c r="T16" s="96">
        <v>2810</v>
      </c>
      <c r="U16" s="35">
        <f t="shared" si="1"/>
        <v>55</v>
      </c>
      <c r="V16" s="37">
        <f t="shared" si="2"/>
        <v>0.70969333599999995</v>
      </c>
      <c r="W16" s="37">
        <v>0.55000000000000004</v>
      </c>
      <c r="X16" s="97">
        <f t="shared" si="3"/>
        <v>1.259693336</v>
      </c>
      <c r="Y16" s="40"/>
      <c r="Z16" s="40"/>
    </row>
    <row r="17" spans="2:26" x14ac:dyDescent="0.25">
      <c r="B17" s="44" t="s">
        <v>984</v>
      </c>
      <c r="C17" s="95" t="s">
        <v>990</v>
      </c>
      <c r="D17" s="52" t="s">
        <v>784</v>
      </c>
      <c r="E17" s="35">
        <v>27</v>
      </c>
      <c r="F17" s="35">
        <v>42</v>
      </c>
      <c r="G17" s="33">
        <v>45</v>
      </c>
      <c r="H17" s="33">
        <v>0.3</v>
      </c>
      <c r="I17" s="33" t="s">
        <v>103</v>
      </c>
      <c r="J17" s="33">
        <v>45</v>
      </c>
      <c r="K17" s="33">
        <v>0.3</v>
      </c>
      <c r="L17" s="33" t="s">
        <v>103</v>
      </c>
      <c r="M17" s="23" t="s">
        <v>986</v>
      </c>
      <c r="N17" s="21" t="s">
        <v>97</v>
      </c>
      <c r="O17" s="98"/>
      <c r="P17" s="98"/>
      <c r="Q17" s="33">
        <v>3</v>
      </c>
      <c r="R17" s="33">
        <f t="shared" si="0"/>
        <v>45</v>
      </c>
      <c r="S17" s="34">
        <f>+VLOOKUP(B17,'[3]Annexe 1 (Prix MP)'!$A$1:$E$29,3,0)*$T$6/1000</f>
        <v>39.033133479999996</v>
      </c>
      <c r="T17" s="96">
        <v>2810</v>
      </c>
      <c r="U17" s="35">
        <f t="shared" si="1"/>
        <v>62</v>
      </c>
      <c r="V17" s="37">
        <f t="shared" si="2"/>
        <v>0.629566669032258</v>
      </c>
      <c r="W17" s="37">
        <v>0.3</v>
      </c>
      <c r="X17" s="97">
        <f t="shared" si="3"/>
        <v>0.92956666903225793</v>
      </c>
      <c r="Y17" s="40"/>
      <c r="Z17" s="40"/>
    </row>
    <row r="18" spans="2:26" x14ac:dyDescent="0.25">
      <c r="B18" s="44" t="s">
        <v>984</v>
      </c>
      <c r="C18" s="95" t="s">
        <v>991</v>
      </c>
      <c r="D18" s="52" t="s">
        <v>784</v>
      </c>
      <c r="E18" s="35">
        <v>27</v>
      </c>
      <c r="F18" s="35">
        <v>40</v>
      </c>
      <c r="G18" s="33">
        <v>45</v>
      </c>
      <c r="H18" s="33">
        <v>0.3</v>
      </c>
      <c r="I18" s="33" t="s">
        <v>103</v>
      </c>
      <c r="J18" s="33">
        <v>45</v>
      </c>
      <c r="K18" s="33">
        <v>0.3</v>
      </c>
      <c r="L18" s="33" t="s">
        <v>103</v>
      </c>
      <c r="M18" s="23" t="s">
        <v>986</v>
      </c>
      <c r="N18" s="21" t="s">
        <v>97</v>
      </c>
      <c r="O18" s="98"/>
      <c r="P18" s="98"/>
      <c r="Q18" s="33">
        <v>3</v>
      </c>
      <c r="R18" s="33">
        <f t="shared" si="0"/>
        <v>43</v>
      </c>
      <c r="S18" s="34">
        <f>+VLOOKUP(B18,'[3]Annexe 1 (Prix MP)'!$A$1:$E$29,3,0)*$T$6/1000</f>
        <v>39.033133479999996</v>
      </c>
      <c r="T18" s="96">
        <v>2810</v>
      </c>
      <c r="U18" s="35">
        <f t="shared" si="1"/>
        <v>65</v>
      </c>
      <c r="V18" s="37">
        <f t="shared" si="2"/>
        <v>0.6005097458461538</v>
      </c>
      <c r="W18" s="37">
        <v>0.3</v>
      </c>
      <c r="X18" s="97">
        <f t="shared" si="3"/>
        <v>0.90050974584615373</v>
      </c>
      <c r="Y18" s="40"/>
      <c r="Z18" s="40"/>
    </row>
    <row r="19" spans="2:26" x14ac:dyDescent="0.25">
      <c r="B19" s="44" t="s">
        <v>984</v>
      </c>
      <c r="C19" s="95" t="s">
        <v>992</v>
      </c>
      <c r="D19" s="52">
        <v>14.4</v>
      </c>
      <c r="E19" s="35">
        <v>25</v>
      </c>
      <c r="F19" s="35">
        <v>40</v>
      </c>
      <c r="G19" s="33">
        <v>45</v>
      </c>
      <c r="H19" s="33">
        <v>0.3</v>
      </c>
      <c r="I19" s="33" t="s">
        <v>103</v>
      </c>
      <c r="J19" s="33">
        <v>45</v>
      </c>
      <c r="K19" s="33">
        <v>0.3</v>
      </c>
      <c r="L19" s="33" t="s">
        <v>103</v>
      </c>
      <c r="M19" s="23" t="s">
        <v>986</v>
      </c>
      <c r="N19" s="33" t="s">
        <v>939</v>
      </c>
      <c r="O19" s="64">
        <v>43095</v>
      </c>
      <c r="P19" s="61" t="s">
        <v>956</v>
      </c>
      <c r="Q19" s="33">
        <v>3</v>
      </c>
      <c r="R19" s="33">
        <f t="shared" si="0"/>
        <v>43</v>
      </c>
      <c r="S19" s="34">
        <f>+VLOOKUP(B19,'[3]Annexe 1 (Prix MP)'!$A$1:$E$29,3,0)*$T$6/1000</f>
        <v>39.033133479999996</v>
      </c>
      <c r="T19" s="96">
        <v>2810</v>
      </c>
      <c r="U19" s="35">
        <f t="shared" si="1"/>
        <v>65</v>
      </c>
      <c r="V19" s="37">
        <f t="shared" si="2"/>
        <v>0.6005097458461538</v>
      </c>
      <c r="W19" s="37">
        <v>0.55000000000000004</v>
      </c>
      <c r="X19" s="97">
        <f t="shared" si="3"/>
        <v>1.1505097458461537</v>
      </c>
      <c r="Y19" s="40"/>
      <c r="Z19" s="40"/>
    </row>
    <row r="20" spans="2:26" x14ac:dyDescent="0.25">
      <c r="B20" s="44" t="s">
        <v>984</v>
      </c>
      <c r="C20" s="95" t="s">
        <v>43</v>
      </c>
      <c r="D20" s="52" t="s">
        <v>110</v>
      </c>
      <c r="E20" s="35">
        <v>27</v>
      </c>
      <c r="F20" s="52">
        <v>32.5</v>
      </c>
      <c r="G20" s="33">
        <v>45</v>
      </c>
      <c r="H20" s="33">
        <v>0.3</v>
      </c>
      <c r="I20" s="33" t="s">
        <v>103</v>
      </c>
      <c r="J20" s="33">
        <v>45</v>
      </c>
      <c r="K20" s="33">
        <v>0.3</v>
      </c>
      <c r="L20" s="33" t="s">
        <v>103</v>
      </c>
      <c r="M20" s="23" t="s">
        <v>986</v>
      </c>
      <c r="N20" s="33" t="s">
        <v>939</v>
      </c>
      <c r="O20" s="64">
        <v>41550</v>
      </c>
      <c r="P20" s="61" t="s">
        <v>956</v>
      </c>
      <c r="Q20" s="33">
        <v>3</v>
      </c>
      <c r="R20" s="33">
        <f t="shared" si="0"/>
        <v>35.5</v>
      </c>
      <c r="S20" s="34">
        <f>+VLOOKUP(B20,'[3]Annexe 1 (Prix MP)'!$A$1:$E$29,3,0)*$T$6/1000</f>
        <v>39.033133479999996</v>
      </c>
      <c r="T20" s="96">
        <v>2810</v>
      </c>
      <c r="U20" s="35">
        <f t="shared" si="1"/>
        <v>79</v>
      </c>
      <c r="V20" s="37">
        <f t="shared" si="2"/>
        <v>0.49409029721518982</v>
      </c>
      <c r="W20" s="37">
        <v>0.5</v>
      </c>
      <c r="X20" s="97">
        <f t="shared" si="3"/>
        <v>0.99409029721518982</v>
      </c>
      <c r="Y20" s="40"/>
      <c r="Z20" s="40"/>
    </row>
    <row r="21" spans="2:26" x14ac:dyDescent="0.25">
      <c r="B21" s="44" t="s">
        <v>984</v>
      </c>
      <c r="C21" s="95" t="s">
        <v>993</v>
      </c>
      <c r="D21" s="52" t="s">
        <v>784</v>
      </c>
      <c r="E21" s="35">
        <v>27</v>
      </c>
      <c r="F21" s="52">
        <v>58.6</v>
      </c>
      <c r="G21" s="33">
        <v>45</v>
      </c>
      <c r="H21" s="33">
        <v>0.3</v>
      </c>
      <c r="I21" s="33" t="s">
        <v>103</v>
      </c>
      <c r="J21" s="33">
        <v>45</v>
      </c>
      <c r="K21" s="33">
        <v>0.3</v>
      </c>
      <c r="L21" s="33" t="s">
        <v>103</v>
      </c>
      <c r="M21" s="23" t="s">
        <v>986</v>
      </c>
      <c r="N21" s="21" t="s">
        <v>97</v>
      </c>
      <c r="O21" s="98"/>
      <c r="P21" s="98"/>
      <c r="Q21" s="33">
        <v>3</v>
      </c>
      <c r="R21" s="33">
        <f t="shared" si="0"/>
        <v>61.6</v>
      </c>
      <c r="S21" s="34">
        <f>+VLOOKUP(B21,'[3]Annexe 1 (Prix MP)'!$A$1:$E$29,3,0)*$T$6/1000</f>
        <v>39.033133479999996</v>
      </c>
      <c r="T21" s="96">
        <v>2810</v>
      </c>
      <c r="U21" s="35">
        <f t="shared" si="1"/>
        <v>45</v>
      </c>
      <c r="V21" s="37">
        <f t="shared" si="2"/>
        <v>0.86740296622222213</v>
      </c>
      <c r="W21" s="37">
        <v>0.3</v>
      </c>
      <c r="X21" s="97">
        <f t="shared" si="3"/>
        <v>1.1674029662222221</v>
      </c>
      <c r="Y21" s="40"/>
      <c r="Z21" s="40"/>
    </row>
    <row r="22" spans="2:26" x14ac:dyDescent="0.25">
      <c r="B22" s="44" t="s">
        <v>984</v>
      </c>
      <c r="C22" s="95" t="s">
        <v>44</v>
      </c>
      <c r="D22" s="52" t="s">
        <v>110</v>
      </c>
      <c r="E22" s="35">
        <v>27</v>
      </c>
      <c r="F22" s="35">
        <v>54</v>
      </c>
      <c r="G22" s="33">
        <v>45</v>
      </c>
      <c r="H22" s="33">
        <v>0.3</v>
      </c>
      <c r="I22" s="33" t="s">
        <v>103</v>
      </c>
      <c r="J22" s="33">
        <v>45</v>
      </c>
      <c r="K22" s="33">
        <v>0.3</v>
      </c>
      <c r="L22" s="33" t="s">
        <v>103</v>
      </c>
      <c r="M22" s="23" t="s">
        <v>986</v>
      </c>
      <c r="N22" s="33" t="s">
        <v>939</v>
      </c>
      <c r="O22" s="64">
        <v>41536</v>
      </c>
      <c r="P22" s="61" t="s">
        <v>956</v>
      </c>
      <c r="Q22" s="33">
        <v>3</v>
      </c>
      <c r="R22" s="33">
        <f t="shared" si="0"/>
        <v>57</v>
      </c>
      <c r="S22" s="34">
        <f>+VLOOKUP(B22,'[3]Annexe 1 (Prix MP)'!$A$1:$E$29,3,0)*$T$6/1000</f>
        <v>39.033133479999996</v>
      </c>
      <c r="T22" s="96">
        <v>2810</v>
      </c>
      <c r="U22" s="35">
        <f t="shared" si="1"/>
        <v>49</v>
      </c>
      <c r="V22" s="37">
        <f t="shared" si="2"/>
        <v>0.79659456081632651</v>
      </c>
      <c r="W22" s="37">
        <v>0.6</v>
      </c>
      <c r="X22" s="97">
        <f t="shared" si="3"/>
        <v>1.3965945608163266</v>
      </c>
      <c r="Y22" s="40"/>
      <c r="Z22" s="40"/>
    </row>
    <row r="23" spans="2:26" x14ac:dyDescent="0.25">
      <c r="B23" s="44" t="s">
        <v>984</v>
      </c>
      <c r="C23" s="95" t="s">
        <v>45</v>
      </c>
      <c r="D23" s="52" t="s">
        <v>110</v>
      </c>
      <c r="E23" s="35">
        <v>27</v>
      </c>
      <c r="F23" s="35">
        <v>54</v>
      </c>
      <c r="G23" s="33">
        <v>45</v>
      </c>
      <c r="H23" s="33">
        <v>0.3</v>
      </c>
      <c r="I23" s="33" t="s">
        <v>103</v>
      </c>
      <c r="J23" s="33">
        <v>45</v>
      </c>
      <c r="K23" s="33">
        <v>0.3</v>
      </c>
      <c r="L23" s="33" t="s">
        <v>103</v>
      </c>
      <c r="M23" s="23" t="s">
        <v>986</v>
      </c>
      <c r="N23" s="33" t="s">
        <v>939</v>
      </c>
      <c r="O23" s="64">
        <v>41550</v>
      </c>
      <c r="P23" s="61" t="s">
        <v>958</v>
      </c>
      <c r="Q23" s="33">
        <v>3</v>
      </c>
      <c r="R23" s="33">
        <f t="shared" si="0"/>
        <v>57</v>
      </c>
      <c r="S23" s="34">
        <f>+VLOOKUP(B23,'[3]Annexe 1 (Prix MP)'!$A$1:$E$29,3,0)*$T$6/1000</f>
        <v>39.033133479999996</v>
      </c>
      <c r="T23" s="96">
        <v>2810</v>
      </c>
      <c r="U23" s="35">
        <f t="shared" si="1"/>
        <v>49</v>
      </c>
      <c r="V23" s="37">
        <f t="shared" si="2"/>
        <v>0.79659456081632651</v>
      </c>
      <c r="W23" s="37">
        <v>0.7</v>
      </c>
      <c r="X23" s="97">
        <f t="shared" si="3"/>
        <v>1.4965945608163265</v>
      </c>
      <c r="Y23" s="40"/>
      <c r="Z23" s="40"/>
    </row>
    <row r="24" spans="2:26" x14ac:dyDescent="0.25">
      <c r="B24" s="44" t="s">
        <v>984</v>
      </c>
      <c r="C24" s="95" t="s">
        <v>994</v>
      </c>
      <c r="D24" s="52" t="s">
        <v>110</v>
      </c>
      <c r="E24" s="35">
        <v>27</v>
      </c>
      <c r="F24" s="35">
        <v>43</v>
      </c>
      <c r="G24" s="33">
        <v>45</v>
      </c>
      <c r="H24" s="33">
        <v>0.3</v>
      </c>
      <c r="I24" s="33" t="s">
        <v>103</v>
      </c>
      <c r="J24" s="33">
        <v>45</v>
      </c>
      <c r="K24" s="33">
        <v>0.3</v>
      </c>
      <c r="L24" s="33" t="s">
        <v>103</v>
      </c>
      <c r="M24" s="23" t="s">
        <v>986</v>
      </c>
      <c r="N24" s="33" t="s">
        <v>939</v>
      </c>
      <c r="O24" s="64">
        <v>41743</v>
      </c>
      <c r="P24" s="61" t="s">
        <v>958</v>
      </c>
      <c r="Q24" s="33">
        <v>3</v>
      </c>
      <c r="R24" s="33">
        <f t="shared" si="0"/>
        <v>46</v>
      </c>
      <c r="S24" s="34">
        <f>+VLOOKUP(B24,'[3]Annexe 1 (Prix MP)'!$A$1:$E$29,3,0)*$T$6/1000</f>
        <v>39.033133479999996</v>
      </c>
      <c r="T24" s="96">
        <v>2810</v>
      </c>
      <c r="U24" s="35">
        <f t="shared" si="1"/>
        <v>61</v>
      </c>
      <c r="V24" s="37">
        <f t="shared" si="2"/>
        <v>0.63988743409836057</v>
      </c>
      <c r="W24" s="37">
        <v>0.55000000000000004</v>
      </c>
      <c r="X24" s="97">
        <f t="shared" si="3"/>
        <v>1.1898874340983605</v>
      </c>
      <c r="Y24" s="40"/>
      <c r="Z24" s="40"/>
    </row>
    <row r="25" spans="2:26" x14ac:dyDescent="0.25">
      <c r="B25" s="44" t="s">
        <v>984</v>
      </c>
      <c r="C25" s="95" t="s">
        <v>46</v>
      </c>
      <c r="D25" s="52" t="s">
        <v>784</v>
      </c>
      <c r="E25" s="35">
        <v>27</v>
      </c>
      <c r="F25" s="35">
        <v>43</v>
      </c>
      <c r="G25" s="33">
        <v>45</v>
      </c>
      <c r="H25" s="33">
        <v>0.3</v>
      </c>
      <c r="I25" s="33" t="s">
        <v>103</v>
      </c>
      <c r="J25" s="33">
        <v>45</v>
      </c>
      <c r="K25" s="33">
        <v>0.3</v>
      </c>
      <c r="L25" s="33" t="s">
        <v>103</v>
      </c>
      <c r="M25" s="23" t="s">
        <v>986</v>
      </c>
      <c r="N25" s="21" t="s">
        <v>97</v>
      </c>
      <c r="O25" s="98"/>
      <c r="P25" s="98"/>
      <c r="Q25" s="33">
        <v>3</v>
      </c>
      <c r="R25" s="33">
        <f t="shared" si="0"/>
        <v>46</v>
      </c>
      <c r="S25" s="34">
        <f>+VLOOKUP(B25,'[3]Annexe 1 (Prix MP)'!$A$1:$E$29,3,0)*$T$6/1000</f>
        <v>39.033133479999996</v>
      </c>
      <c r="T25" s="96">
        <v>2810</v>
      </c>
      <c r="U25" s="35">
        <f t="shared" si="1"/>
        <v>61</v>
      </c>
      <c r="V25" s="37">
        <f t="shared" si="2"/>
        <v>0.63988743409836057</v>
      </c>
      <c r="W25" s="37">
        <v>0.3</v>
      </c>
      <c r="X25" s="97">
        <f t="shared" si="3"/>
        <v>0.93988743409836051</v>
      </c>
      <c r="Y25" s="40"/>
      <c r="Z25" s="40"/>
    </row>
    <row r="26" spans="2:26" x14ac:dyDescent="0.25">
      <c r="B26" s="44" t="s">
        <v>984</v>
      </c>
      <c r="C26" s="95" t="s">
        <v>995</v>
      </c>
      <c r="D26" s="52" t="s">
        <v>784</v>
      </c>
      <c r="E26" s="35">
        <v>27</v>
      </c>
      <c r="F26" s="35">
        <v>54</v>
      </c>
      <c r="G26" s="33">
        <v>45</v>
      </c>
      <c r="H26" s="33">
        <v>0.3</v>
      </c>
      <c r="I26" s="33" t="s">
        <v>103</v>
      </c>
      <c r="J26" s="33">
        <v>45</v>
      </c>
      <c r="K26" s="33">
        <v>0.3</v>
      </c>
      <c r="L26" s="33" t="s">
        <v>103</v>
      </c>
      <c r="M26" s="23" t="s">
        <v>986</v>
      </c>
      <c r="N26" s="21" t="s">
        <v>97</v>
      </c>
      <c r="O26" s="98"/>
      <c r="P26" s="98"/>
      <c r="Q26" s="33">
        <v>3</v>
      </c>
      <c r="R26" s="33">
        <f t="shared" si="0"/>
        <v>57</v>
      </c>
      <c r="S26" s="34">
        <f>+VLOOKUP(B26,'[3]Annexe 1 (Prix MP)'!$A$1:$E$29,3,0)*$T$6/1000</f>
        <v>39.033133479999996</v>
      </c>
      <c r="T26" s="96">
        <v>2810</v>
      </c>
      <c r="U26" s="35">
        <f t="shared" si="1"/>
        <v>49</v>
      </c>
      <c r="V26" s="37">
        <f t="shared" si="2"/>
        <v>0.79659456081632651</v>
      </c>
      <c r="W26" s="37">
        <v>0.3</v>
      </c>
      <c r="X26" s="97">
        <f t="shared" si="3"/>
        <v>1.0965945608163266</v>
      </c>
      <c r="Y26" s="40"/>
      <c r="Z26" s="40"/>
    </row>
    <row r="27" spans="2:26" x14ac:dyDescent="0.25">
      <c r="B27" s="44" t="s">
        <v>984</v>
      </c>
      <c r="C27" s="95" t="s">
        <v>47</v>
      </c>
      <c r="D27" s="52" t="s">
        <v>784</v>
      </c>
      <c r="E27" s="35">
        <v>25</v>
      </c>
      <c r="F27" s="35">
        <v>50</v>
      </c>
      <c r="G27" s="33">
        <v>45</v>
      </c>
      <c r="H27" s="33">
        <v>0.3</v>
      </c>
      <c r="I27" s="33" t="s">
        <v>103</v>
      </c>
      <c r="J27" s="33">
        <v>45</v>
      </c>
      <c r="K27" s="33">
        <v>0.3</v>
      </c>
      <c r="L27" s="33" t="s">
        <v>103</v>
      </c>
      <c r="M27" s="23" t="s">
        <v>986</v>
      </c>
      <c r="N27" s="33" t="s">
        <v>939</v>
      </c>
      <c r="O27" s="64">
        <v>43096</v>
      </c>
      <c r="P27" s="61" t="s">
        <v>956</v>
      </c>
      <c r="Q27" s="33">
        <v>3</v>
      </c>
      <c r="R27" s="33">
        <f t="shared" si="0"/>
        <v>53</v>
      </c>
      <c r="S27" s="34">
        <f>+VLOOKUP(B27,'[3]Annexe 1 (Prix MP)'!$A$1:$E$29,3,0)*$T$6/1000</f>
        <v>39.033133479999996</v>
      </c>
      <c r="T27" s="96">
        <v>2810</v>
      </c>
      <c r="U27" s="35">
        <f t="shared" si="1"/>
        <v>53</v>
      </c>
      <c r="V27" s="37">
        <f t="shared" si="2"/>
        <v>0.73647421660377355</v>
      </c>
      <c r="W27" s="37">
        <v>0.55000000000000004</v>
      </c>
      <c r="X27" s="97">
        <f t="shared" si="3"/>
        <v>1.2864742166037737</v>
      </c>
      <c r="Y27" s="40"/>
      <c r="Z27" s="40"/>
    </row>
  </sheetData>
  <autoFilter ref="B7:X27"/>
  <mergeCells count="6">
    <mergeCell ref="O7:P7"/>
    <mergeCell ref="B2:C5"/>
    <mergeCell ref="D2:V5"/>
    <mergeCell ref="W2:X2"/>
    <mergeCell ref="W3:X3"/>
    <mergeCell ref="W4:X4"/>
  </mergeCells>
  <pageMargins left="0.7" right="0.7" top="0.75" bottom="0.75" header="0.3" footer="0.3"/>
  <pageSetup paperSize="9" scale="38"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49"/>
  <sheetViews>
    <sheetView tabSelected="1" workbookViewId="0">
      <selection activeCell="C13" sqref="C13"/>
    </sheetView>
  </sheetViews>
  <sheetFormatPr baseColWidth="10" defaultRowHeight="15" x14ac:dyDescent="0.25"/>
  <cols>
    <col min="3" max="3" width="21.85546875" customWidth="1"/>
    <col min="5" max="5" width="17.5703125" customWidth="1"/>
    <col min="6" max="6" width="26.85546875" customWidth="1"/>
    <col min="7" max="7" width="12.7109375" bestFit="1" customWidth="1"/>
    <col min="8" max="8" width="9.28515625" bestFit="1" customWidth="1"/>
  </cols>
  <sheetData>
    <row r="1" spans="1:10" x14ac:dyDescent="0.25">
      <c r="A1" s="105" t="s">
        <v>48</v>
      </c>
      <c r="B1" s="105" t="s">
        <v>49</v>
      </c>
      <c r="C1" s="105" t="s">
        <v>50</v>
      </c>
      <c r="D1" s="105" t="s">
        <v>51</v>
      </c>
      <c r="E1" s="105" t="s">
        <v>52</v>
      </c>
      <c r="F1" s="105" t="s">
        <v>53</v>
      </c>
      <c r="G1" s="105" t="s">
        <v>54</v>
      </c>
      <c r="H1" s="105" t="s">
        <v>55</v>
      </c>
    </row>
    <row r="2" spans="1:10" x14ac:dyDescent="0.25">
      <c r="A2" s="99" t="s">
        <v>0</v>
      </c>
      <c r="B2" s="72" t="s">
        <v>996</v>
      </c>
      <c r="C2" s="72"/>
      <c r="D2" s="72" t="s">
        <v>997</v>
      </c>
      <c r="E2" s="100"/>
      <c r="F2" s="72"/>
      <c r="G2" s="72"/>
      <c r="H2" s="72" t="s">
        <v>998</v>
      </c>
      <c r="J2" s="104" t="s">
        <v>999</v>
      </c>
    </row>
    <row r="3" spans="1:10" x14ac:dyDescent="0.25">
      <c r="A3" s="99" t="s">
        <v>1</v>
      </c>
      <c r="B3" s="72" t="s">
        <v>996</v>
      </c>
      <c r="C3" s="72"/>
      <c r="D3" s="72" t="s">
        <v>997</v>
      </c>
      <c r="E3" s="100"/>
      <c r="F3" s="72"/>
      <c r="G3" s="72"/>
      <c r="H3" s="72" t="s">
        <v>998</v>
      </c>
    </row>
    <row r="4" spans="1:10" x14ac:dyDescent="0.25">
      <c r="A4" s="99" t="s">
        <v>2</v>
      </c>
      <c r="B4" s="72" t="s">
        <v>996</v>
      </c>
      <c r="C4" s="72"/>
      <c r="D4" s="72" t="s">
        <v>997</v>
      </c>
      <c r="E4" s="100"/>
      <c r="F4" s="72"/>
      <c r="G4" s="72"/>
      <c r="H4" s="72" t="s">
        <v>998</v>
      </c>
    </row>
    <row r="5" spans="1:10" x14ac:dyDescent="0.25">
      <c r="A5" s="99" t="s">
        <v>3</v>
      </c>
      <c r="B5" s="72" t="s">
        <v>996</v>
      </c>
      <c r="C5" s="72"/>
      <c r="D5" s="72" t="s">
        <v>997</v>
      </c>
      <c r="E5" s="100"/>
      <c r="F5" s="72"/>
      <c r="G5" s="72"/>
      <c r="H5" s="72" t="s">
        <v>998</v>
      </c>
    </row>
    <row r="6" spans="1:10" x14ac:dyDescent="0.25">
      <c r="A6" s="99" t="s">
        <v>4</v>
      </c>
      <c r="B6" s="72" t="s">
        <v>996</v>
      </c>
      <c r="C6" s="72"/>
      <c r="D6" s="72" t="s">
        <v>997</v>
      </c>
      <c r="E6" s="100"/>
      <c r="F6" s="72"/>
      <c r="G6" s="72"/>
      <c r="H6" s="72" t="s">
        <v>998</v>
      </c>
    </row>
    <row r="7" spans="1:10" x14ac:dyDescent="0.25">
      <c r="A7" s="99" t="s">
        <v>5</v>
      </c>
      <c r="B7" s="72" t="s">
        <v>996</v>
      </c>
      <c r="C7" s="72"/>
      <c r="D7" s="72" t="s">
        <v>997</v>
      </c>
      <c r="E7" s="100"/>
      <c r="F7" s="72"/>
      <c r="G7" s="72"/>
      <c r="H7" s="72" t="s">
        <v>998</v>
      </c>
    </row>
    <row r="8" spans="1:10" x14ac:dyDescent="0.25">
      <c r="A8" s="99" t="s">
        <v>6</v>
      </c>
      <c r="B8" s="72" t="s">
        <v>996</v>
      </c>
      <c r="C8" s="72"/>
      <c r="D8" s="72" t="s">
        <v>997</v>
      </c>
      <c r="E8" s="100"/>
      <c r="F8" s="72"/>
      <c r="G8" s="72"/>
      <c r="H8" s="72" t="s">
        <v>998</v>
      </c>
    </row>
    <row r="9" spans="1:10" x14ac:dyDescent="0.25">
      <c r="A9" s="99" t="s">
        <v>7</v>
      </c>
      <c r="B9" s="72" t="s">
        <v>996</v>
      </c>
      <c r="C9" s="72"/>
      <c r="D9" s="72" t="s">
        <v>997</v>
      </c>
      <c r="E9" s="100"/>
      <c r="F9" s="72"/>
      <c r="G9" s="72"/>
      <c r="H9" s="72" t="s">
        <v>998</v>
      </c>
    </row>
    <row r="10" spans="1:10" x14ac:dyDescent="0.25">
      <c r="A10" s="99" t="s">
        <v>8</v>
      </c>
      <c r="B10" s="72" t="s">
        <v>996</v>
      </c>
      <c r="C10" s="72"/>
      <c r="D10" s="72" t="s">
        <v>997</v>
      </c>
      <c r="E10" s="100"/>
      <c r="F10" s="72"/>
      <c r="G10" s="72"/>
      <c r="H10" s="72" t="s">
        <v>998</v>
      </c>
    </row>
    <row r="11" spans="1:10" x14ac:dyDescent="0.25">
      <c r="A11" s="99" t="s">
        <v>9</v>
      </c>
      <c r="B11" s="72" t="s">
        <v>996</v>
      </c>
      <c r="C11" s="72"/>
      <c r="D11" s="72" t="s">
        <v>997</v>
      </c>
      <c r="E11" s="100"/>
      <c r="F11" s="72"/>
      <c r="G11" s="72"/>
      <c r="H11" s="72" t="s">
        <v>998</v>
      </c>
    </row>
    <row r="12" spans="1:10" x14ac:dyDescent="0.25">
      <c r="A12" s="99" t="s">
        <v>10</v>
      </c>
      <c r="B12" s="72" t="s">
        <v>996</v>
      </c>
      <c r="C12" s="72"/>
      <c r="D12" s="72" t="s">
        <v>997</v>
      </c>
      <c r="E12" s="100"/>
      <c r="F12" s="72"/>
      <c r="G12" s="72"/>
      <c r="H12" s="72" t="s">
        <v>998</v>
      </c>
    </row>
    <row r="13" spans="1:10" x14ac:dyDescent="0.25">
      <c r="A13" s="99" t="s">
        <v>11</v>
      </c>
      <c r="B13" s="72" t="s">
        <v>996</v>
      </c>
      <c r="C13" s="72"/>
      <c r="D13" s="72" t="s">
        <v>997</v>
      </c>
      <c r="E13" s="100"/>
      <c r="F13" s="72"/>
      <c r="G13" s="72"/>
      <c r="H13" s="72" t="s">
        <v>998</v>
      </c>
    </row>
    <row r="14" spans="1:10" x14ac:dyDescent="0.25">
      <c r="A14" s="99" t="s">
        <v>12</v>
      </c>
      <c r="B14" s="72" t="s">
        <v>996</v>
      </c>
      <c r="C14" s="72"/>
      <c r="D14" s="72" t="s">
        <v>997</v>
      </c>
      <c r="E14" s="100"/>
      <c r="F14" s="72"/>
      <c r="G14" s="72"/>
      <c r="H14" s="72" t="s">
        <v>998</v>
      </c>
    </row>
    <row r="15" spans="1:10" x14ac:dyDescent="0.25">
      <c r="A15" s="99" t="s">
        <v>13</v>
      </c>
      <c r="B15" s="72" t="s">
        <v>996</v>
      </c>
      <c r="C15" s="72"/>
      <c r="D15" s="72" t="s">
        <v>997</v>
      </c>
      <c r="E15" s="100"/>
      <c r="F15" s="72"/>
      <c r="G15" s="72"/>
      <c r="H15" s="72" t="s">
        <v>998</v>
      </c>
    </row>
    <row r="16" spans="1:10" x14ac:dyDescent="0.25">
      <c r="A16" s="99" t="s">
        <v>14</v>
      </c>
      <c r="B16" s="72" t="s">
        <v>996</v>
      </c>
      <c r="C16" s="72"/>
      <c r="D16" s="72" t="s">
        <v>997</v>
      </c>
      <c r="E16" s="100"/>
      <c r="F16" s="72"/>
      <c r="G16" s="72"/>
      <c r="H16" s="72" t="s">
        <v>998</v>
      </c>
    </row>
    <row r="17" spans="1:8" x14ac:dyDescent="0.25">
      <c r="A17" s="99" t="s">
        <v>15</v>
      </c>
      <c r="B17" s="72" t="s">
        <v>996</v>
      </c>
      <c r="C17" s="72"/>
      <c r="D17" s="72" t="s">
        <v>997</v>
      </c>
      <c r="E17" s="100"/>
      <c r="F17" s="72"/>
      <c r="G17" s="72"/>
      <c r="H17" s="72" t="s">
        <v>998</v>
      </c>
    </row>
    <row r="18" spans="1:8" x14ac:dyDescent="0.25">
      <c r="A18" s="99" t="s">
        <v>16</v>
      </c>
      <c r="B18" s="72" t="s">
        <v>996</v>
      </c>
      <c r="C18" s="72"/>
      <c r="D18" s="72" t="s">
        <v>997</v>
      </c>
      <c r="E18" s="100"/>
      <c r="F18" s="72"/>
      <c r="G18" s="72"/>
      <c r="H18" s="72" t="s">
        <v>998</v>
      </c>
    </row>
    <row r="19" spans="1:8" x14ac:dyDescent="0.25">
      <c r="A19" s="99" t="s">
        <v>17</v>
      </c>
      <c r="B19" s="72" t="s">
        <v>996</v>
      </c>
      <c r="C19" s="72"/>
      <c r="D19" s="72" t="s">
        <v>997</v>
      </c>
      <c r="E19" s="100"/>
      <c r="F19" s="72"/>
      <c r="G19" s="72"/>
      <c r="H19" s="72" t="s">
        <v>998</v>
      </c>
    </row>
    <row r="20" spans="1:8" x14ac:dyDescent="0.25">
      <c r="A20" s="99" t="s">
        <v>18</v>
      </c>
      <c r="B20" s="72" t="s">
        <v>996</v>
      </c>
      <c r="C20" s="72"/>
      <c r="D20" s="72" t="s">
        <v>997</v>
      </c>
      <c r="E20" s="100"/>
      <c r="F20" s="72"/>
      <c r="G20" s="72"/>
      <c r="H20" s="72" t="s">
        <v>998</v>
      </c>
    </row>
    <row r="21" spans="1:8" x14ac:dyDescent="0.25">
      <c r="A21" s="99" t="s">
        <v>19</v>
      </c>
      <c r="B21" s="72" t="s">
        <v>996</v>
      </c>
      <c r="C21" s="72"/>
      <c r="D21" s="72" t="s">
        <v>997</v>
      </c>
      <c r="E21" s="100"/>
      <c r="F21" s="72"/>
      <c r="G21" s="72"/>
      <c r="H21" s="72" t="s">
        <v>998</v>
      </c>
    </row>
    <row r="22" spans="1:8" x14ac:dyDescent="0.25">
      <c r="A22" s="99" t="s">
        <v>20</v>
      </c>
      <c r="B22" s="72" t="s">
        <v>996</v>
      </c>
      <c r="C22" s="72"/>
      <c r="D22" s="72" t="s">
        <v>997</v>
      </c>
      <c r="E22" s="100"/>
      <c r="F22" s="72"/>
      <c r="G22" s="72"/>
      <c r="H22" s="72" t="s">
        <v>998</v>
      </c>
    </row>
    <row r="23" spans="1:8" x14ac:dyDescent="0.25">
      <c r="A23" s="99" t="s">
        <v>21</v>
      </c>
      <c r="B23" s="72" t="s">
        <v>996</v>
      </c>
      <c r="C23" s="72"/>
      <c r="D23" s="72" t="s">
        <v>997</v>
      </c>
      <c r="E23" s="100"/>
      <c r="F23" s="72"/>
      <c r="G23" s="72"/>
      <c r="H23" s="72" t="s">
        <v>998</v>
      </c>
    </row>
    <row r="24" spans="1:8" x14ac:dyDescent="0.25">
      <c r="A24" s="99" t="s">
        <v>22</v>
      </c>
      <c r="B24" s="72" t="s">
        <v>996</v>
      </c>
      <c r="C24" s="72"/>
      <c r="D24" s="72" t="s">
        <v>997</v>
      </c>
      <c r="E24" s="100"/>
      <c r="F24" s="72"/>
      <c r="G24" s="72"/>
      <c r="H24" s="72" t="s">
        <v>998</v>
      </c>
    </row>
    <row r="25" spans="1:8" x14ac:dyDescent="0.25">
      <c r="A25" s="99" t="s">
        <v>23</v>
      </c>
      <c r="B25" s="72" t="s">
        <v>996</v>
      </c>
      <c r="C25" s="72"/>
      <c r="D25" s="72" t="s">
        <v>997</v>
      </c>
      <c r="E25" s="100"/>
      <c r="F25" s="72"/>
      <c r="G25" s="72"/>
      <c r="H25" s="72" t="s">
        <v>998</v>
      </c>
    </row>
    <row r="26" spans="1:8" x14ac:dyDescent="0.25">
      <c r="A26" s="99" t="s">
        <v>24</v>
      </c>
      <c r="B26" s="72" t="s">
        <v>996</v>
      </c>
      <c r="C26" s="72"/>
      <c r="D26" s="72" t="s">
        <v>997</v>
      </c>
      <c r="E26" s="100"/>
      <c r="F26" s="72"/>
      <c r="G26" s="72"/>
      <c r="H26" s="72" t="s">
        <v>998</v>
      </c>
    </row>
    <row r="27" spans="1:8" x14ac:dyDescent="0.25">
      <c r="A27" s="99" t="s">
        <v>25</v>
      </c>
      <c r="B27" s="72" t="s">
        <v>996</v>
      </c>
      <c r="C27" s="72"/>
      <c r="D27" s="72" t="s">
        <v>997</v>
      </c>
      <c r="E27" s="100"/>
      <c r="F27" s="72"/>
      <c r="G27" s="72"/>
      <c r="H27" s="72" t="s">
        <v>998</v>
      </c>
    </row>
    <row r="28" spans="1:8" x14ac:dyDescent="0.25">
      <c r="A28" s="99" t="s">
        <v>26</v>
      </c>
      <c r="B28" s="72" t="s">
        <v>996</v>
      </c>
      <c r="C28" s="72"/>
      <c r="D28" s="72" t="s">
        <v>997</v>
      </c>
      <c r="E28" s="100"/>
      <c r="F28" s="72"/>
      <c r="G28" s="72"/>
      <c r="H28" s="72" t="s">
        <v>998</v>
      </c>
    </row>
    <row r="29" spans="1:8" x14ac:dyDescent="0.25">
      <c r="A29" s="99" t="s">
        <v>27</v>
      </c>
      <c r="B29" s="72" t="s">
        <v>996</v>
      </c>
      <c r="C29" s="72"/>
      <c r="D29" s="72" t="s">
        <v>997</v>
      </c>
      <c r="E29" s="100"/>
      <c r="F29" s="72"/>
      <c r="G29" s="72"/>
      <c r="H29" s="72" t="s">
        <v>998</v>
      </c>
    </row>
    <row r="30" spans="1:8" x14ac:dyDescent="0.25">
      <c r="A30" s="99" t="s">
        <v>28</v>
      </c>
      <c r="B30" s="72" t="s">
        <v>996</v>
      </c>
      <c r="C30" s="72"/>
      <c r="D30" s="72" t="s">
        <v>997</v>
      </c>
      <c r="E30" s="100"/>
      <c r="F30" s="72"/>
      <c r="G30" s="72"/>
      <c r="H30" s="72" t="s">
        <v>998</v>
      </c>
    </row>
    <row r="31" spans="1:8" x14ac:dyDescent="0.25">
      <c r="A31" s="99" t="s">
        <v>29</v>
      </c>
      <c r="B31" s="72" t="s">
        <v>996</v>
      </c>
      <c r="C31" s="72"/>
      <c r="D31" s="72" t="s">
        <v>997</v>
      </c>
      <c r="E31" s="100"/>
      <c r="F31" s="72"/>
      <c r="G31" s="72"/>
      <c r="H31" s="72" t="s">
        <v>998</v>
      </c>
    </row>
    <row r="32" spans="1:8" x14ac:dyDescent="0.25">
      <c r="A32" s="99" t="s">
        <v>30</v>
      </c>
      <c r="B32" s="72" t="s">
        <v>996</v>
      </c>
      <c r="C32" s="72"/>
      <c r="D32" s="72" t="s">
        <v>997</v>
      </c>
      <c r="E32" s="100"/>
      <c r="F32" s="72"/>
      <c r="G32" s="72"/>
      <c r="H32" s="72" t="s">
        <v>998</v>
      </c>
    </row>
    <row r="33" spans="1:8" x14ac:dyDescent="0.25">
      <c r="A33" s="99" t="s">
        <v>31</v>
      </c>
      <c r="B33" s="72" t="s">
        <v>996</v>
      </c>
      <c r="C33" s="72"/>
      <c r="D33" s="72" t="s">
        <v>997</v>
      </c>
      <c r="E33" s="100"/>
      <c r="F33" s="72"/>
      <c r="G33" s="72"/>
      <c r="H33" s="72" t="s">
        <v>998</v>
      </c>
    </row>
    <row r="34" spans="1:8" x14ac:dyDescent="0.25">
      <c r="A34" s="99" t="s">
        <v>32</v>
      </c>
      <c r="B34" s="72" t="s">
        <v>996</v>
      </c>
      <c r="C34" s="72"/>
      <c r="D34" s="72" t="s">
        <v>997</v>
      </c>
      <c r="E34" s="100"/>
      <c r="F34" s="72"/>
      <c r="G34" s="72"/>
      <c r="H34" s="72" t="s">
        <v>998</v>
      </c>
    </row>
    <row r="35" spans="1:8" x14ac:dyDescent="0.25">
      <c r="A35" s="99" t="s">
        <v>33</v>
      </c>
      <c r="B35" s="72" t="s">
        <v>996</v>
      </c>
      <c r="C35" s="72"/>
      <c r="D35" s="72" t="s">
        <v>997</v>
      </c>
      <c r="E35" s="100"/>
      <c r="F35" s="72"/>
      <c r="G35" s="72"/>
      <c r="H35" s="72" t="s">
        <v>998</v>
      </c>
    </row>
    <row r="36" spans="1:8" x14ac:dyDescent="0.25">
      <c r="A36" s="99" t="s">
        <v>34</v>
      </c>
      <c r="B36" s="72" t="s">
        <v>996</v>
      </c>
      <c r="C36" s="72"/>
      <c r="D36" s="72" t="s">
        <v>997</v>
      </c>
      <c r="E36" s="100"/>
      <c r="F36" s="72"/>
      <c r="G36" s="72"/>
      <c r="H36" s="72" t="s">
        <v>998</v>
      </c>
    </row>
    <row r="37" spans="1:8" x14ac:dyDescent="0.25">
      <c r="A37" s="99" t="s">
        <v>35</v>
      </c>
      <c r="B37" s="72" t="s">
        <v>996</v>
      </c>
      <c r="C37" s="72"/>
      <c r="D37" s="72" t="s">
        <v>997</v>
      </c>
      <c r="E37" s="100"/>
      <c r="F37" s="72"/>
      <c r="G37" s="72"/>
      <c r="H37" s="72" t="s">
        <v>998</v>
      </c>
    </row>
    <row r="38" spans="1:8" x14ac:dyDescent="0.25">
      <c r="A38" s="99" t="s">
        <v>36</v>
      </c>
      <c r="B38" s="72" t="s">
        <v>996</v>
      </c>
      <c r="C38" s="72"/>
      <c r="D38" s="72" t="s">
        <v>997</v>
      </c>
      <c r="E38" s="100"/>
      <c r="F38" s="72"/>
      <c r="G38" s="72"/>
      <c r="H38" s="72" t="s">
        <v>998</v>
      </c>
    </row>
    <row r="39" spans="1:8" x14ac:dyDescent="0.25">
      <c r="A39" s="99" t="s">
        <v>37</v>
      </c>
      <c r="B39" s="72" t="s">
        <v>996</v>
      </c>
      <c r="C39" s="72"/>
      <c r="D39" s="72" t="s">
        <v>997</v>
      </c>
      <c r="E39" s="100"/>
      <c r="F39" s="72"/>
      <c r="G39" s="72"/>
      <c r="H39" s="72" t="s">
        <v>998</v>
      </c>
    </row>
    <row r="40" spans="1:8" x14ac:dyDescent="0.25">
      <c r="A40" s="99" t="s">
        <v>38</v>
      </c>
      <c r="B40" s="72" t="s">
        <v>996</v>
      </c>
      <c r="C40" s="72"/>
      <c r="D40" s="72" t="s">
        <v>997</v>
      </c>
      <c r="E40" s="100"/>
      <c r="F40" s="72"/>
      <c r="G40" s="72"/>
      <c r="H40" s="72" t="s">
        <v>998</v>
      </c>
    </row>
    <row r="41" spans="1:8" x14ac:dyDescent="0.25">
      <c r="A41" s="99" t="s">
        <v>39</v>
      </c>
      <c r="B41" s="72" t="s">
        <v>996</v>
      </c>
      <c r="C41" s="72"/>
      <c r="D41" s="72" t="s">
        <v>997</v>
      </c>
      <c r="E41" s="100"/>
      <c r="F41" s="72"/>
      <c r="G41" s="72"/>
      <c r="H41" s="72" t="s">
        <v>998</v>
      </c>
    </row>
    <row r="42" spans="1:8" x14ac:dyDescent="0.25">
      <c r="A42" s="99" t="s">
        <v>40</v>
      </c>
      <c r="B42" s="72" t="s">
        <v>996</v>
      </c>
      <c r="C42" s="72"/>
      <c r="D42" s="72" t="s">
        <v>997</v>
      </c>
      <c r="E42" s="100"/>
      <c r="F42" s="72"/>
      <c r="G42" s="72"/>
      <c r="H42" s="72" t="s">
        <v>998</v>
      </c>
    </row>
    <row r="43" spans="1:8" x14ac:dyDescent="0.25">
      <c r="A43" s="99" t="s">
        <v>41</v>
      </c>
      <c r="B43" s="72" t="s">
        <v>996</v>
      </c>
      <c r="C43" s="72"/>
      <c r="D43" s="72" t="s">
        <v>997</v>
      </c>
      <c r="E43" s="100"/>
      <c r="F43" s="72"/>
      <c r="G43" s="72"/>
      <c r="H43" s="72" t="s">
        <v>998</v>
      </c>
    </row>
    <row r="44" spans="1:8" x14ac:dyDescent="0.25">
      <c r="A44" s="99" t="s">
        <v>42</v>
      </c>
      <c r="B44" s="72" t="s">
        <v>996</v>
      </c>
      <c r="C44" s="72"/>
      <c r="D44" s="72" t="s">
        <v>997</v>
      </c>
      <c r="E44" s="100"/>
      <c r="F44" s="72"/>
      <c r="G44" s="72"/>
      <c r="H44" s="72" t="s">
        <v>998</v>
      </c>
    </row>
    <row r="45" spans="1:8" x14ac:dyDescent="0.25">
      <c r="A45" s="99" t="s">
        <v>43</v>
      </c>
      <c r="B45" s="72" t="s">
        <v>996</v>
      </c>
      <c r="C45" s="72"/>
      <c r="D45" s="72" t="s">
        <v>997</v>
      </c>
      <c r="E45" s="100"/>
      <c r="F45" s="72"/>
      <c r="G45" s="72"/>
      <c r="H45" s="72" t="s">
        <v>998</v>
      </c>
    </row>
    <row r="46" spans="1:8" x14ac:dyDescent="0.25">
      <c r="A46" s="99" t="s">
        <v>44</v>
      </c>
      <c r="B46" s="72" t="s">
        <v>996</v>
      </c>
      <c r="C46" s="72"/>
      <c r="D46" s="72" t="s">
        <v>997</v>
      </c>
      <c r="E46" s="100"/>
      <c r="F46" s="72"/>
      <c r="G46" s="72"/>
      <c r="H46" s="72" t="s">
        <v>998</v>
      </c>
    </row>
    <row r="47" spans="1:8" x14ac:dyDescent="0.25">
      <c r="A47" s="99" t="s">
        <v>45</v>
      </c>
      <c r="B47" s="72" t="s">
        <v>996</v>
      </c>
      <c r="C47" s="72"/>
      <c r="D47" s="72" t="s">
        <v>997</v>
      </c>
      <c r="E47" s="100"/>
      <c r="F47" s="72"/>
      <c r="G47" s="72"/>
      <c r="H47" s="72" t="s">
        <v>998</v>
      </c>
    </row>
    <row r="48" spans="1:8" x14ac:dyDescent="0.25">
      <c r="A48" s="99" t="s">
        <v>46</v>
      </c>
      <c r="B48" s="72" t="s">
        <v>996</v>
      </c>
      <c r="C48" s="72"/>
      <c r="D48" s="72" t="s">
        <v>997</v>
      </c>
      <c r="E48" s="100"/>
      <c r="F48" s="72"/>
      <c r="G48" s="72"/>
      <c r="H48" s="72" t="s">
        <v>998</v>
      </c>
    </row>
    <row r="49" spans="1:8" x14ac:dyDescent="0.25">
      <c r="A49" s="99" t="s">
        <v>47</v>
      </c>
      <c r="B49" s="72" t="s">
        <v>996</v>
      </c>
      <c r="C49" s="72"/>
      <c r="D49" s="72" t="s">
        <v>997</v>
      </c>
      <c r="E49" s="100"/>
      <c r="F49" s="72"/>
      <c r="G49" s="72"/>
      <c r="H49" s="72" t="s">
        <v>998</v>
      </c>
    </row>
  </sheetData>
  <hyperlinks>
    <hyperlink ref="J2"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Bague en acier (simple) </vt:lpstr>
      <vt:lpstr>Bague Usinée</vt:lpstr>
      <vt:lpstr>Bague Alu</vt:lpstr>
      <vt:lpstr>Feuil1</vt:lpstr>
      <vt:lpstr>'Bague Alu'!Zone_d_impression</vt:lpstr>
      <vt:lpstr>'Bague en acier (simple) '!Zone_d_impression</vt:lpstr>
      <vt:lpstr>'Bague Usinée'!Zone_d_impression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Raouf</dc:creator>
  <cp:lastModifiedBy>Guy Blancher</cp:lastModifiedBy>
  <dcterms:created xsi:type="dcterms:W3CDTF">2018-12-12T14:23:42Z</dcterms:created>
  <dcterms:modified xsi:type="dcterms:W3CDTF">2018-12-18T22:34:46Z</dcterms:modified>
</cp:coreProperties>
</file>