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9995" windowHeight="6765" activeTab="1"/>
  </bookViews>
  <sheets>
    <sheet name="Planning e-dispatch" sheetId="6" r:id="rId1"/>
    <sheet name="Masque" sheetId="1" r:id="rId2"/>
    <sheet name="BDD" sheetId="2" r:id="rId3"/>
  </sheets>
  <functionGroups builtInGroupCount="18"/>
  <definedNames>
    <definedName name="_xlnm._FilterDatabase" localSheetId="1" hidden="1">Masque!$A$1:$E$2</definedName>
    <definedName name="BP">BDD!$L$2:$M$4</definedName>
    <definedName name="CHEF">BDD!$Q$2:$Q$8</definedName>
    <definedName name="Client">BDD!$A$2:$A$8</definedName>
    <definedName name="FOURNISSEUR">BDD!$C$2:$C$38</definedName>
    <definedName name="GM">BDD!$I$1:$J$19</definedName>
    <definedName name="JOUR">BDD!$O$2:$O$7</definedName>
    <definedName name="TARIFICATION">BDD!$E$2:$E$5</definedName>
    <definedName name="VEHICULE">BDD!$G$2:$G$4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2" i="1"/>
  <c r="E13" i="1"/>
  <c r="E15" i="1"/>
  <c r="E17" i="1"/>
  <c r="E19" i="1"/>
  <c r="E21" i="1"/>
  <c r="E23" i="1"/>
  <c r="E25" i="1"/>
  <c r="E27" i="1"/>
  <c r="E14" i="1"/>
  <c r="E16" i="1"/>
  <c r="E18" i="1"/>
  <c r="E20" i="1"/>
  <c r="E22" i="1"/>
  <c r="E24" i="1"/>
  <c r="E26" i="1"/>
  <c r="E8" i="1"/>
  <c r="E10" i="1"/>
  <c r="E12" i="1"/>
  <c r="E11" i="1"/>
  <c r="E9" i="1"/>
  <c r="E2" i="1"/>
  <c r="E3" i="1"/>
  <c r="E5" i="1"/>
  <c r="E7" i="1"/>
  <c r="E4" i="1"/>
  <c r="E6" i="1"/>
  <c r="N3" i="1" l="1"/>
  <c r="N4" i="1"/>
  <c r="V4" i="1" s="1"/>
  <c r="N5" i="1"/>
  <c r="V5" i="1" s="1"/>
  <c r="N6" i="1"/>
  <c r="V6" i="1" s="1"/>
  <c r="N7" i="1"/>
  <c r="V7" i="1" s="1"/>
  <c r="N8" i="1"/>
  <c r="V8" i="1" s="1"/>
  <c r="N9" i="1"/>
  <c r="V9" i="1" s="1"/>
  <c r="N10" i="1"/>
  <c r="V10" i="1" s="1"/>
  <c r="N11" i="1"/>
  <c r="V11" i="1" s="1"/>
  <c r="N12" i="1"/>
  <c r="V12" i="1" s="1"/>
  <c r="N13" i="1"/>
  <c r="V13" i="1" s="1"/>
  <c r="N14" i="1"/>
  <c r="V14" i="1" s="1"/>
  <c r="N15" i="1"/>
  <c r="V15" i="1" s="1"/>
  <c r="N16" i="1"/>
  <c r="V16" i="1" s="1"/>
  <c r="N17" i="1"/>
  <c r="V17" i="1" s="1"/>
  <c r="N18" i="1"/>
  <c r="V18" i="1" s="1"/>
  <c r="N19" i="1"/>
  <c r="V19" i="1" s="1"/>
  <c r="N20" i="1"/>
  <c r="V20" i="1" s="1"/>
  <c r="N21" i="1"/>
  <c r="V21" i="1" s="1"/>
  <c r="N22" i="1"/>
  <c r="V22" i="1" s="1"/>
  <c r="N23" i="1"/>
  <c r="V23" i="1" s="1"/>
  <c r="N24" i="1"/>
  <c r="V24" i="1" s="1"/>
  <c r="N25" i="1"/>
  <c r="V25" i="1" s="1"/>
  <c r="N26" i="1"/>
  <c r="V26" i="1" s="1"/>
  <c r="N27" i="1"/>
  <c r="V27" i="1" s="1"/>
  <c r="N28" i="1"/>
  <c r="V28" i="1" s="1"/>
  <c r="N29" i="1"/>
  <c r="V29" i="1" s="1"/>
  <c r="N30" i="1"/>
  <c r="V30" i="1" s="1"/>
  <c r="N31" i="1"/>
  <c r="V31" i="1" s="1"/>
  <c r="N32" i="1"/>
  <c r="V32" i="1" s="1"/>
  <c r="N33" i="1"/>
  <c r="V33" i="1" s="1"/>
  <c r="N34" i="1"/>
  <c r="V34" i="1" s="1"/>
  <c r="N35" i="1"/>
  <c r="V35" i="1" s="1"/>
  <c r="N36" i="1"/>
  <c r="V36" i="1" s="1"/>
  <c r="N37" i="1"/>
  <c r="V37" i="1" s="1"/>
  <c r="N38" i="1"/>
  <c r="V38" i="1" s="1"/>
  <c r="N39" i="1"/>
  <c r="V39" i="1" s="1"/>
  <c r="N40" i="1"/>
  <c r="V40" i="1" s="1"/>
  <c r="V3" i="1"/>
  <c r="N2" i="1"/>
  <c r="V2" i="1" s="1"/>
  <c r="M4" i="2"/>
</calcChain>
</file>

<file path=xl/sharedStrings.xml><?xml version="1.0" encoding="utf-8"?>
<sst xmlns="http://schemas.openxmlformats.org/spreadsheetml/2006/main" count="272" uniqueCount="149">
  <si>
    <t>N° Parc Fournisseur</t>
  </si>
  <si>
    <t>Chauffeur</t>
  </si>
  <si>
    <t>Immatriculation</t>
  </si>
  <si>
    <t>Client</t>
  </si>
  <si>
    <t>Chantier</t>
  </si>
  <si>
    <t>N° IDMDN</t>
  </si>
  <si>
    <t>Tarification</t>
  </si>
  <si>
    <t>Nature matériaux</t>
  </si>
  <si>
    <t>H début</t>
  </si>
  <si>
    <t>Coupure</t>
  </si>
  <si>
    <t>H fin</t>
  </si>
  <si>
    <t>Temps</t>
  </si>
  <si>
    <t>Jour</t>
  </si>
  <si>
    <t>Tonnage</t>
  </si>
  <si>
    <t>Fournisseur</t>
  </si>
  <si>
    <t>LRS</t>
  </si>
  <si>
    <t>PE</t>
  </si>
  <si>
    <t>TVPI</t>
  </si>
  <si>
    <t>LIHONS</t>
  </si>
  <si>
    <t>LES</t>
  </si>
  <si>
    <t>CLIENT</t>
  </si>
  <si>
    <t>AU BEL ETANG</t>
  </si>
  <si>
    <t>BECCAN</t>
  </si>
  <si>
    <t>BRAURE</t>
  </si>
  <si>
    <t>CARON EQUIPEMENT</t>
  </si>
  <si>
    <t>CARTON</t>
  </si>
  <si>
    <t>CHRISTIANN</t>
  </si>
  <si>
    <t>CONSTANT ROUSSEL</t>
  </si>
  <si>
    <t>DALLE</t>
  </si>
  <si>
    <t>DESCAMPS</t>
  </si>
  <si>
    <t>DEWEERDT</t>
  </si>
  <si>
    <t>DUCATTEAU</t>
  </si>
  <si>
    <t>DVB</t>
  </si>
  <si>
    <t>ETA DU CHENE</t>
  </si>
  <si>
    <t>GILANE</t>
  </si>
  <si>
    <t>GONTIER TP</t>
  </si>
  <si>
    <t>GRATIA</t>
  </si>
  <si>
    <t>LA BERLOISE</t>
  </si>
  <si>
    <t>LANGIGNON</t>
  </si>
  <si>
    <t>LOISEAUX</t>
  </si>
  <si>
    <t>LOUVET</t>
  </si>
  <si>
    <t>LTBO</t>
  </si>
  <si>
    <t>MULTITRAV</t>
  </si>
  <si>
    <t>PALPIED</t>
  </si>
  <si>
    <t>SCHERPEREEL TP</t>
  </si>
  <si>
    <t>SOLUTRANS</t>
  </si>
  <si>
    <t>STA</t>
  </si>
  <si>
    <t>TALON</t>
  </si>
  <si>
    <t>TBO</t>
  </si>
  <si>
    <t>THERY</t>
  </si>
  <si>
    <t>VERSTRAETEN</t>
  </si>
  <si>
    <t>VILBERT</t>
  </si>
  <si>
    <t>FOURNISSEUR</t>
  </si>
  <si>
    <t>INTERNE</t>
  </si>
  <si>
    <t>TARIFICATION</t>
  </si>
  <si>
    <t>1/2 JOUR</t>
  </si>
  <si>
    <t>JOUR</t>
  </si>
  <si>
    <t>NUIT</t>
  </si>
  <si>
    <t>Dépense chantier</t>
  </si>
  <si>
    <t>Heure de RDV</t>
  </si>
  <si>
    <t>Type Véhicule</t>
  </si>
  <si>
    <t>6X4</t>
  </si>
  <si>
    <t>8X4</t>
  </si>
  <si>
    <t>SEMI</t>
  </si>
  <si>
    <t>VEHICULE</t>
  </si>
  <si>
    <t>Chef de chantier</t>
  </si>
  <si>
    <t>TONNE</t>
  </si>
  <si>
    <t>JOUR INTERNE 6X4</t>
  </si>
  <si>
    <t>JOUR INTERNE 8X4</t>
  </si>
  <si>
    <t>JOUR INTERNE SEMI</t>
  </si>
  <si>
    <t>NUIT INTERNE 6X4</t>
  </si>
  <si>
    <t>NUIT INTERNE 8X4</t>
  </si>
  <si>
    <t>NUIT INTERNE SEMI</t>
  </si>
  <si>
    <t>JOUR EXTERNE 6X4</t>
  </si>
  <si>
    <t>JOUR EXTERNE 8X4</t>
  </si>
  <si>
    <t>JOUR EXTERNE SEMI</t>
  </si>
  <si>
    <t>NUIT EXTERNE 6X4</t>
  </si>
  <si>
    <t>NUIT EXTERNE 8X4</t>
  </si>
  <si>
    <t>NUIT EXTERNE SEMI</t>
  </si>
  <si>
    <t>Code Tarification</t>
  </si>
  <si>
    <t>CODE TARIFICATION</t>
  </si>
  <si>
    <t>TARIF</t>
  </si>
  <si>
    <t>BP</t>
  </si>
  <si>
    <t>1/2 JOUR EXTERNE 6X4</t>
  </si>
  <si>
    <t>1/2 JOUR EXTERNE 8X4</t>
  </si>
  <si>
    <t>1/2 JOUR EXTERNE SEMI</t>
  </si>
  <si>
    <t>1/2 JOUR INTERNE 6X4</t>
  </si>
  <si>
    <t>1/2 JOUR INTERNE 8X4</t>
  </si>
  <si>
    <t>1/2 JOUR INTERNE SEMI</t>
  </si>
  <si>
    <t>Lettre de voiture n°</t>
  </si>
  <si>
    <t>AMIENS</t>
  </si>
  <si>
    <t>HAM</t>
  </si>
  <si>
    <t>CHEF</t>
  </si>
  <si>
    <t>MACHADO</t>
  </si>
  <si>
    <t>BLIQUE</t>
  </si>
  <si>
    <t>BLANQUET</t>
  </si>
  <si>
    <t>LEFEBVRE</t>
  </si>
  <si>
    <t>231062 - (80) PROUVILLE RD 56 - DIRECTION RD 46 - VINCENT BLANQUET 06.79.66.83.88</t>
  </si>
  <si>
    <t>PLE</t>
  </si>
  <si>
    <t>Consignes</t>
  </si>
  <si>
    <t>BENCHAIBA</t>
  </si>
  <si>
    <t>DUFLOT</t>
  </si>
  <si>
    <t>8*4</t>
  </si>
  <si>
    <t>Ludovic DERNY</t>
  </si>
  <si>
    <t>David MAISON</t>
  </si>
  <si>
    <t>8*4 VIS</t>
  </si>
  <si>
    <t>8*4 RAVITAILLEUR</t>
  </si>
  <si>
    <t>E.T.A. DUMEIGE</t>
  </si>
  <si>
    <t>FLEURISIENNE DE TRANSPORTS</t>
  </si>
  <si>
    <t>SA DELATTE</t>
  </si>
  <si>
    <t>SARL DMVB</t>
  </si>
  <si>
    <t>Date</t>
  </si>
  <si>
    <t>TMR</t>
  </si>
  <si>
    <t/>
  </si>
  <si>
    <t>Personnel / Equipement</t>
  </si>
  <si>
    <t>Personne à contacter</t>
  </si>
  <si>
    <t>Externe</t>
  </si>
  <si>
    <t>8H30 L.E.S - 291209 - (80) ESTREES SUR NOYE - MAIRIE CHEF BLIQUE 06.08.17.64.60</t>
  </si>
  <si>
    <t>291209 - (80) ESTREES SUR NOYE - MAIRIE CHEF BLIQUE 06.08.17.64.60</t>
  </si>
  <si>
    <t>X</t>
  </si>
  <si>
    <t>7H00 L.E.S - 291209 - (80) ESTREES SUR NOYE - MAIRIE CHEF BLIQUE 06.08.17.64.60</t>
  </si>
  <si>
    <t>7H30 L.E.S - 231062 - (80) PROUVILLE RD 56 - DIRECTION RD 46 - VINCENT BLANQUET 06.79.66.83.88</t>
  </si>
  <si>
    <t>7H45 L.E.S - 231062 - (80) PROUVILLE RD 56 - DIRECTION RD 46 - VINCENT BLANQUET 06.79.66.83.88</t>
  </si>
  <si>
    <t>8H00 L.E.S - 231062 - (80) PROUVILLE RD 56 - DIRECTION RD 46 - VINCENT BLANQUET 06.79.66.83.88</t>
  </si>
  <si>
    <t>8H15 L.E.S - 231062 - (80) PROUVILLE RD 56 - DIRECTION RD 46 - VINCENT BLANQUET 06.79.66.83.88</t>
  </si>
  <si>
    <t>8H00 A VIDE  - 231062 - (80) PROUVILLE RD 56 - DIRECTION RD 46 - VINCENT BLANQUET 06.79.66.83.88</t>
  </si>
  <si>
    <t>8H15 A VIDE  - 231062 - (80) PROUVILLE RD 56 - DIRECTION RD 46 - VINCENT BLANQUET 06.79.66.83.88 BENNE ENROBES - RABOTAGE</t>
  </si>
  <si>
    <t>8H30 A VIDE  - 231062 - (80) PROUVILLE RD 56 - DIRECTION RD 46 - VINCENT BLANQUET 06.79.66.83.88</t>
  </si>
  <si>
    <t>SEMI 30T</t>
  </si>
  <si>
    <t>5H30 VALORMAT - 369779 - (80) NAOURS - VERT GALANT - RD 17 DIRECTION NAOURS - CHEF MACHADO 06.08.17.63.53</t>
  </si>
  <si>
    <t>369779 - (80) NAOURS - VERT GALANT - RD 17 DIRECTION NAOURS - CHEF MACHADO 06.08.17.63.53</t>
  </si>
  <si>
    <t>DAVID PILLON</t>
  </si>
  <si>
    <t>7H00 VALORMAT - 369779 - (80) NAOURS - VERT GALANT - RD 17 DIRECTION NAOURS - CHEF MACHADO 06.08.17.63.53</t>
  </si>
  <si>
    <t>DESCAMPS FRANCK FRANCOIS</t>
  </si>
  <si>
    <t>7H30 VALORMAT - 369779 - (80) NAOURS - VERT GALANT - RD 17 DIRECTION NAOURS - CHEF MACHADO 06.08.17.63.53</t>
  </si>
  <si>
    <t>8H00 VALORMAT - 369779 - (80) NAOURS - VERT GALANT - RD 17 DIRECTION NAOURS - CHEF MACHADO 06.08.17.63.53</t>
  </si>
  <si>
    <t>8H30 VALORMAT - 369779 - (80) NAOURS - VERT GALANT - RD 17 DIRECTION NAOURS - CHEF MACHADO 06.08.17.63.53</t>
  </si>
  <si>
    <t>9H  VALORMAT - 369779 - (80) NAOURS - VERT GALANT - RD 17 DIRECTION NAOURS - CHEF MACHADO 06.08.17.63.53</t>
  </si>
  <si>
    <t>SAS MULTITRAV</t>
  </si>
  <si>
    <t>8H00 SUR PLACE RABOTAGE - 372329 - (80) BOUCQUEMAISON DANS LA TRAVERSEE - CHEF DUFLOT 06.69.16.34.89</t>
  </si>
  <si>
    <t>372329 - (80) BOUCQUEMAISON DANS LA TRAVERSEE - CHEF DUFLOT 06.69.16.34.89</t>
  </si>
  <si>
    <t>8H30 SUR PLACE RABOTAGE - 372329 - (80) BOUCQUEMAISON DANS LA TRAVERSEE - CHEF DUFLOT 06.69.16.34.89</t>
  </si>
  <si>
    <t>Bruno LE RATE</t>
  </si>
  <si>
    <t>7H30  PICARDIE ENROBES 366074 - AUTOUROUTE A1 - SENS LILLE PARIS - PK 91-87-85 - ROMAIN LEFEBVRE 06.66.52.21.59</t>
  </si>
  <si>
    <t>366074 - AUTOUROUTE A1 - SENS LILLE PARIS - PK 91-87-85 - ROMAIN LEFEBVRE 06.66.52.21.59</t>
  </si>
  <si>
    <t>SEMI 25T</t>
  </si>
  <si>
    <t>8H00  PICARDIE ENROBES 366074 - AUTOUROUTE A1 - SENS LILLE PARIS - PK 91-87-85 - ROMAIN LEFEBVRE 06.66.52.21.59</t>
  </si>
  <si>
    <t>CAMION 8*4 BI BENNE</t>
  </si>
  <si>
    <t>8H00 PICARDIE ENROBES 366074 - AUTOUROUTE A1 - SENS LILLE PARIS - PK 91-87-85 - ROMAIN LEFEBVRE 06.66.52.21.59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</si>
</sst>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:ss.0;@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4" xfId="0" applyBorder="1"/>
    <xf numFmtId="0" fontId="0" fillId="0" borderId="5" xfId="0" applyFill="1" applyBorder="1"/>
    <xf numFmtId="0" fontId="0" fillId="0" borderId="6" xfId="0" applyFill="1" applyBorder="1"/>
    <xf numFmtId="0" fontId="0" fillId="0" borderId="2" xfId="0" applyFill="1" applyBorder="1" applyAlignment="1">
      <alignment vertical="center"/>
    </xf>
    <xf numFmtId="0" fontId="0" fillId="0" borderId="4" xfId="0" applyFill="1" applyBorder="1" applyAlignment="1">
      <alignment vertical="center"/>
    </xf>
    <xf numFmtId="0" fontId="0" fillId="2" borderId="1" xfId="0" applyFill="1" applyBorder="1"/>
    <xf numFmtId="0" fontId="0" fillId="0" borderId="3" xfId="0" applyBorder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Border="1"/>
    <xf numFmtId="0" fontId="0" fillId="0" borderId="13" xfId="0" applyBorder="1"/>
    <xf numFmtId="0" fontId="0" fillId="0" borderId="11" xfId="0" applyBorder="1"/>
    <xf numFmtId="0" fontId="0" fillId="0" borderId="12" xfId="0" applyFill="1" applyBorder="1" applyAlignment="1">
      <alignment horizontal="center"/>
    </xf>
    <xf numFmtId="0" fontId="0" fillId="0" borderId="7" xfId="0" applyBorder="1"/>
    <xf numFmtId="0" fontId="0" fillId="0" borderId="8" xfId="0" applyFill="1" applyBorder="1" applyAlignment="1">
      <alignment horizontal="center"/>
    </xf>
    <xf numFmtId="0" fontId="0" fillId="0" borderId="9" xfId="0" applyFill="1" applyBorder="1"/>
    <xf numFmtId="0" fontId="0" fillId="0" borderId="14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5" xfId="0" applyBorder="1" applyAlignment="1">
      <alignment horizontal="center"/>
    </xf>
    <xf numFmtId="164" fontId="0" fillId="0" borderId="5" xfId="0" applyNumberFormat="1" applyBorder="1" applyAlignment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1" xfId="0" applyBorder="1" applyProtection="1">
      <protection hidden="1"/>
    </xf>
    <xf numFmtId="0" fontId="0" fillId="0" borderId="1" xfId="0" applyFill="1" applyBorder="1" applyProtection="1">
      <protection locked="0"/>
    </xf>
    <xf numFmtId="0" fontId="0" fillId="0" borderId="16" xfId="0" applyBorder="1"/>
    <xf numFmtId="0" fontId="0" fillId="0" borderId="2" xfId="0" applyFill="1" applyBorder="1"/>
    <xf numFmtId="0" fontId="0" fillId="0" borderId="4" xfId="0" applyFill="1" applyBorder="1"/>
    <xf numFmtId="0" fontId="1" fillId="0" borderId="0" xfId="1" applyFont="1" applyFill="1" applyBorder="1"/>
    <xf numFmtId="0" fontId="2" fillId="0" borderId="0" xfId="1" applyFont="1" applyFill="1" applyBorder="1"/>
    <xf numFmtId="14" fontId="0" fillId="0" borderId="1" xfId="0" applyNumberFormat="1" applyBorder="1" applyAlignment="1">
      <alignment horizontal="center"/>
    </xf>
    <xf numFmtId="0" fontId="2" fillId="0" borderId="0" xfId="1" applyFont="1" applyFill="1" applyBorder="1" applyAlignment="1">
      <alignment horizontal="center"/>
    </xf>
    <xf numFmtId="0" fontId="1" fillId="0" borderId="0" xfId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7"/>
  <sheetViews>
    <sheetView topLeftCell="D1" workbookViewId="0">
      <selection activeCell="G1" sqref="G1"/>
    </sheetView>
  </sheetViews>
  <sheetFormatPr baseColWidth="10" defaultRowHeight="15" x14ac:dyDescent="0.25"/>
  <cols>
    <col min="1" max="1" width="4.5703125" style="13" customWidth="1"/>
    <col min="2" max="2" width="21.5703125" bestFit="1" customWidth="1"/>
    <col min="3" max="3" width="113" bestFit="1" customWidth="1"/>
    <col min="4" max="4" width="84.85546875" bestFit="1" customWidth="1"/>
    <col min="5" max="5" width="18.85546875" bestFit="1" customWidth="1"/>
    <col min="6" max="6" width="7.28515625" bestFit="1" customWidth="1"/>
    <col min="7" max="7" width="27.140625" bestFit="1" customWidth="1"/>
  </cols>
  <sheetData>
    <row r="1" spans="1:7" x14ac:dyDescent="0.25">
      <c r="A1" s="46" t="s">
        <v>113</v>
      </c>
      <c r="B1" s="44" t="s">
        <v>114</v>
      </c>
      <c r="C1" s="44" t="s">
        <v>99</v>
      </c>
      <c r="D1" s="44" t="s">
        <v>4</v>
      </c>
      <c r="E1" s="44" t="s">
        <v>115</v>
      </c>
      <c r="F1" s="44" t="s">
        <v>116</v>
      </c>
      <c r="G1" s="44" t="s">
        <v>14</v>
      </c>
    </row>
    <row r="2" spans="1:7" x14ac:dyDescent="0.25">
      <c r="A2" s="47">
        <v>1</v>
      </c>
      <c r="B2" s="43" t="s">
        <v>106</v>
      </c>
      <c r="C2" s="43" t="s">
        <v>117</v>
      </c>
      <c r="D2" s="43" t="s">
        <v>118</v>
      </c>
      <c r="E2" s="43" t="s">
        <v>113</v>
      </c>
      <c r="F2" s="43" t="s">
        <v>119</v>
      </c>
      <c r="G2" s="43" t="s">
        <v>110</v>
      </c>
    </row>
    <row r="3" spans="1:7" x14ac:dyDescent="0.25">
      <c r="A3" s="47">
        <v>1</v>
      </c>
      <c r="B3" s="43" t="s">
        <v>105</v>
      </c>
      <c r="C3" s="43" t="s">
        <v>120</v>
      </c>
      <c r="D3" s="43" t="s">
        <v>118</v>
      </c>
      <c r="E3" s="43" t="s">
        <v>113</v>
      </c>
      <c r="F3" s="43" t="s">
        <v>119</v>
      </c>
      <c r="G3" s="43" t="s">
        <v>110</v>
      </c>
    </row>
    <row r="4" spans="1:7" x14ac:dyDescent="0.25">
      <c r="A4" s="47">
        <v>1</v>
      </c>
      <c r="B4" s="43" t="s">
        <v>102</v>
      </c>
      <c r="C4" s="43" t="s">
        <v>121</v>
      </c>
      <c r="D4" s="43" t="s">
        <v>97</v>
      </c>
      <c r="E4" s="43" t="s">
        <v>113</v>
      </c>
      <c r="F4" s="43" t="s">
        <v>119</v>
      </c>
      <c r="G4" s="43" t="s">
        <v>46</v>
      </c>
    </row>
    <row r="5" spans="1:7" x14ac:dyDescent="0.25">
      <c r="A5" s="47">
        <v>1</v>
      </c>
      <c r="B5" s="43" t="s">
        <v>102</v>
      </c>
      <c r="C5" s="43" t="s">
        <v>122</v>
      </c>
      <c r="D5" s="43" t="s">
        <v>97</v>
      </c>
      <c r="E5" s="43" t="s">
        <v>113</v>
      </c>
      <c r="F5" s="43" t="s">
        <v>119</v>
      </c>
      <c r="G5" s="43" t="s">
        <v>107</v>
      </c>
    </row>
    <row r="6" spans="1:7" x14ac:dyDescent="0.25">
      <c r="A6" s="47">
        <v>1</v>
      </c>
      <c r="B6" s="43" t="s">
        <v>102</v>
      </c>
      <c r="C6" s="43" t="s">
        <v>123</v>
      </c>
      <c r="D6" s="43" t="s">
        <v>97</v>
      </c>
      <c r="E6" s="43" t="s">
        <v>113</v>
      </c>
      <c r="F6" s="43" t="s">
        <v>119</v>
      </c>
      <c r="G6" s="43" t="s">
        <v>108</v>
      </c>
    </row>
    <row r="7" spans="1:7" x14ac:dyDescent="0.25">
      <c r="A7" s="47">
        <v>1</v>
      </c>
      <c r="B7" s="43" t="s">
        <v>102</v>
      </c>
      <c r="C7" s="43" t="s">
        <v>124</v>
      </c>
      <c r="D7" s="43" t="s">
        <v>97</v>
      </c>
      <c r="E7" s="43" t="s">
        <v>113</v>
      </c>
      <c r="F7" s="43" t="s">
        <v>119</v>
      </c>
      <c r="G7" s="43" t="s">
        <v>108</v>
      </c>
    </row>
    <row r="8" spans="1:7" x14ac:dyDescent="0.25">
      <c r="A8" s="47">
        <v>1</v>
      </c>
      <c r="B8" s="43" t="s">
        <v>103</v>
      </c>
      <c r="C8" s="43" t="s">
        <v>125</v>
      </c>
      <c r="D8" s="43" t="s">
        <v>97</v>
      </c>
      <c r="E8" s="43" t="s">
        <v>113</v>
      </c>
      <c r="F8" s="43" t="s">
        <v>113</v>
      </c>
      <c r="G8" s="43" t="s">
        <v>113</v>
      </c>
    </row>
    <row r="9" spans="1:7" x14ac:dyDescent="0.25">
      <c r="A9" s="47">
        <v>1</v>
      </c>
      <c r="B9" s="43" t="s">
        <v>104</v>
      </c>
      <c r="C9" s="43" t="s">
        <v>126</v>
      </c>
      <c r="D9" s="43" t="s">
        <v>97</v>
      </c>
      <c r="E9" s="43" t="s">
        <v>113</v>
      </c>
      <c r="F9" s="43" t="s">
        <v>113</v>
      </c>
      <c r="G9" s="43" t="s">
        <v>113</v>
      </c>
    </row>
    <row r="10" spans="1:7" x14ac:dyDescent="0.25">
      <c r="A10" s="47">
        <v>1</v>
      </c>
      <c r="B10" s="43" t="s">
        <v>102</v>
      </c>
      <c r="C10" s="43" t="s">
        <v>127</v>
      </c>
      <c r="D10" s="43" t="s">
        <v>97</v>
      </c>
      <c r="E10" s="43" t="s">
        <v>113</v>
      </c>
      <c r="F10" s="43" t="s">
        <v>119</v>
      </c>
      <c r="G10" s="43" t="s">
        <v>21</v>
      </c>
    </row>
    <row r="11" spans="1:7" x14ac:dyDescent="0.25">
      <c r="A11" s="47">
        <v>1</v>
      </c>
      <c r="B11" s="43" t="s">
        <v>128</v>
      </c>
      <c r="C11" s="43" t="s">
        <v>129</v>
      </c>
      <c r="D11" s="43" t="s">
        <v>130</v>
      </c>
      <c r="E11" s="43" t="s">
        <v>113</v>
      </c>
      <c r="F11" s="43" t="s">
        <v>119</v>
      </c>
      <c r="G11" s="43" t="s">
        <v>131</v>
      </c>
    </row>
    <row r="12" spans="1:7" x14ac:dyDescent="0.25">
      <c r="A12" s="47">
        <v>1</v>
      </c>
      <c r="B12" s="43" t="s">
        <v>128</v>
      </c>
      <c r="C12" s="43" t="s">
        <v>132</v>
      </c>
      <c r="D12" s="43" t="s">
        <v>130</v>
      </c>
      <c r="E12" s="43" t="s">
        <v>113</v>
      </c>
      <c r="F12" s="43" t="s">
        <v>119</v>
      </c>
      <c r="G12" s="43" t="s">
        <v>133</v>
      </c>
    </row>
    <row r="13" spans="1:7" x14ac:dyDescent="0.25">
      <c r="A13" s="47">
        <v>1</v>
      </c>
      <c r="B13" s="43" t="s">
        <v>128</v>
      </c>
      <c r="C13" s="43" t="s">
        <v>132</v>
      </c>
      <c r="D13" s="43" t="s">
        <v>130</v>
      </c>
      <c r="E13" s="43" t="s">
        <v>113</v>
      </c>
      <c r="F13" s="43" t="s">
        <v>119</v>
      </c>
      <c r="G13" s="43" t="s">
        <v>133</v>
      </c>
    </row>
    <row r="14" spans="1:7" x14ac:dyDescent="0.25">
      <c r="A14" s="47">
        <v>1</v>
      </c>
      <c r="B14" s="43" t="s">
        <v>128</v>
      </c>
      <c r="C14" s="43" t="s">
        <v>134</v>
      </c>
      <c r="D14" s="43" t="s">
        <v>130</v>
      </c>
      <c r="E14" s="43" t="s">
        <v>113</v>
      </c>
      <c r="F14" s="43" t="s">
        <v>119</v>
      </c>
      <c r="G14" s="43" t="s">
        <v>133</v>
      </c>
    </row>
    <row r="15" spans="1:7" x14ac:dyDescent="0.25">
      <c r="A15" s="47">
        <v>1</v>
      </c>
      <c r="B15" s="43" t="s">
        <v>128</v>
      </c>
      <c r="C15" s="43" t="s">
        <v>134</v>
      </c>
      <c r="D15" s="43" t="s">
        <v>130</v>
      </c>
      <c r="E15" s="43" t="s">
        <v>113</v>
      </c>
      <c r="F15" s="43" t="s">
        <v>119</v>
      </c>
      <c r="G15" s="43" t="s">
        <v>133</v>
      </c>
    </row>
    <row r="16" spans="1:7" x14ac:dyDescent="0.25">
      <c r="A16" s="47">
        <v>1</v>
      </c>
      <c r="B16" s="43" t="s">
        <v>128</v>
      </c>
      <c r="C16" s="43" t="s">
        <v>135</v>
      </c>
      <c r="D16" s="43" t="s">
        <v>130</v>
      </c>
      <c r="E16" s="43" t="s">
        <v>113</v>
      </c>
      <c r="F16" s="43" t="s">
        <v>119</v>
      </c>
      <c r="G16" s="43" t="s">
        <v>108</v>
      </c>
    </row>
    <row r="17" spans="1:7" x14ac:dyDescent="0.25">
      <c r="A17" s="47">
        <v>1</v>
      </c>
      <c r="B17" s="43" t="s">
        <v>128</v>
      </c>
      <c r="C17" s="43" t="s">
        <v>136</v>
      </c>
      <c r="D17" s="43" t="s">
        <v>130</v>
      </c>
      <c r="E17" s="43" t="s">
        <v>113</v>
      </c>
      <c r="F17" s="43" t="s">
        <v>119</v>
      </c>
      <c r="G17" s="43" t="s">
        <v>108</v>
      </c>
    </row>
    <row r="18" spans="1:7" x14ac:dyDescent="0.25">
      <c r="A18" s="47">
        <v>1</v>
      </c>
      <c r="B18" s="43" t="s">
        <v>128</v>
      </c>
      <c r="C18" s="43" t="s">
        <v>136</v>
      </c>
      <c r="D18" s="43" t="s">
        <v>130</v>
      </c>
      <c r="E18" s="43" t="s">
        <v>113</v>
      </c>
      <c r="F18" s="43" t="s">
        <v>119</v>
      </c>
      <c r="G18" s="43" t="s">
        <v>108</v>
      </c>
    </row>
    <row r="19" spans="1:7" x14ac:dyDescent="0.25">
      <c r="A19" s="47">
        <v>1</v>
      </c>
      <c r="B19" s="43" t="s">
        <v>128</v>
      </c>
      <c r="C19" s="43" t="s">
        <v>137</v>
      </c>
      <c r="D19" s="43" t="s">
        <v>130</v>
      </c>
      <c r="E19" s="43" t="s">
        <v>113</v>
      </c>
      <c r="F19" s="43" t="s">
        <v>119</v>
      </c>
      <c r="G19" s="43" t="s">
        <v>138</v>
      </c>
    </row>
    <row r="20" spans="1:7" x14ac:dyDescent="0.25">
      <c r="A20" s="47">
        <v>1</v>
      </c>
      <c r="B20" s="43" t="s">
        <v>128</v>
      </c>
      <c r="C20" s="43" t="s">
        <v>139</v>
      </c>
      <c r="D20" s="43" t="s">
        <v>140</v>
      </c>
      <c r="E20" s="43" t="s">
        <v>113</v>
      </c>
      <c r="F20" s="43" t="s">
        <v>119</v>
      </c>
      <c r="G20" s="43" t="s">
        <v>109</v>
      </c>
    </row>
    <row r="21" spans="1:7" x14ac:dyDescent="0.25">
      <c r="A21" s="47">
        <v>1</v>
      </c>
      <c r="B21" s="43" t="s">
        <v>128</v>
      </c>
      <c r="C21" s="43" t="s">
        <v>139</v>
      </c>
      <c r="D21" s="43" t="s">
        <v>140</v>
      </c>
      <c r="E21" s="43" t="s">
        <v>113</v>
      </c>
      <c r="F21" s="43" t="s">
        <v>119</v>
      </c>
      <c r="G21" s="43" t="s">
        <v>109</v>
      </c>
    </row>
    <row r="22" spans="1:7" x14ac:dyDescent="0.25">
      <c r="A22" s="47">
        <v>1</v>
      </c>
      <c r="B22" s="43" t="s">
        <v>128</v>
      </c>
      <c r="C22" s="43" t="s">
        <v>141</v>
      </c>
      <c r="D22" s="43" t="s">
        <v>140</v>
      </c>
      <c r="E22" s="43" t="s">
        <v>113</v>
      </c>
      <c r="F22" s="43" t="s">
        <v>119</v>
      </c>
      <c r="G22" s="43" t="s">
        <v>46</v>
      </c>
    </row>
    <row r="23" spans="1:7" x14ac:dyDescent="0.25">
      <c r="A23" s="47">
        <v>1</v>
      </c>
      <c r="B23" s="43" t="s">
        <v>128</v>
      </c>
      <c r="C23" s="43" t="s">
        <v>141</v>
      </c>
      <c r="D23" s="43" t="s">
        <v>140</v>
      </c>
      <c r="E23" s="43" t="s">
        <v>113</v>
      </c>
      <c r="F23" s="43" t="s">
        <v>119</v>
      </c>
      <c r="G23" s="43" t="s">
        <v>46</v>
      </c>
    </row>
    <row r="24" spans="1:7" x14ac:dyDescent="0.25">
      <c r="A24" s="47">
        <v>1</v>
      </c>
      <c r="B24" s="43" t="s">
        <v>142</v>
      </c>
      <c r="C24" s="43" t="s">
        <v>143</v>
      </c>
      <c r="D24" s="43" t="s">
        <v>144</v>
      </c>
      <c r="E24" s="43" t="s">
        <v>113</v>
      </c>
      <c r="F24" s="43" t="s">
        <v>113</v>
      </c>
      <c r="G24" s="43" t="s">
        <v>113</v>
      </c>
    </row>
    <row r="25" spans="1:7" x14ac:dyDescent="0.25">
      <c r="A25" s="47">
        <v>1</v>
      </c>
      <c r="B25" s="43" t="s">
        <v>102</v>
      </c>
      <c r="C25" s="43" t="s">
        <v>143</v>
      </c>
      <c r="D25" s="43" t="s">
        <v>144</v>
      </c>
      <c r="E25" s="43" t="s">
        <v>113</v>
      </c>
      <c r="F25" s="43" t="s">
        <v>119</v>
      </c>
      <c r="G25" s="43" t="s">
        <v>110</v>
      </c>
    </row>
    <row r="26" spans="1:7" x14ac:dyDescent="0.25">
      <c r="A26" s="47">
        <v>1</v>
      </c>
      <c r="B26" s="43" t="s">
        <v>145</v>
      </c>
      <c r="C26" s="43" t="s">
        <v>146</v>
      </c>
      <c r="D26" s="43" t="s">
        <v>144</v>
      </c>
      <c r="E26" s="43" t="s">
        <v>113</v>
      </c>
      <c r="F26" s="43" t="s">
        <v>119</v>
      </c>
      <c r="G26" s="43" t="s">
        <v>112</v>
      </c>
    </row>
    <row r="27" spans="1:7" x14ac:dyDescent="0.25">
      <c r="A27" s="47">
        <v>1</v>
      </c>
      <c r="B27" s="43" t="s">
        <v>147</v>
      </c>
      <c r="C27" s="43" t="s">
        <v>148</v>
      </c>
      <c r="D27" s="43" t="s">
        <v>144</v>
      </c>
      <c r="E27" s="43" t="s">
        <v>113</v>
      </c>
      <c r="F27" s="43" t="s">
        <v>119</v>
      </c>
      <c r="G27" s="43" t="s">
        <v>112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V40"/>
  <sheetViews>
    <sheetView showGridLines="0" tabSelected="1" zoomScaleNormal="100" workbookViewId="0">
      <pane ySplit="1" topLeftCell="A2" activePane="bottomLeft" state="frozen"/>
      <selection pane="bottomLeft" activeCell="D23" sqref="D23"/>
    </sheetView>
  </sheetViews>
  <sheetFormatPr baseColWidth="10" defaultRowHeight="15" x14ac:dyDescent="0.25"/>
  <cols>
    <col min="2" max="2" width="13.28515625" bestFit="1" customWidth="1"/>
    <col min="3" max="3" width="11.7109375" bestFit="1" customWidth="1"/>
    <col min="4" max="4" width="88.7109375" bestFit="1" customWidth="1"/>
    <col min="5" max="5" width="16.5703125" bestFit="1" customWidth="1"/>
    <col min="6" max="6" width="12.28515625" bestFit="1" customWidth="1"/>
    <col min="7" max="7" width="27.140625" bestFit="1" customWidth="1"/>
    <col min="8" max="8" width="16.7109375" bestFit="1" customWidth="1"/>
    <col min="9" max="9" width="9.140625" bestFit="1" customWidth="1"/>
    <col min="10" max="10" width="12.28515625" bestFit="1" customWidth="1"/>
    <col min="11" max="11" width="16.85546875" bestFit="1" customWidth="1"/>
    <col min="12" max="12" width="14" bestFit="1" customWidth="1"/>
    <col min="13" max="13" width="10.28515625" bestFit="1" customWidth="1"/>
    <col min="14" max="14" width="21.28515625" hidden="1" customWidth="1"/>
    <col min="15" max="15" width="15.28515625" bestFit="1" customWidth="1"/>
    <col min="16" max="16" width="7.28515625" bestFit="1" customWidth="1"/>
    <col min="17" max="17" width="7.85546875" bestFit="1" customWidth="1"/>
    <col min="18" max="18" width="4.7109375" bestFit="1" customWidth="1"/>
    <col min="19" max="19" width="6.28515625" bestFit="1" customWidth="1"/>
    <col min="20" max="20" width="5" bestFit="1" customWidth="1"/>
    <col min="21" max="21" width="8" bestFit="1" customWidth="1"/>
    <col min="22" max="22" width="15.140625" bestFit="1" customWidth="1"/>
  </cols>
  <sheetData>
    <row r="1" spans="1:22" x14ac:dyDescent="0.25">
      <c r="A1" t="s">
        <v>111</v>
      </c>
      <c r="B1" s="1" t="s">
        <v>3</v>
      </c>
      <c r="C1" s="1" t="s">
        <v>5</v>
      </c>
      <c r="D1" s="1" t="s">
        <v>4</v>
      </c>
      <c r="E1" s="1" t="s">
        <v>65</v>
      </c>
      <c r="F1" s="1" t="s">
        <v>59</v>
      </c>
      <c r="G1" s="1" t="s">
        <v>14</v>
      </c>
      <c r="H1" s="1" t="s">
        <v>89</v>
      </c>
      <c r="I1" s="1" t="s">
        <v>1</v>
      </c>
      <c r="J1" s="1" t="s">
        <v>60</v>
      </c>
      <c r="K1" s="1" t="s">
        <v>0</v>
      </c>
      <c r="L1" s="1" t="s">
        <v>2</v>
      </c>
      <c r="M1" s="1" t="s">
        <v>6</v>
      </c>
      <c r="N1" s="1" t="s">
        <v>79</v>
      </c>
      <c r="O1" s="1" t="s">
        <v>7</v>
      </c>
      <c r="P1" s="1" t="s">
        <v>8</v>
      </c>
      <c r="Q1" s="1" t="s">
        <v>9</v>
      </c>
      <c r="R1" s="1" t="s">
        <v>10</v>
      </c>
      <c r="S1" s="1" t="s">
        <v>11</v>
      </c>
      <c r="T1" s="1" t="s">
        <v>12</v>
      </c>
      <c r="U1" s="1" t="s">
        <v>13</v>
      </c>
      <c r="V1" s="1" t="s">
        <v>58</v>
      </c>
    </row>
    <row r="2" spans="1:22" x14ac:dyDescent="0.25">
      <c r="A2" s="45"/>
      <c r="B2" s="36"/>
      <c r="C2" s="34" t="str">
        <f>LEFT('Planning e-dispatch'!D2,6)</f>
        <v>291209</v>
      </c>
      <c r="D2" s="35" t="str">
        <f>IF('Planning e-dispatch'!D2="","",'Planning e-dispatch'!D2)</f>
        <v>291209 - (80) ESTREES SUR NOYE - MAIRIE CHEF BLIQUE 06.08.17.64.60</v>
      </c>
      <c r="E2" s="36" t="str">
        <f ca="1">ChefDeChantier(D2)</f>
        <v>BLIQUE</v>
      </c>
      <c r="F2" s="34" t="str">
        <f>LEFT('Planning e-dispatch'!C2,4)</f>
        <v>8H30</v>
      </c>
      <c r="G2" s="36" t="str">
        <f>IF(D2="","",IF('Planning e-dispatch'!G2="","INTERNE",'Planning e-dispatch'!G2))</f>
        <v>SARL DMVB</v>
      </c>
      <c r="H2" s="39"/>
      <c r="I2" s="35"/>
      <c r="J2" s="36"/>
      <c r="K2" s="35"/>
      <c r="L2" s="35"/>
      <c r="M2" s="36"/>
      <c r="N2" s="10" t="str">
        <f>IF(OR(G2="",J2="",M2=""),"",M2&amp;" "&amp;IF(G2="INTERNE",G2,"EXTERNE")&amp;" "&amp;J2)</f>
        <v/>
      </c>
      <c r="O2" s="35"/>
      <c r="P2" s="35"/>
      <c r="Q2" s="35"/>
      <c r="R2" s="35"/>
      <c r="S2" s="35"/>
      <c r="T2" s="37"/>
      <c r="U2" s="35"/>
      <c r="V2" s="38" t="str">
        <f t="shared" ref="V2:V40" si="0">IF(N2="","",IF(G2="INTERNE",VLOOKUP(N2,GM,2,0)*T2+VLOOKUP(M2,BP,2,0)*S2,VLOOKUP(N2,GM,2,0)*T2))</f>
        <v/>
      </c>
    </row>
    <row r="3" spans="1:22" x14ac:dyDescent="0.25">
      <c r="A3" s="45"/>
      <c r="B3" s="36"/>
      <c r="C3" s="34" t="str">
        <f>LEFT('Planning e-dispatch'!D3,6)</f>
        <v>291209</v>
      </c>
      <c r="D3" s="35" t="str">
        <f>IF('Planning e-dispatch'!D3="","",'Planning e-dispatch'!D3)</f>
        <v>291209 - (80) ESTREES SUR NOYE - MAIRIE CHEF BLIQUE 06.08.17.64.60</v>
      </c>
      <c r="E3" s="36" t="str">
        <f t="shared" ref="E3:E27" ca="1" si="1">ChefDeChantier(D3)</f>
        <v>BLIQUE</v>
      </c>
      <c r="F3" s="34" t="str">
        <f>LEFT('Planning e-dispatch'!C3,4)</f>
        <v>7H00</v>
      </c>
      <c r="G3" s="36" t="str">
        <f>IF(D3="","",IF('Planning e-dispatch'!G3="","INTERNE",'Planning e-dispatch'!G3))</f>
        <v>SARL DMVB</v>
      </c>
      <c r="H3" s="39"/>
      <c r="I3" s="35"/>
      <c r="J3" s="36"/>
      <c r="K3" s="35"/>
      <c r="L3" s="35"/>
      <c r="M3" s="36"/>
      <c r="N3" s="10" t="str">
        <f t="shared" ref="N3:N40" si="2">IF(OR(G3="",J3="",M3=""),"",M3&amp;" "&amp;IF(G3="INTERNE",G3,"EXTERNE")&amp;" "&amp;J3)</f>
        <v/>
      </c>
      <c r="O3" s="35"/>
      <c r="P3" s="35"/>
      <c r="Q3" s="35"/>
      <c r="R3" s="35"/>
      <c r="S3" s="35"/>
      <c r="T3" s="37"/>
      <c r="U3" s="35"/>
      <c r="V3" s="38" t="str">
        <f t="shared" si="0"/>
        <v/>
      </c>
    </row>
    <row r="4" spans="1:22" x14ac:dyDescent="0.25">
      <c r="A4" s="45"/>
      <c r="B4" s="36"/>
      <c r="C4" s="34" t="str">
        <f>LEFT('Planning e-dispatch'!D4,6)</f>
        <v>231062</v>
      </c>
      <c r="D4" s="35" t="str">
        <f>IF('Planning e-dispatch'!D4="","",'Planning e-dispatch'!D4)</f>
        <v>231062 - (80) PROUVILLE RD 56 - DIRECTION RD 46 - VINCENT BLANQUET 06.79.66.83.88</v>
      </c>
      <c r="E4" s="36" t="str">
        <f t="shared" ca="1" si="1"/>
        <v>BLANQUET</v>
      </c>
      <c r="F4" s="34" t="str">
        <f>LEFT('Planning e-dispatch'!C4,4)</f>
        <v>7H30</v>
      </c>
      <c r="G4" s="36" t="str">
        <f>IF(D4="","",IF('Planning e-dispatch'!G4="","INTERNE",'Planning e-dispatch'!G4))</f>
        <v>STA</v>
      </c>
      <c r="H4" s="39"/>
      <c r="I4" s="35"/>
      <c r="J4" s="36"/>
      <c r="K4" s="35"/>
      <c r="L4" s="35"/>
      <c r="M4" s="36"/>
      <c r="N4" s="10" t="str">
        <f t="shared" si="2"/>
        <v/>
      </c>
      <c r="O4" s="35"/>
      <c r="P4" s="35"/>
      <c r="Q4" s="35"/>
      <c r="R4" s="35"/>
      <c r="S4" s="35"/>
      <c r="T4" s="37"/>
      <c r="U4" s="35"/>
      <c r="V4" s="38" t="str">
        <f t="shared" si="0"/>
        <v/>
      </c>
    </row>
    <row r="5" spans="1:22" x14ac:dyDescent="0.25">
      <c r="A5" s="45"/>
      <c r="B5" s="36"/>
      <c r="C5" s="34" t="str">
        <f>LEFT('Planning e-dispatch'!D5,6)</f>
        <v>231062</v>
      </c>
      <c r="D5" s="35" t="str">
        <f>IF('Planning e-dispatch'!D5="","",'Planning e-dispatch'!D5)</f>
        <v>231062 - (80) PROUVILLE RD 56 - DIRECTION RD 46 - VINCENT BLANQUET 06.79.66.83.88</v>
      </c>
      <c r="E5" s="36" t="str">
        <f t="shared" ca="1" si="1"/>
        <v>BLANQUET</v>
      </c>
      <c r="F5" s="34" t="str">
        <f>LEFT('Planning e-dispatch'!C5,4)</f>
        <v>7H45</v>
      </c>
      <c r="G5" s="36" t="str">
        <f>IF(D5="","",IF('Planning e-dispatch'!G5="","INTERNE",'Planning e-dispatch'!G5))</f>
        <v>E.T.A. DUMEIGE</v>
      </c>
      <c r="H5" s="39"/>
      <c r="I5" s="35"/>
      <c r="J5" s="36"/>
      <c r="K5" s="35"/>
      <c r="L5" s="35"/>
      <c r="M5" s="36"/>
      <c r="N5" s="10" t="str">
        <f t="shared" si="2"/>
        <v/>
      </c>
      <c r="O5" s="35"/>
      <c r="P5" s="35"/>
      <c r="Q5" s="35"/>
      <c r="R5" s="35"/>
      <c r="S5" s="35"/>
      <c r="T5" s="37"/>
      <c r="U5" s="35"/>
      <c r="V5" s="38" t="str">
        <f t="shared" si="0"/>
        <v/>
      </c>
    </row>
    <row r="6" spans="1:22" x14ac:dyDescent="0.25">
      <c r="A6" s="45"/>
      <c r="B6" s="36"/>
      <c r="C6" s="34" t="str">
        <f>LEFT('Planning e-dispatch'!D6,6)</f>
        <v>231062</v>
      </c>
      <c r="D6" s="35" t="str">
        <f>IF('Planning e-dispatch'!D6="","",'Planning e-dispatch'!D6)</f>
        <v>231062 - (80) PROUVILLE RD 56 - DIRECTION RD 46 - VINCENT BLANQUET 06.79.66.83.88</v>
      </c>
      <c r="E6" s="36" t="str">
        <f t="shared" ca="1" si="1"/>
        <v>BLANQUET</v>
      </c>
      <c r="F6" s="34" t="str">
        <f>LEFT('Planning e-dispatch'!C6,4)</f>
        <v>8H00</v>
      </c>
      <c r="G6" s="36" t="str">
        <f>IF(D6="","",IF('Planning e-dispatch'!G6="","INTERNE",'Planning e-dispatch'!G6))</f>
        <v>FLEURISIENNE DE TRANSPORTS</v>
      </c>
      <c r="H6" s="39"/>
      <c r="I6" s="35"/>
      <c r="J6" s="36"/>
      <c r="K6" s="35"/>
      <c r="L6" s="35"/>
      <c r="M6" s="36"/>
      <c r="N6" s="10" t="str">
        <f t="shared" si="2"/>
        <v/>
      </c>
      <c r="O6" s="35"/>
      <c r="P6" s="35"/>
      <c r="Q6" s="35"/>
      <c r="R6" s="35"/>
      <c r="S6" s="35"/>
      <c r="T6" s="37"/>
      <c r="U6" s="35"/>
      <c r="V6" s="38" t="str">
        <f t="shared" si="0"/>
        <v/>
      </c>
    </row>
    <row r="7" spans="1:22" x14ac:dyDescent="0.25">
      <c r="A7" s="45"/>
      <c r="B7" s="36"/>
      <c r="C7" s="34" t="str">
        <f>LEFT('Planning e-dispatch'!D7,6)</f>
        <v>231062</v>
      </c>
      <c r="D7" s="35" t="str">
        <f>IF('Planning e-dispatch'!D7="","",'Planning e-dispatch'!D7)</f>
        <v>231062 - (80) PROUVILLE RD 56 - DIRECTION RD 46 - VINCENT BLANQUET 06.79.66.83.88</v>
      </c>
      <c r="E7" s="36" t="str">
        <f t="shared" ca="1" si="1"/>
        <v>BLANQUET</v>
      </c>
      <c r="F7" s="34" t="str">
        <f>LEFT('Planning e-dispatch'!C7,4)</f>
        <v>8H15</v>
      </c>
      <c r="G7" s="36" t="str">
        <f>IF(D7="","",IF('Planning e-dispatch'!G7="","INTERNE",'Planning e-dispatch'!G7))</f>
        <v>FLEURISIENNE DE TRANSPORTS</v>
      </c>
      <c r="H7" s="39"/>
      <c r="I7" s="35"/>
      <c r="J7" s="36"/>
      <c r="K7" s="35"/>
      <c r="L7" s="35"/>
      <c r="M7" s="36"/>
      <c r="N7" s="10" t="str">
        <f t="shared" si="2"/>
        <v/>
      </c>
      <c r="O7" s="35"/>
      <c r="P7" s="35"/>
      <c r="Q7" s="35"/>
      <c r="R7" s="35"/>
      <c r="S7" s="35"/>
      <c r="T7" s="37"/>
      <c r="U7" s="35"/>
      <c r="V7" s="38" t="str">
        <f t="shared" si="0"/>
        <v/>
      </c>
    </row>
    <row r="8" spans="1:22" x14ac:dyDescent="0.25">
      <c r="A8" s="45"/>
      <c r="B8" s="36"/>
      <c r="C8" s="34" t="str">
        <f>LEFT('Planning e-dispatch'!D8,6)</f>
        <v>231062</v>
      </c>
      <c r="D8" s="35" t="str">
        <f>IF('Planning e-dispatch'!D8="","",'Planning e-dispatch'!D8)</f>
        <v>231062 - (80) PROUVILLE RD 56 - DIRECTION RD 46 - VINCENT BLANQUET 06.79.66.83.88</v>
      </c>
      <c r="E8" s="36" t="str">
        <f t="shared" ca="1" si="1"/>
        <v>BLANQUET</v>
      </c>
      <c r="F8" s="34" t="str">
        <f>LEFT('Planning e-dispatch'!C8,4)</f>
        <v>8H00</v>
      </c>
      <c r="G8" s="36" t="str">
        <f>IF(D8="","",IF('Planning e-dispatch'!G8="","INTERNE",'Planning e-dispatch'!G8))</f>
        <v>INTERNE</v>
      </c>
      <c r="H8" s="39"/>
      <c r="I8" s="35"/>
      <c r="J8" s="36"/>
      <c r="K8" s="35"/>
      <c r="L8" s="35"/>
      <c r="M8" s="36"/>
      <c r="N8" s="10" t="str">
        <f t="shared" si="2"/>
        <v/>
      </c>
      <c r="O8" s="35"/>
      <c r="P8" s="35"/>
      <c r="Q8" s="35"/>
      <c r="R8" s="35"/>
      <c r="S8" s="35"/>
      <c r="T8" s="37"/>
      <c r="U8" s="35"/>
      <c r="V8" s="38" t="str">
        <f t="shared" si="0"/>
        <v/>
      </c>
    </row>
    <row r="9" spans="1:22" x14ac:dyDescent="0.25">
      <c r="A9" s="45"/>
      <c r="B9" s="36"/>
      <c r="C9" s="34" t="str">
        <f>LEFT('Planning e-dispatch'!D9,6)</f>
        <v>231062</v>
      </c>
      <c r="D9" s="35" t="str">
        <f>IF('Planning e-dispatch'!D9="","",'Planning e-dispatch'!D9)</f>
        <v>231062 - (80) PROUVILLE RD 56 - DIRECTION RD 46 - VINCENT BLANQUET 06.79.66.83.88</v>
      </c>
      <c r="E9" s="36" t="str">
        <f t="shared" ca="1" si="1"/>
        <v>BLANQUET</v>
      </c>
      <c r="F9" s="34" t="str">
        <f>LEFT('Planning e-dispatch'!C9,4)</f>
        <v>8H15</v>
      </c>
      <c r="G9" s="36" t="str">
        <f>IF(D9="","",IF('Planning e-dispatch'!G9="","INTERNE",'Planning e-dispatch'!G9))</f>
        <v>INTERNE</v>
      </c>
      <c r="H9" s="39"/>
      <c r="I9" s="35"/>
      <c r="J9" s="36"/>
      <c r="K9" s="35"/>
      <c r="L9" s="35"/>
      <c r="M9" s="36"/>
      <c r="N9" s="10" t="str">
        <f t="shared" si="2"/>
        <v/>
      </c>
      <c r="O9" s="35"/>
      <c r="P9" s="35"/>
      <c r="Q9" s="35"/>
      <c r="R9" s="35"/>
      <c r="S9" s="35"/>
      <c r="T9" s="37"/>
      <c r="U9" s="35"/>
      <c r="V9" s="38" t="str">
        <f t="shared" si="0"/>
        <v/>
      </c>
    </row>
    <row r="10" spans="1:22" x14ac:dyDescent="0.25">
      <c r="A10" s="45"/>
      <c r="B10" s="36"/>
      <c r="C10" s="34" t="str">
        <f>LEFT('Planning e-dispatch'!D10,6)</f>
        <v>231062</v>
      </c>
      <c r="D10" s="35" t="str">
        <f>IF('Planning e-dispatch'!D10="","",'Planning e-dispatch'!D10)</f>
        <v>231062 - (80) PROUVILLE RD 56 - DIRECTION RD 46 - VINCENT BLANQUET 06.79.66.83.88</v>
      </c>
      <c r="E10" s="36" t="str">
        <f t="shared" ca="1" si="1"/>
        <v>BLANQUET</v>
      </c>
      <c r="F10" s="34" t="str">
        <f>LEFT('Planning e-dispatch'!C10,4)</f>
        <v>8H30</v>
      </c>
      <c r="G10" s="36" t="str">
        <f>IF(D10="","",IF('Planning e-dispatch'!G10="","INTERNE",'Planning e-dispatch'!G10))</f>
        <v>AU BEL ETANG</v>
      </c>
      <c r="H10" s="39"/>
      <c r="I10" s="35"/>
      <c r="J10" s="36"/>
      <c r="K10" s="35"/>
      <c r="L10" s="35"/>
      <c r="M10" s="36"/>
      <c r="N10" s="10" t="str">
        <f t="shared" si="2"/>
        <v/>
      </c>
      <c r="O10" s="35"/>
      <c r="P10" s="35"/>
      <c r="Q10" s="35"/>
      <c r="R10" s="35"/>
      <c r="S10" s="35"/>
      <c r="T10" s="37"/>
      <c r="U10" s="35"/>
      <c r="V10" s="38" t="str">
        <f t="shared" si="0"/>
        <v/>
      </c>
    </row>
    <row r="11" spans="1:22" x14ac:dyDescent="0.25">
      <c r="A11" s="45"/>
      <c r="B11" s="36"/>
      <c r="C11" s="34" t="str">
        <f>LEFT('Planning e-dispatch'!D11,6)</f>
        <v>369779</v>
      </c>
      <c r="D11" s="35" t="str">
        <f>IF('Planning e-dispatch'!D11="","",'Planning e-dispatch'!D11)</f>
        <v>369779 - (80) NAOURS - VERT GALANT - RD 17 DIRECTION NAOURS - CHEF MACHADO 06.08.17.63.53</v>
      </c>
      <c r="E11" s="36" t="str">
        <f t="shared" ca="1" si="1"/>
        <v>MACHADO</v>
      </c>
      <c r="F11" s="34" t="str">
        <f>LEFT('Planning e-dispatch'!C11,4)</f>
        <v>5H30</v>
      </c>
      <c r="G11" s="36" t="str">
        <f>IF(D11="","",IF('Planning e-dispatch'!G11="","INTERNE",'Planning e-dispatch'!G11))</f>
        <v>DAVID PILLON</v>
      </c>
      <c r="H11" s="39"/>
      <c r="I11" s="35"/>
      <c r="J11" s="36"/>
      <c r="K11" s="35"/>
      <c r="L11" s="35"/>
      <c r="M11" s="36"/>
      <c r="N11" s="10" t="str">
        <f t="shared" si="2"/>
        <v/>
      </c>
      <c r="O11" s="35"/>
      <c r="P11" s="35"/>
      <c r="Q11" s="35"/>
      <c r="R11" s="35"/>
      <c r="S11" s="35"/>
      <c r="T11" s="37"/>
      <c r="U11" s="35"/>
      <c r="V11" s="38" t="str">
        <f t="shared" si="0"/>
        <v/>
      </c>
    </row>
    <row r="12" spans="1:22" x14ac:dyDescent="0.25">
      <c r="A12" s="45"/>
      <c r="B12" s="36"/>
      <c r="C12" s="34" t="str">
        <f>LEFT('Planning e-dispatch'!D12,6)</f>
        <v>369779</v>
      </c>
      <c r="D12" s="35" t="str">
        <f>IF('Planning e-dispatch'!D12="","",'Planning e-dispatch'!D12)</f>
        <v>369779 - (80) NAOURS - VERT GALANT - RD 17 DIRECTION NAOURS - CHEF MACHADO 06.08.17.63.53</v>
      </c>
      <c r="E12" s="36" t="str">
        <f t="shared" ca="1" si="1"/>
        <v>MACHADO</v>
      </c>
      <c r="F12" s="34" t="str">
        <f>LEFT('Planning e-dispatch'!C12,4)</f>
        <v>7H00</v>
      </c>
      <c r="G12" s="36" t="str">
        <f>IF(D12="","",IF('Planning e-dispatch'!G12="","INTERNE",'Planning e-dispatch'!G12))</f>
        <v>DESCAMPS FRANCK FRANCOIS</v>
      </c>
      <c r="H12" s="39"/>
      <c r="I12" s="35"/>
      <c r="J12" s="36"/>
      <c r="K12" s="35"/>
      <c r="L12" s="35"/>
      <c r="M12" s="36"/>
      <c r="N12" s="10" t="str">
        <f t="shared" si="2"/>
        <v/>
      </c>
      <c r="O12" s="35"/>
      <c r="P12" s="35"/>
      <c r="Q12" s="35"/>
      <c r="R12" s="35"/>
      <c r="S12" s="35"/>
      <c r="T12" s="37"/>
      <c r="U12" s="35"/>
      <c r="V12" s="38" t="str">
        <f t="shared" si="0"/>
        <v/>
      </c>
    </row>
    <row r="13" spans="1:22" x14ac:dyDescent="0.25">
      <c r="A13" s="45"/>
      <c r="B13" s="36"/>
      <c r="C13" s="34" t="str">
        <f>LEFT('Planning e-dispatch'!D13,6)</f>
        <v>369779</v>
      </c>
      <c r="D13" s="35" t="str">
        <f>IF('Planning e-dispatch'!D13="","",'Planning e-dispatch'!D13)</f>
        <v>369779 - (80) NAOURS - VERT GALANT - RD 17 DIRECTION NAOURS - CHEF MACHADO 06.08.17.63.53</v>
      </c>
      <c r="E13" s="36" t="str">
        <f t="shared" ca="1" si="1"/>
        <v>MACHADO</v>
      </c>
      <c r="F13" s="34" t="str">
        <f>LEFT('Planning e-dispatch'!C13,4)</f>
        <v>7H00</v>
      </c>
      <c r="G13" s="36" t="str">
        <f>IF(D13="","",IF('Planning e-dispatch'!G13="","INTERNE",'Planning e-dispatch'!G13))</f>
        <v>DESCAMPS FRANCK FRANCOIS</v>
      </c>
      <c r="H13" s="39"/>
      <c r="I13" s="35"/>
      <c r="J13" s="36"/>
      <c r="K13" s="35"/>
      <c r="L13" s="35"/>
      <c r="M13" s="36"/>
      <c r="N13" s="10" t="str">
        <f t="shared" si="2"/>
        <v/>
      </c>
      <c r="O13" s="35"/>
      <c r="P13" s="35"/>
      <c r="Q13" s="35"/>
      <c r="R13" s="35"/>
      <c r="S13" s="35"/>
      <c r="T13" s="37"/>
      <c r="U13" s="35"/>
      <c r="V13" s="38" t="str">
        <f t="shared" si="0"/>
        <v/>
      </c>
    </row>
    <row r="14" spans="1:22" x14ac:dyDescent="0.25">
      <c r="A14" s="45"/>
      <c r="B14" s="36"/>
      <c r="C14" s="34" t="str">
        <f>LEFT('Planning e-dispatch'!D14,6)</f>
        <v>369779</v>
      </c>
      <c r="D14" s="35" t="str">
        <f>IF('Planning e-dispatch'!D14="","",'Planning e-dispatch'!D14)</f>
        <v>369779 - (80) NAOURS - VERT GALANT - RD 17 DIRECTION NAOURS - CHEF MACHADO 06.08.17.63.53</v>
      </c>
      <c r="E14" s="36" t="str">
        <f t="shared" ca="1" si="1"/>
        <v>MACHADO</v>
      </c>
      <c r="F14" s="34" t="str">
        <f>LEFT('Planning e-dispatch'!C14,4)</f>
        <v>7H30</v>
      </c>
      <c r="G14" s="36" t="str">
        <f>IF(D14="","",IF('Planning e-dispatch'!G14="","INTERNE",'Planning e-dispatch'!G14))</f>
        <v>DESCAMPS FRANCK FRANCOIS</v>
      </c>
      <c r="H14" s="39"/>
      <c r="I14" s="35"/>
      <c r="J14" s="36"/>
      <c r="K14" s="35"/>
      <c r="L14" s="35"/>
      <c r="M14" s="36"/>
      <c r="N14" s="10" t="str">
        <f t="shared" si="2"/>
        <v/>
      </c>
      <c r="O14" s="35"/>
      <c r="P14" s="35"/>
      <c r="Q14" s="35"/>
      <c r="R14" s="35"/>
      <c r="S14" s="35"/>
      <c r="T14" s="37"/>
      <c r="U14" s="35"/>
      <c r="V14" s="38" t="str">
        <f t="shared" si="0"/>
        <v/>
      </c>
    </row>
    <row r="15" spans="1:22" x14ac:dyDescent="0.25">
      <c r="A15" s="45"/>
      <c r="B15" s="36"/>
      <c r="C15" s="34" t="str">
        <f>LEFT('Planning e-dispatch'!D15,6)</f>
        <v>369779</v>
      </c>
      <c r="D15" s="35" t="str">
        <f>IF('Planning e-dispatch'!D15="","",'Planning e-dispatch'!D15)</f>
        <v>369779 - (80) NAOURS - VERT GALANT - RD 17 DIRECTION NAOURS - CHEF MACHADO 06.08.17.63.53</v>
      </c>
      <c r="E15" s="36" t="str">
        <f t="shared" ca="1" si="1"/>
        <v>MACHADO</v>
      </c>
      <c r="F15" s="34" t="str">
        <f>LEFT('Planning e-dispatch'!C15,4)</f>
        <v>7H30</v>
      </c>
      <c r="G15" s="36" t="str">
        <f>IF(D15="","",IF('Planning e-dispatch'!G15="","INTERNE",'Planning e-dispatch'!G15))</f>
        <v>DESCAMPS FRANCK FRANCOIS</v>
      </c>
      <c r="H15" s="39"/>
      <c r="I15" s="35"/>
      <c r="J15" s="36"/>
      <c r="K15" s="35"/>
      <c r="L15" s="35"/>
      <c r="M15" s="36"/>
      <c r="N15" s="10" t="str">
        <f t="shared" si="2"/>
        <v/>
      </c>
      <c r="O15" s="35"/>
      <c r="P15" s="35"/>
      <c r="Q15" s="35"/>
      <c r="R15" s="35"/>
      <c r="S15" s="35"/>
      <c r="T15" s="37"/>
      <c r="U15" s="35"/>
      <c r="V15" s="38" t="str">
        <f t="shared" si="0"/>
        <v/>
      </c>
    </row>
    <row r="16" spans="1:22" x14ac:dyDescent="0.25">
      <c r="A16" s="45"/>
      <c r="B16" s="36"/>
      <c r="C16" s="34" t="str">
        <f>LEFT('Planning e-dispatch'!D16,6)</f>
        <v>369779</v>
      </c>
      <c r="D16" s="35" t="str">
        <f>IF('Planning e-dispatch'!D16="","",'Planning e-dispatch'!D16)</f>
        <v>369779 - (80) NAOURS - VERT GALANT - RD 17 DIRECTION NAOURS - CHEF MACHADO 06.08.17.63.53</v>
      </c>
      <c r="E16" s="36" t="str">
        <f t="shared" ca="1" si="1"/>
        <v>MACHADO</v>
      </c>
      <c r="F16" s="34" t="str">
        <f>LEFT('Planning e-dispatch'!C16,4)</f>
        <v>8H00</v>
      </c>
      <c r="G16" s="36" t="str">
        <f>IF(D16="","",IF('Planning e-dispatch'!G16="","INTERNE",'Planning e-dispatch'!G16))</f>
        <v>FLEURISIENNE DE TRANSPORTS</v>
      </c>
      <c r="H16" s="39"/>
      <c r="I16" s="35"/>
      <c r="J16" s="36"/>
      <c r="K16" s="35"/>
      <c r="L16" s="35"/>
      <c r="M16" s="36"/>
      <c r="N16" s="10" t="str">
        <f t="shared" si="2"/>
        <v/>
      </c>
      <c r="O16" s="35"/>
      <c r="P16" s="35"/>
      <c r="Q16" s="35"/>
      <c r="R16" s="35"/>
      <c r="S16" s="35"/>
      <c r="T16" s="37"/>
      <c r="U16" s="35"/>
      <c r="V16" s="38" t="str">
        <f t="shared" si="0"/>
        <v/>
      </c>
    </row>
    <row r="17" spans="1:22" x14ac:dyDescent="0.25">
      <c r="A17" s="45"/>
      <c r="B17" s="36"/>
      <c r="C17" s="34" t="str">
        <f>LEFT('Planning e-dispatch'!D17,6)</f>
        <v>369779</v>
      </c>
      <c r="D17" s="35" t="str">
        <f>IF('Planning e-dispatch'!D17="","",'Planning e-dispatch'!D17)</f>
        <v>369779 - (80) NAOURS - VERT GALANT - RD 17 DIRECTION NAOURS - CHEF MACHADO 06.08.17.63.53</v>
      </c>
      <c r="E17" s="36" t="str">
        <f t="shared" ca="1" si="1"/>
        <v>MACHADO</v>
      </c>
      <c r="F17" s="34" t="str">
        <f>LEFT('Planning e-dispatch'!C17,4)</f>
        <v>8H30</v>
      </c>
      <c r="G17" s="36" t="str">
        <f>IF(D17="","",IF('Planning e-dispatch'!G17="","INTERNE",'Planning e-dispatch'!G17))</f>
        <v>FLEURISIENNE DE TRANSPORTS</v>
      </c>
      <c r="H17" s="39"/>
      <c r="I17" s="35"/>
      <c r="J17" s="36"/>
      <c r="K17" s="35"/>
      <c r="L17" s="35"/>
      <c r="M17" s="36"/>
      <c r="N17" s="10" t="str">
        <f t="shared" si="2"/>
        <v/>
      </c>
      <c r="O17" s="35"/>
      <c r="P17" s="35"/>
      <c r="Q17" s="35"/>
      <c r="R17" s="35"/>
      <c r="S17" s="35"/>
      <c r="T17" s="37"/>
      <c r="U17" s="35"/>
      <c r="V17" s="38" t="str">
        <f t="shared" si="0"/>
        <v/>
      </c>
    </row>
    <row r="18" spans="1:22" x14ac:dyDescent="0.25">
      <c r="A18" s="45"/>
      <c r="B18" s="36"/>
      <c r="C18" s="34" t="str">
        <f>LEFT('Planning e-dispatch'!D18,6)</f>
        <v>369779</v>
      </c>
      <c r="D18" s="35" t="str">
        <f>IF('Planning e-dispatch'!D18="","",'Planning e-dispatch'!D18)</f>
        <v>369779 - (80) NAOURS - VERT GALANT - RD 17 DIRECTION NAOURS - CHEF MACHADO 06.08.17.63.53</v>
      </c>
      <c r="E18" s="36" t="str">
        <f t="shared" ca="1" si="1"/>
        <v>MACHADO</v>
      </c>
      <c r="F18" s="34" t="str">
        <f>LEFT('Planning e-dispatch'!C18,4)</f>
        <v>8H30</v>
      </c>
      <c r="G18" s="36" t="str">
        <f>IF(D18="","",IF('Planning e-dispatch'!G18="","INTERNE",'Planning e-dispatch'!G18))</f>
        <v>FLEURISIENNE DE TRANSPORTS</v>
      </c>
      <c r="H18" s="39"/>
      <c r="I18" s="35"/>
      <c r="J18" s="36"/>
      <c r="K18" s="35"/>
      <c r="L18" s="35"/>
      <c r="M18" s="36"/>
      <c r="N18" s="10" t="str">
        <f t="shared" si="2"/>
        <v/>
      </c>
      <c r="O18" s="35"/>
      <c r="P18" s="35"/>
      <c r="Q18" s="35"/>
      <c r="R18" s="35"/>
      <c r="S18" s="35"/>
      <c r="T18" s="37"/>
      <c r="U18" s="35"/>
      <c r="V18" s="38" t="str">
        <f t="shared" si="0"/>
        <v/>
      </c>
    </row>
    <row r="19" spans="1:22" x14ac:dyDescent="0.25">
      <c r="A19" s="45"/>
      <c r="B19" s="36"/>
      <c r="C19" s="34" t="str">
        <f>LEFT('Planning e-dispatch'!D19,6)</f>
        <v>369779</v>
      </c>
      <c r="D19" s="35" t="str">
        <f>IF('Planning e-dispatch'!D19="","",'Planning e-dispatch'!D19)</f>
        <v>369779 - (80) NAOURS - VERT GALANT - RD 17 DIRECTION NAOURS - CHEF MACHADO 06.08.17.63.53</v>
      </c>
      <c r="E19" s="36" t="str">
        <f t="shared" ca="1" si="1"/>
        <v>MACHADO</v>
      </c>
      <c r="F19" s="34" t="str">
        <f>LEFT('Planning e-dispatch'!C19,4)</f>
        <v xml:space="preserve">9H  </v>
      </c>
      <c r="G19" s="36" t="str">
        <f>IF(D19="","",IF('Planning e-dispatch'!G19="","INTERNE",'Planning e-dispatch'!G19))</f>
        <v>SAS MULTITRAV</v>
      </c>
      <c r="H19" s="39"/>
      <c r="I19" s="35"/>
      <c r="J19" s="36"/>
      <c r="K19" s="35"/>
      <c r="L19" s="35"/>
      <c r="M19" s="36"/>
      <c r="N19" s="10" t="str">
        <f t="shared" si="2"/>
        <v/>
      </c>
      <c r="O19" s="35"/>
      <c r="P19" s="35"/>
      <c r="Q19" s="35"/>
      <c r="R19" s="35"/>
      <c r="S19" s="35"/>
      <c r="T19" s="37"/>
      <c r="U19" s="35"/>
      <c r="V19" s="38" t="str">
        <f t="shared" si="0"/>
        <v/>
      </c>
    </row>
    <row r="20" spans="1:22" x14ac:dyDescent="0.25">
      <c r="A20" s="45"/>
      <c r="B20" s="36"/>
      <c r="C20" s="34" t="str">
        <f>LEFT('Planning e-dispatch'!D20,6)</f>
        <v>372329</v>
      </c>
      <c r="D20" s="35" t="str">
        <f>IF('Planning e-dispatch'!D20="","",'Planning e-dispatch'!D20)</f>
        <v>372329 - (80) BOUCQUEMAISON DANS LA TRAVERSEE - CHEF DUFLOT 06.69.16.34.89</v>
      </c>
      <c r="E20" s="36" t="str">
        <f t="shared" ca="1" si="1"/>
        <v>DUFLOT</v>
      </c>
      <c r="F20" s="34" t="str">
        <f>LEFT('Planning e-dispatch'!C20,4)</f>
        <v>8H00</v>
      </c>
      <c r="G20" s="36" t="str">
        <f>IF(D20="","",IF('Planning e-dispatch'!G20="","INTERNE",'Planning e-dispatch'!G20))</f>
        <v>SA DELATTE</v>
      </c>
      <c r="H20" s="39"/>
      <c r="I20" s="35"/>
      <c r="J20" s="36"/>
      <c r="K20" s="35"/>
      <c r="L20" s="35"/>
      <c r="M20" s="36"/>
      <c r="N20" s="10" t="str">
        <f t="shared" si="2"/>
        <v/>
      </c>
      <c r="O20" s="35"/>
      <c r="P20" s="35"/>
      <c r="Q20" s="35"/>
      <c r="R20" s="35"/>
      <c r="S20" s="35"/>
      <c r="T20" s="37"/>
      <c r="U20" s="35"/>
      <c r="V20" s="38" t="str">
        <f t="shared" si="0"/>
        <v/>
      </c>
    </row>
    <row r="21" spans="1:22" x14ac:dyDescent="0.25">
      <c r="A21" s="45"/>
      <c r="B21" s="36"/>
      <c r="C21" s="34" t="str">
        <f>LEFT('Planning e-dispatch'!D21,6)</f>
        <v>372329</v>
      </c>
      <c r="D21" s="35" t="str">
        <f>IF('Planning e-dispatch'!D21="","",'Planning e-dispatch'!D21)</f>
        <v>372329 - (80) BOUCQUEMAISON DANS LA TRAVERSEE - CHEF DUFLOT 06.69.16.34.89</v>
      </c>
      <c r="E21" s="36" t="str">
        <f t="shared" ca="1" si="1"/>
        <v>DUFLOT</v>
      </c>
      <c r="F21" s="34" t="str">
        <f>LEFT('Planning e-dispatch'!C21,4)</f>
        <v>8H00</v>
      </c>
      <c r="G21" s="36" t="str">
        <f>IF(D21="","",IF('Planning e-dispatch'!G21="","INTERNE",'Planning e-dispatch'!G21))</f>
        <v>SA DELATTE</v>
      </c>
      <c r="H21" s="39"/>
      <c r="I21" s="35"/>
      <c r="J21" s="36"/>
      <c r="K21" s="35"/>
      <c r="L21" s="35"/>
      <c r="M21" s="36"/>
      <c r="N21" s="10" t="str">
        <f t="shared" si="2"/>
        <v/>
      </c>
      <c r="O21" s="35"/>
      <c r="P21" s="35"/>
      <c r="Q21" s="35"/>
      <c r="R21" s="35"/>
      <c r="S21" s="35"/>
      <c r="T21" s="37"/>
      <c r="U21" s="35"/>
      <c r="V21" s="38" t="str">
        <f t="shared" si="0"/>
        <v/>
      </c>
    </row>
    <row r="22" spans="1:22" x14ac:dyDescent="0.25">
      <c r="A22" s="45"/>
      <c r="B22" s="36"/>
      <c r="C22" s="34" t="str">
        <f>LEFT('Planning e-dispatch'!D22,6)</f>
        <v>372329</v>
      </c>
      <c r="D22" s="35" t="str">
        <f>IF('Planning e-dispatch'!D22="","",'Planning e-dispatch'!D22)</f>
        <v>372329 - (80) BOUCQUEMAISON DANS LA TRAVERSEE - CHEF DUFLOT 06.69.16.34.89</v>
      </c>
      <c r="E22" s="36" t="str">
        <f t="shared" ca="1" si="1"/>
        <v>DUFLOT</v>
      </c>
      <c r="F22" s="34" t="str">
        <f>LEFT('Planning e-dispatch'!C22,4)</f>
        <v>8H30</v>
      </c>
      <c r="G22" s="36" t="str">
        <f>IF(D22="","",IF('Planning e-dispatch'!G22="","INTERNE",'Planning e-dispatch'!G22))</f>
        <v>STA</v>
      </c>
      <c r="H22" s="39"/>
      <c r="I22" s="35"/>
      <c r="J22" s="36"/>
      <c r="K22" s="35"/>
      <c r="L22" s="35"/>
      <c r="M22" s="36"/>
      <c r="N22" s="10" t="str">
        <f t="shared" si="2"/>
        <v/>
      </c>
      <c r="O22" s="35"/>
      <c r="P22" s="35"/>
      <c r="Q22" s="35"/>
      <c r="R22" s="35"/>
      <c r="S22" s="35"/>
      <c r="T22" s="37"/>
      <c r="U22" s="35"/>
      <c r="V22" s="38" t="str">
        <f t="shared" si="0"/>
        <v/>
      </c>
    </row>
    <row r="23" spans="1:22" x14ac:dyDescent="0.25">
      <c r="A23" s="45"/>
      <c r="B23" s="36"/>
      <c r="C23" s="34" t="str">
        <f>LEFT('Planning e-dispatch'!D23,6)</f>
        <v>372329</v>
      </c>
      <c r="D23" s="35" t="str">
        <f>IF('Planning e-dispatch'!D23="","",'Planning e-dispatch'!D23)</f>
        <v>372329 - (80) BOUCQUEMAISON DANS LA TRAVERSEE - CHEF DUFLOT 06.69.16.34.89</v>
      </c>
      <c r="E23" s="36" t="str">
        <f t="shared" ca="1" si="1"/>
        <v>DUFLOT</v>
      </c>
      <c r="F23" s="34" t="str">
        <f>LEFT('Planning e-dispatch'!C23,4)</f>
        <v>8H30</v>
      </c>
      <c r="G23" s="36" t="str">
        <f>IF(D23="","",IF('Planning e-dispatch'!G23="","INTERNE",'Planning e-dispatch'!G23))</f>
        <v>STA</v>
      </c>
      <c r="H23" s="39"/>
      <c r="I23" s="35"/>
      <c r="J23" s="36"/>
      <c r="K23" s="35"/>
      <c r="L23" s="35"/>
      <c r="M23" s="36"/>
      <c r="N23" s="10" t="str">
        <f t="shared" si="2"/>
        <v/>
      </c>
      <c r="O23" s="35"/>
      <c r="P23" s="35"/>
      <c r="Q23" s="35"/>
      <c r="R23" s="35"/>
      <c r="S23" s="35"/>
      <c r="T23" s="37"/>
      <c r="U23" s="35"/>
      <c r="V23" s="38" t="str">
        <f t="shared" si="0"/>
        <v/>
      </c>
    </row>
    <row r="24" spans="1:22" x14ac:dyDescent="0.25">
      <c r="A24" s="45"/>
      <c r="B24" s="36"/>
      <c r="C24" s="34" t="str">
        <f>LEFT('Planning e-dispatch'!D24,6)</f>
        <v>366074</v>
      </c>
      <c r="D24" s="35" t="str">
        <f>IF('Planning e-dispatch'!D24="","",'Planning e-dispatch'!D24)</f>
        <v>366074 - AUTOUROUTE A1 - SENS LILLE PARIS - PK 91-87-85 - ROMAIN LEFEBVRE 06.66.52.21.59</v>
      </c>
      <c r="E24" s="36" t="str">
        <f t="shared" ca="1" si="1"/>
        <v>LEFEBVRE</v>
      </c>
      <c r="F24" s="34" t="str">
        <f>LEFT('Planning e-dispatch'!C24,4)</f>
        <v>7H30</v>
      </c>
      <c r="G24" s="36" t="str">
        <f>IF(D24="","",IF('Planning e-dispatch'!G24="","INTERNE",'Planning e-dispatch'!G24))</f>
        <v>INTERNE</v>
      </c>
      <c r="H24" s="39"/>
      <c r="I24" s="35"/>
      <c r="J24" s="36"/>
      <c r="K24" s="35"/>
      <c r="L24" s="35"/>
      <c r="M24" s="36"/>
      <c r="N24" s="10" t="str">
        <f t="shared" si="2"/>
        <v/>
      </c>
      <c r="O24" s="35"/>
      <c r="P24" s="35"/>
      <c r="Q24" s="35"/>
      <c r="R24" s="35"/>
      <c r="S24" s="35"/>
      <c r="T24" s="37"/>
      <c r="U24" s="35"/>
      <c r="V24" s="38" t="str">
        <f t="shared" si="0"/>
        <v/>
      </c>
    </row>
    <row r="25" spans="1:22" x14ac:dyDescent="0.25">
      <c r="A25" s="45"/>
      <c r="B25" s="36"/>
      <c r="C25" s="34" t="str">
        <f>LEFT('Planning e-dispatch'!D25,6)</f>
        <v>366074</v>
      </c>
      <c r="D25" s="35" t="str">
        <f>IF('Planning e-dispatch'!D25="","",'Planning e-dispatch'!D25)</f>
        <v>366074 - AUTOUROUTE A1 - SENS LILLE PARIS - PK 91-87-85 - ROMAIN LEFEBVRE 06.66.52.21.59</v>
      </c>
      <c r="E25" s="36" t="str">
        <f t="shared" ca="1" si="1"/>
        <v>LEFEBVRE</v>
      </c>
      <c r="F25" s="34" t="str">
        <f>LEFT('Planning e-dispatch'!C25,4)</f>
        <v>7H30</v>
      </c>
      <c r="G25" s="36" t="str">
        <f>IF(D25="","",IF('Planning e-dispatch'!G25="","INTERNE",'Planning e-dispatch'!G25))</f>
        <v>SARL DMVB</v>
      </c>
      <c r="H25" s="39"/>
      <c r="I25" s="35"/>
      <c r="J25" s="36"/>
      <c r="K25" s="35"/>
      <c r="L25" s="35"/>
      <c r="M25" s="36"/>
      <c r="N25" s="10" t="str">
        <f t="shared" si="2"/>
        <v/>
      </c>
      <c r="O25" s="35"/>
      <c r="P25" s="35"/>
      <c r="Q25" s="35"/>
      <c r="R25" s="35"/>
      <c r="S25" s="35"/>
      <c r="T25" s="37"/>
      <c r="U25" s="35"/>
      <c r="V25" s="38" t="str">
        <f t="shared" si="0"/>
        <v/>
      </c>
    </row>
    <row r="26" spans="1:22" x14ac:dyDescent="0.25">
      <c r="A26" s="45"/>
      <c r="B26" s="36"/>
      <c r="C26" s="34" t="str">
        <f>LEFT('Planning e-dispatch'!D26,6)</f>
        <v>366074</v>
      </c>
      <c r="D26" s="35" t="str">
        <f>IF('Planning e-dispatch'!D26="","",'Planning e-dispatch'!D26)</f>
        <v>366074 - AUTOUROUTE A1 - SENS LILLE PARIS - PK 91-87-85 - ROMAIN LEFEBVRE 06.66.52.21.59</v>
      </c>
      <c r="E26" s="36" t="str">
        <f t="shared" ca="1" si="1"/>
        <v>LEFEBVRE</v>
      </c>
      <c r="F26" s="34" t="str">
        <f>LEFT('Planning e-dispatch'!C26,4)</f>
        <v>8H00</v>
      </c>
      <c r="G26" s="36" t="str">
        <f>IF(D26="","",IF('Planning e-dispatch'!G26="","INTERNE",'Planning e-dispatch'!G26))</f>
        <v>TMR</v>
      </c>
      <c r="H26" s="39"/>
      <c r="I26" s="35"/>
      <c r="J26" s="36"/>
      <c r="K26" s="35"/>
      <c r="L26" s="35"/>
      <c r="M26" s="36"/>
      <c r="N26" s="10" t="str">
        <f t="shared" si="2"/>
        <v/>
      </c>
      <c r="O26" s="35"/>
      <c r="P26" s="35"/>
      <c r="Q26" s="35"/>
      <c r="R26" s="35"/>
      <c r="S26" s="35"/>
      <c r="T26" s="37"/>
      <c r="U26" s="35"/>
      <c r="V26" s="38" t="str">
        <f t="shared" si="0"/>
        <v/>
      </c>
    </row>
    <row r="27" spans="1:22" x14ac:dyDescent="0.25">
      <c r="A27" s="45"/>
      <c r="B27" s="36"/>
      <c r="C27" s="34" t="str">
        <f>LEFT('Planning e-dispatch'!D27,6)</f>
        <v>366074</v>
      </c>
      <c r="D27" s="35" t="str">
        <f>IF('Planning e-dispatch'!D27="","",'Planning e-dispatch'!D27)</f>
        <v>366074 - AUTOUROUTE A1 - SENS LILLE PARIS - PK 91-87-85 - ROMAIN LEFEBVRE 06.66.52.21.59</v>
      </c>
      <c r="E27" s="36" t="str">
        <f t="shared" ca="1" si="1"/>
        <v>LEFEBVRE</v>
      </c>
      <c r="F27" s="34" t="str">
        <f>LEFT('Planning e-dispatch'!C27,4)</f>
        <v>8H00</v>
      </c>
      <c r="G27" s="36" t="str">
        <f>IF(D27="","",IF('Planning e-dispatch'!G27="","INTERNE",'Planning e-dispatch'!G27))</f>
        <v>TMR</v>
      </c>
      <c r="H27" s="39"/>
      <c r="I27" s="35"/>
      <c r="J27" s="36"/>
      <c r="K27" s="35"/>
      <c r="L27" s="35"/>
      <c r="M27" s="36"/>
      <c r="N27" s="10" t="str">
        <f t="shared" si="2"/>
        <v/>
      </c>
      <c r="O27" s="35"/>
      <c r="P27" s="35"/>
      <c r="Q27" s="35"/>
      <c r="R27" s="35"/>
      <c r="S27" s="35"/>
      <c r="T27" s="37"/>
      <c r="U27" s="35"/>
      <c r="V27" s="38" t="str">
        <f t="shared" si="0"/>
        <v/>
      </c>
    </row>
    <row r="28" spans="1:22" x14ac:dyDescent="0.25">
      <c r="A28" s="45"/>
      <c r="B28" s="36"/>
      <c r="C28" s="34" t="str">
        <f>LEFT('Planning e-dispatch'!D28,6)</f>
        <v/>
      </c>
      <c r="D28" s="35" t="str">
        <f>IF('Planning e-dispatch'!D28="","",'Planning e-dispatch'!D28)</f>
        <v/>
      </c>
      <c r="E28" s="36"/>
      <c r="F28" s="34" t="str">
        <f>LEFT('Planning e-dispatch'!C28,4)</f>
        <v/>
      </c>
      <c r="G28" s="36" t="str">
        <f>IF(D28="","",IF('Planning e-dispatch'!G28="","INTERNE",'Planning e-dispatch'!G28))</f>
        <v/>
      </c>
      <c r="H28" s="39"/>
      <c r="I28" s="35"/>
      <c r="J28" s="36"/>
      <c r="K28" s="35"/>
      <c r="L28" s="35"/>
      <c r="M28" s="36"/>
      <c r="N28" s="10" t="str">
        <f t="shared" si="2"/>
        <v/>
      </c>
      <c r="O28" s="35"/>
      <c r="P28" s="35"/>
      <c r="Q28" s="35"/>
      <c r="R28" s="35"/>
      <c r="S28" s="35"/>
      <c r="T28" s="37"/>
      <c r="U28" s="35"/>
      <c r="V28" s="38" t="str">
        <f t="shared" si="0"/>
        <v/>
      </c>
    </row>
    <row r="29" spans="1:22" x14ac:dyDescent="0.25">
      <c r="A29" s="45"/>
      <c r="B29" s="36"/>
      <c r="C29" s="34" t="str">
        <f>LEFT('Planning e-dispatch'!D29,6)</f>
        <v/>
      </c>
      <c r="D29" s="35" t="str">
        <f>IF('Planning e-dispatch'!D29="","",'Planning e-dispatch'!D29)</f>
        <v/>
      </c>
      <c r="E29" s="36"/>
      <c r="F29" s="34" t="str">
        <f>LEFT('Planning e-dispatch'!C29,4)</f>
        <v/>
      </c>
      <c r="G29" s="36" t="str">
        <f>IF(D29="","",IF('Planning e-dispatch'!G29="","INTERNE",'Planning e-dispatch'!G29))</f>
        <v/>
      </c>
      <c r="H29" s="39"/>
      <c r="I29" s="35"/>
      <c r="J29" s="36"/>
      <c r="K29" s="35"/>
      <c r="L29" s="35"/>
      <c r="M29" s="36"/>
      <c r="N29" s="10" t="str">
        <f t="shared" si="2"/>
        <v/>
      </c>
      <c r="O29" s="35"/>
      <c r="P29" s="35"/>
      <c r="Q29" s="35"/>
      <c r="R29" s="35"/>
      <c r="S29" s="35"/>
      <c r="T29" s="37"/>
      <c r="U29" s="35"/>
      <c r="V29" s="38" t="str">
        <f t="shared" si="0"/>
        <v/>
      </c>
    </row>
    <row r="30" spans="1:22" x14ac:dyDescent="0.25">
      <c r="A30" s="45"/>
      <c r="B30" s="36"/>
      <c r="C30" s="34" t="str">
        <f>LEFT('Planning e-dispatch'!D30,6)</f>
        <v/>
      </c>
      <c r="D30" s="35" t="str">
        <f>IF('Planning e-dispatch'!D30="","",'Planning e-dispatch'!D30)</f>
        <v/>
      </c>
      <c r="E30" s="36"/>
      <c r="F30" s="34" t="str">
        <f>LEFT('Planning e-dispatch'!C30,4)</f>
        <v/>
      </c>
      <c r="G30" s="36" t="str">
        <f>IF(D30="","",IF('Planning e-dispatch'!G30="","INTERNE",'Planning e-dispatch'!G30))</f>
        <v/>
      </c>
      <c r="H30" s="39"/>
      <c r="I30" s="35"/>
      <c r="J30" s="36"/>
      <c r="K30" s="35"/>
      <c r="L30" s="35"/>
      <c r="M30" s="36"/>
      <c r="N30" s="10" t="str">
        <f t="shared" si="2"/>
        <v/>
      </c>
      <c r="O30" s="35"/>
      <c r="P30" s="35"/>
      <c r="Q30" s="35"/>
      <c r="R30" s="35"/>
      <c r="S30" s="35"/>
      <c r="T30" s="37"/>
      <c r="U30" s="35"/>
      <c r="V30" s="38" t="str">
        <f t="shared" si="0"/>
        <v/>
      </c>
    </row>
    <row r="31" spans="1:22" x14ac:dyDescent="0.25">
      <c r="A31" s="45"/>
      <c r="B31" s="36"/>
      <c r="C31" s="34" t="str">
        <f>LEFT('Planning e-dispatch'!D31,6)</f>
        <v/>
      </c>
      <c r="D31" s="35" t="str">
        <f>IF('Planning e-dispatch'!D31="","",'Planning e-dispatch'!D31)</f>
        <v/>
      </c>
      <c r="E31" s="36"/>
      <c r="F31" s="34" t="str">
        <f>LEFT('Planning e-dispatch'!C31,4)</f>
        <v/>
      </c>
      <c r="G31" s="36" t="str">
        <f>IF(D31="","",IF('Planning e-dispatch'!G31="","INTERNE",'Planning e-dispatch'!G31))</f>
        <v/>
      </c>
      <c r="H31" s="39"/>
      <c r="I31" s="35"/>
      <c r="J31" s="36"/>
      <c r="K31" s="35"/>
      <c r="L31" s="35"/>
      <c r="M31" s="36"/>
      <c r="N31" s="10" t="str">
        <f t="shared" si="2"/>
        <v/>
      </c>
      <c r="O31" s="35"/>
      <c r="P31" s="35"/>
      <c r="Q31" s="35"/>
      <c r="R31" s="35"/>
      <c r="S31" s="35"/>
      <c r="T31" s="37"/>
      <c r="U31" s="35"/>
      <c r="V31" s="38" t="str">
        <f t="shared" si="0"/>
        <v/>
      </c>
    </row>
    <row r="32" spans="1:22" x14ac:dyDescent="0.25">
      <c r="A32" s="45"/>
      <c r="B32" s="36"/>
      <c r="C32" s="34" t="str">
        <f>LEFT('Planning e-dispatch'!D32,6)</f>
        <v/>
      </c>
      <c r="D32" s="35" t="str">
        <f>IF('Planning e-dispatch'!D32="","",'Planning e-dispatch'!D32)</f>
        <v/>
      </c>
      <c r="E32" s="36"/>
      <c r="F32" s="34" t="str">
        <f>LEFT('Planning e-dispatch'!C32,4)</f>
        <v/>
      </c>
      <c r="G32" s="36" t="str">
        <f>IF(D32="","",IF('Planning e-dispatch'!G32="","INTERNE",'Planning e-dispatch'!G32))</f>
        <v/>
      </c>
      <c r="H32" s="39"/>
      <c r="I32" s="35"/>
      <c r="J32" s="36"/>
      <c r="K32" s="35"/>
      <c r="L32" s="35"/>
      <c r="M32" s="36"/>
      <c r="N32" s="10" t="str">
        <f t="shared" si="2"/>
        <v/>
      </c>
      <c r="O32" s="35"/>
      <c r="P32" s="35"/>
      <c r="Q32" s="35"/>
      <c r="R32" s="35"/>
      <c r="S32" s="35"/>
      <c r="T32" s="37"/>
      <c r="U32" s="35"/>
      <c r="V32" s="38" t="str">
        <f t="shared" si="0"/>
        <v/>
      </c>
    </row>
    <row r="33" spans="1:22" x14ac:dyDescent="0.25">
      <c r="A33" s="45"/>
      <c r="B33" s="36"/>
      <c r="C33" s="34" t="str">
        <f>LEFT('Planning e-dispatch'!D33,6)</f>
        <v/>
      </c>
      <c r="D33" s="35" t="str">
        <f>IF('Planning e-dispatch'!D33="","",'Planning e-dispatch'!D33)</f>
        <v/>
      </c>
      <c r="E33" s="36"/>
      <c r="F33" s="34" t="str">
        <f>LEFT('Planning e-dispatch'!C33,4)</f>
        <v/>
      </c>
      <c r="G33" s="36" t="str">
        <f>IF(D33="","",IF('Planning e-dispatch'!G33="","INTERNE",'Planning e-dispatch'!G33))</f>
        <v/>
      </c>
      <c r="H33" s="39"/>
      <c r="I33" s="35"/>
      <c r="J33" s="36"/>
      <c r="K33" s="35"/>
      <c r="L33" s="35"/>
      <c r="M33" s="36"/>
      <c r="N33" s="10" t="str">
        <f t="shared" si="2"/>
        <v/>
      </c>
      <c r="O33" s="35"/>
      <c r="P33" s="35"/>
      <c r="Q33" s="35"/>
      <c r="R33" s="35"/>
      <c r="S33" s="35"/>
      <c r="T33" s="37"/>
      <c r="U33" s="35"/>
      <c r="V33" s="38" t="str">
        <f t="shared" si="0"/>
        <v/>
      </c>
    </row>
    <row r="34" spans="1:22" x14ac:dyDescent="0.25">
      <c r="A34" s="45"/>
      <c r="B34" s="36"/>
      <c r="C34" s="34" t="str">
        <f>LEFT('Planning e-dispatch'!D34,6)</f>
        <v/>
      </c>
      <c r="D34" s="35" t="str">
        <f>IF('Planning e-dispatch'!D34="","",'Planning e-dispatch'!D34)</f>
        <v/>
      </c>
      <c r="E34" s="36"/>
      <c r="F34" s="34" t="str">
        <f>LEFT('Planning e-dispatch'!C34,4)</f>
        <v/>
      </c>
      <c r="G34" s="36" t="str">
        <f>IF(D34="","",IF('Planning e-dispatch'!G34="","INTERNE",'Planning e-dispatch'!G34))</f>
        <v/>
      </c>
      <c r="H34" s="39"/>
      <c r="I34" s="35"/>
      <c r="J34" s="36"/>
      <c r="K34" s="35"/>
      <c r="L34" s="35"/>
      <c r="M34" s="36"/>
      <c r="N34" s="10" t="str">
        <f t="shared" si="2"/>
        <v/>
      </c>
      <c r="O34" s="35"/>
      <c r="P34" s="35"/>
      <c r="Q34" s="35"/>
      <c r="R34" s="35"/>
      <c r="S34" s="35"/>
      <c r="T34" s="37"/>
      <c r="U34" s="35"/>
      <c r="V34" s="38" t="str">
        <f t="shared" si="0"/>
        <v/>
      </c>
    </row>
    <row r="35" spans="1:22" x14ac:dyDescent="0.25">
      <c r="A35" s="45"/>
      <c r="B35" s="36"/>
      <c r="C35" s="34" t="str">
        <f>LEFT('Planning e-dispatch'!D35,6)</f>
        <v/>
      </c>
      <c r="D35" s="35" t="str">
        <f>IF('Planning e-dispatch'!D35="","",'Planning e-dispatch'!D35)</f>
        <v/>
      </c>
      <c r="E35" s="36"/>
      <c r="F35" s="34" t="str">
        <f>LEFT('Planning e-dispatch'!C35,4)</f>
        <v/>
      </c>
      <c r="G35" s="36" t="str">
        <f>IF(D35="","",IF('Planning e-dispatch'!G35="","INTERNE",'Planning e-dispatch'!G35))</f>
        <v/>
      </c>
      <c r="H35" s="39"/>
      <c r="I35" s="35"/>
      <c r="J35" s="36"/>
      <c r="K35" s="35"/>
      <c r="L35" s="35"/>
      <c r="M35" s="36"/>
      <c r="N35" s="10" t="str">
        <f t="shared" si="2"/>
        <v/>
      </c>
      <c r="O35" s="35"/>
      <c r="P35" s="35"/>
      <c r="Q35" s="35"/>
      <c r="R35" s="35"/>
      <c r="S35" s="35"/>
      <c r="T35" s="37"/>
      <c r="U35" s="35"/>
      <c r="V35" s="38" t="str">
        <f t="shared" si="0"/>
        <v/>
      </c>
    </row>
    <row r="36" spans="1:22" x14ac:dyDescent="0.25">
      <c r="A36" s="45"/>
      <c r="B36" s="36"/>
      <c r="C36" s="34" t="str">
        <f>LEFT('Planning e-dispatch'!D36,6)</f>
        <v/>
      </c>
      <c r="D36" s="35" t="str">
        <f>IF('Planning e-dispatch'!D36="","",'Planning e-dispatch'!D36)</f>
        <v/>
      </c>
      <c r="E36" s="36"/>
      <c r="F36" s="34" t="str">
        <f>LEFT('Planning e-dispatch'!C36,4)</f>
        <v/>
      </c>
      <c r="G36" s="36" t="str">
        <f>IF(D36="","",IF('Planning e-dispatch'!G36="","INTERNE",'Planning e-dispatch'!G36))</f>
        <v/>
      </c>
      <c r="H36" s="39"/>
      <c r="I36" s="35"/>
      <c r="J36" s="36"/>
      <c r="K36" s="35"/>
      <c r="L36" s="35"/>
      <c r="M36" s="36"/>
      <c r="N36" s="10" t="str">
        <f t="shared" si="2"/>
        <v/>
      </c>
      <c r="O36" s="35"/>
      <c r="P36" s="35"/>
      <c r="Q36" s="35"/>
      <c r="R36" s="35"/>
      <c r="S36" s="35"/>
      <c r="T36" s="37"/>
      <c r="U36" s="35"/>
      <c r="V36" s="38" t="str">
        <f t="shared" si="0"/>
        <v/>
      </c>
    </row>
    <row r="37" spans="1:22" x14ac:dyDescent="0.25">
      <c r="A37" s="45"/>
      <c r="B37" s="36"/>
      <c r="C37" s="34" t="str">
        <f>LEFT('Planning e-dispatch'!D37,6)</f>
        <v/>
      </c>
      <c r="D37" s="35" t="str">
        <f>IF('Planning e-dispatch'!D37="","",'Planning e-dispatch'!D37)</f>
        <v/>
      </c>
      <c r="E37" s="36"/>
      <c r="F37" s="34" t="str">
        <f>LEFT('Planning e-dispatch'!C37,4)</f>
        <v/>
      </c>
      <c r="G37" s="36" t="str">
        <f>IF(D37="","",IF('Planning e-dispatch'!G37="","INTERNE",'Planning e-dispatch'!G37))</f>
        <v/>
      </c>
      <c r="H37" s="39"/>
      <c r="I37" s="35"/>
      <c r="J37" s="36"/>
      <c r="K37" s="35"/>
      <c r="L37" s="35"/>
      <c r="M37" s="36"/>
      <c r="N37" s="10" t="str">
        <f t="shared" si="2"/>
        <v/>
      </c>
      <c r="O37" s="35"/>
      <c r="P37" s="35"/>
      <c r="Q37" s="35"/>
      <c r="R37" s="35"/>
      <c r="S37" s="35"/>
      <c r="T37" s="37"/>
      <c r="U37" s="35"/>
      <c r="V37" s="38" t="str">
        <f t="shared" si="0"/>
        <v/>
      </c>
    </row>
    <row r="38" spans="1:22" x14ac:dyDescent="0.25">
      <c r="A38" s="45"/>
      <c r="B38" s="36"/>
      <c r="C38" s="34" t="str">
        <f>LEFT('Planning e-dispatch'!D38,6)</f>
        <v/>
      </c>
      <c r="D38" s="35" t="str">
        <f>IF('Planning e-dispatch'!D38="","",'Planning e-dispatch'!D38)</f>
        <v/>
      </c>
      <c r="E38" s="36"/>
      <c r="F38" s="34" t="str">
        <f>LEFT('Planning e-dispatch'!C38,4)</f>
        <v/>
      </c>
      <c r="G38" s="36" t="str">
        <f>IF(D38="","",IF('Planning e-dispatch'!G38="","INTERNE",'Planning e-dispatch'!G38))</f>
        <v/>
      </c>
      <c r="H38" s="39"/>
      <c r="I38" s="35"/>
      <c r="J38" s="36"/>
      <c r="K38" s="35"/>
      <c r="L38" s="35"/>
      <c r="M38" s="36"/>
      <c r="N38" s="10" t="str">
        <f t="shared" si="2"/>
        <v/>
      </c>
      <c r="O38" s="35"/>
      <c r="P38" s="35"/>
      <c r="Q38" s="35"/>
      <c r="R38" s="35"/>
      <c r="S38" s="35"/>
      <c r="T38" s="37"/>
      <c r="U38" s="35"/>
      <c r="V38" s="38" t="str">
        <f t="shared" si="0"/>
        <v/>
      </c>
    </row>
    <row r="39" spans="1:22" x14ac:dyDescent="0.25">
      <c r="A39" s="45"/>
      <c r="B39" s="36"/>
      <c r="C39" s="34" t="str">
        <f>LEFT('Planning e-dispatch'!D39,6)</f>
        <v/>
      </c>
      <c r="D39" s="35" t="str">
        <f>IF('Planning e-dispatch'!D39="","",'Planning e-dispatch'!D39)</f>
        <v/>
      </c>
      <c r="E39" s="36"/>
      <c r="F39" s="34" t="str">
        <f>LEFT('Planning e-dispatch'!C39,4)</f>
        <v/>
      </c>
      <c r="G39" s="36" t="str">
        <f>IF(D39="","",IF('Planning e-dispatch'!G39="","INTERNE",'Planning e-dispatch'!G39))</f>
        <v/>
      </c>
      <c r="H39" s="39"/>
      <c r="I39" s="35"/>
      <c r="J39" s="36"/>
      <c r="K39" s="35"/>
      <c r="L39" s="35"/>
      <c r="M39" s="36"/>
      <c r="N39" s="10" t="str">
        <f t="shared" si="2"/>
        <v/>
      </c>
      <c r="O39" s="35"/>
      <c r="P39" s="35"/>
      <c r="Q39" s="35"/>
      <c r="R39" s="35"/>
      <c r="S39" s="35"/>
      <c r="T39" s="37"/>
      <c r="U39" s="35"/>
      <c r="V39" s="38" t="str">
        <f t="shared" si="0"/>
        <v/>
      </c>
    </row>
    <row r="40" spans="1:22" x14ac:dyDescent="0.25">
      <c r="A40" s="45"/>
      <c r="B40" s="36"/>
      <c r="C40" s="34" t="str">
        <f>LEFT('Planning e-dispatch'!D40,6)</f>
        <v/>
      </c>
      <c r="D40" s="35" t="str">
        <f>IF('Planning e-dispatch'!D40="","",'Planning e-dispatch'!D40)</f>
        <v/>
      </c>
      <c r="E40" s="36"/>
      <c r="F40" s="34" t="str">
        <f>LEFT('Planning e-dispatch'!C40,4)</f>
        <v/>
      </c>
      <c r="G40" s="36" t="str">
        <f>IF(D40="","",IF('Planning e-dispatch'!G40="","INTERNE",'Planning e-dispatch'!G40))</f>
        <v/>
      </c>
      <c r="H40" s="39"/>
      <c r="I40" s="35"/>
      <c r="J40" s="36"/>
      <c r="K40" s="35"/>
      <c r="L40" s="35"/>
      <c r="M40" s="36"/>
      <c r="N40" s="10" t="str">
        <f t="shared" si="2"/>
        <v/>
      </c>
      <c r="O40" s="35"/>
      <c r="P40" s="35"/>
      <c r="Q40" s="35"/>
      <c r="R40" s="35"/>
      <c r="S40" s="35"/>
      <c r="T40" s="37"/>
      <c r="U40" s="35"/>
      <c r="V40" s="38" t="str">
        <f t="shared" si="0"/>
        <v/>
      </c>
    </row>
  </sheetData>
  <sheetProtection formatCells="0" formatColumns="0" formatRows="0" insertColumns="0" insertRows="0" insertHyperlinks="0" deleteColumns="0" deleteRows="0" autoFilter="0"/>
  <autoFilter ref="A1:E2"/>
  <dataValidations count="4">
    <dataValidation type="list" allowBlank="1" showInputMessage="1" showErrorMessage="1" sqref="B2:B40">
      <formula1>Client</formula1>
    </dataValidation>
    <dataValidation type="list" allowBlank="1" showInputMessage="1" showErrorMessage="1" sqref="M2:M40">
      <formula1>TARIFICATION</formula1>
    </dataValidation>
    <dataValidation type="list" allowBlank="1" showInputMessage="1" showErrorMessage="1" sqref="J2:J40">
      <formula1>VEHICULE</formula1>
    </dataValidation>
    <dataValidation type="list" allowBlank="1" showInputMessage="1" showErrorMessage="1" sqref="T2:T40">
      <formula1>JOUR</formula1>
    </dataValidation>
  </dataValidations>
  <pageMargins left="0.7" right="0.7" top="0.75" bottom="0.75" header="0.3" footer="0.3"/>
  <pageSetup paperSize="9" scale="55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Q45"/>
  <sheetViews>
    <sheetView showGridLines="0" workbookViewId="0">
      <selection activeCell="I9" sqref="I9"/>
    </sheetView>
  </sheetViews>
  <sheetFormatPr baseColWidth="10" defaultRowHeight="15" x14ac:dyDescent="0.25"/>
  <cols>
    <col min="1" max="1" width="13.28515625" bestFit="1" customWidth="1"/>
    <col min="2" max="2" width="2.7109375" customWidth="1"/>
    <col min="3" max="3" width="18.7109375" bestFit="1" customWidth="1"/>
    <col min="4" max="4" width="2.7109375" customWidth="1"/>
    <col min="5" max="5" width="12.7109375" bestFit="1" customWidth="1"/>
    <col min="6" max="6" width="2.7109375" customWidth="1"/>
    <col min="7" max="7" width="9.28515625" bestFit="1" customWidth="1"/>
    <col min="8" max="8" width="2.7109375" customWidth="1"/>
    <col min="9" max="9" width="21.28515625" bestFit="1" customWidth="1"/>
    <col min="11" max="11" width="2.7109375" customWidth="1"/>
    <col min="14" max="14" width="2.7109375" customWidth="1"/>
    <col min="16" max="16" width="2.7109375" customWidth="1"/>
  </cols>
  <sheetData>
    <row r="1" spans="1:17" ht="15.75" thickBot="1" x14ac:dyDescent="0.3">
      <c r="A1" s="2" t="s">
        <v>20</v>
      </c>
      <c r="C1" s="6" t="s">
        <v>52</v>
      </c>
      <c r="E1" s="2" t="s">
        <v>54</v>
      </c>
      <c r="G1" s="2" t="s">
        <v>64</v>
      </c>
      <c r="I1" s="20" t="s">
        <v>80</v>
      </c>
      <c r="J1" s="21" t="s">
        <v>81</v>
      </c>
      <c r="L1" s="22"/>
      <c r="M1" s="28" t="s">
        <v>82</v>
      </c>
      <c r="O1" s="33" t="s">
        <v>56</v>
      </c>
      <c r="Q1" s="40" t="s">
        <v>92</v>
      </c>
    </row>
    <row r="2" spans="1:17" x14ac:dyDescent="0.25">
      <c r="A2" s="3" t="s">
        <v>90</v>
      </c>
      <c r="C2" s="7" t="s">
        <v>53</v>
      </c>
      <c r="E2" s="3" t="s">
        <v>55</v>
      </c>
      <c r="G2" s="3" t="s">
        <v>61</v>
      </c>
      <c r="I2" s="18" t="s">
        <v>86</v>
      </c>
      <c r="J2" s="19">
        <v>230</v>
      </c>
      <c r="K2" s="13"/>
      <c r="L2" s="23" t="s">
        <v>55</v>
      </c>
      <c r="M2" s="24">
        <v>38.4</v>
      </c>
      <c r="O2" s="32">
        <v>0.25</v>
      </c>
      <c r="Q2" s="7" t="s">
        <v>100</v>
      </c>
    </row>
    <row r="3" spans="1:17" x14ac:dyDescent="0.25">
      <c r="A3" s="4" t="s">
        <v>91</v>
      </c>
      <c r="C3" s="8" t="s">
        <v>21</v>
      </c>
      <c r="E3" s="4" t="s">
        <v>56</v>
      </c>
      <c r="G3" s="4" t="s">
        <v>62</v>
      </c>
      <c r="I3" s="14" t="s">
        <v>87</v>
      </c>
      <c r="J3" s="15">
        <v>260</v>
      </c>
      <c r="K3" s="13"/>
      <c r="L3" s="25" t="s">
        <v>56</v>
      </c>
      <c r="M3" s="26">
        <v>38.4</v>
      </c>
      <c r="O3" s="30">
        <v>0.5</v>
      </c>
      <c r="Q3" s="4" t="s">
        <v>95</v>
      </c>
    </row>
    <row r="4" spans="1:17" ht="15.75" thickBot="1" x14ac:dyDescent="0.3">
      <c r="A4" s="4" t="s">
        <v>15</v>
      </c>
      <c r="C4" s="8" t="s">
        <v>22</v>
      </c>
      <c r="E4" s="11" t="s">
        <v>57</v>
      </c>
      <c r="G4" s="11" t="s">
        <v>63</v>
      </c>
      <c r="I4" s="14" t="s">
        <v>88</v>
      </c>
      <c r="J4" s="15">
        <v>300</v>
      </c>
      <c r="K4" s="13"/>
      <c r="L4" s="27" t="s">
        <v>57</v>
      </c>
      <c r="M4" s="17">
        <f>M3*2</f>
        <v>76.8</v>
      </c>
      <c r="O4" s="30">
        <v>0.75</v>
      </c>
      <c r="Q4" s="4" t="s">
        <v>94</v>
      </c>
    </row>
    <row r="5" spans="1:17" x14ac:dyDescent="0.25">
      <c r="A5" s="4" t="s">
        <v>18</v>
      </c>
      <c r="C5" s="8" t="s">
        <v>23</v>
      </c>
      <c r="E5" s="11" t="s">
        <v>66</v>
      </c>
      <c r="G5" s="11"/>
      <c r="I5" s="14" t="s">
        <v>67</v>
      </c>
      <c r="J5" s="15">
        <v>230</v>
      </c>
      <c r="K5" s="13"/>
      <c r="L5" s="12"/>
      <c r="M5" s="29"/>
      <c r="O5" s="30">
        <v>1</v>
      </c>
      <c r="Q5" s="41" t="s">
        <v>101</v>
      </c>
    </row>
    <row r="6" spans="1:17" x14ac:dyDescent="0.25">
      <c r="A6" s="4" t="s">
        <v>17</v>
      </c>
      <c r="C6" s="8" t="s">
        <v>24</v>
      </c>
      <c r="E6" s="11"/>
      <c r="G6" s="11"/>
      <c r="I6" s="14" t="s">
        <v>68</v>
      </c>
      <c r="J6" s="15">
        <v>260</v>
      </c>
      <c r="K6" s="13"/>
      <c r="L6" s="12"/>
      <c r="M6" s="29"/>
      <c r="O6" s="30">
        <v>1.25</v>
      </c>
      <c r="Q6" s="4" t="s">
        <v>96</v>
      </c>
    </row>
    <row r="7" spans="1:17" ht="15.75" thickBot="1" x14ac:dyDescent="0.3">
      <c r="A7" s="4" t="s">
        <v>19</v>
      </c>
      <c r="C7" s="8" t="s">
        <v>25</v>
      </c>
      <c r="E7" s="11"/>
      <c r="G7" s="11"/>
      <c r="I7" s="14" t="s">
        <v>69</v>
      </c>
      <c r="J7" s="15">
        <v>300</v>
      </c>
      <c r="K7" s="13"/>
      <c r="L7" s="12"/>
      <c r="M7" s="29"/>
      <c r="O7" s="31">
        <v>1.5</v>
      </c>
      <c r="Q7" s="4" t="s">
        <v>93</v>
      </c>
    </row>
    <row r="8" spans="1:17" ht="15.75" thickBot="1" x14ac:dyDescent="0.3">
      <c r="A8" s="4" t="s">
        <v>16</v>
      </c>
      <c r="C8" s="8" t="s">
        <v>26</v>
      </c>
      <c r="E8" s="5"/>
      <c r="G8" s="5"/>
      <c r="I8" s="14" t="s">
        <v>70</v>
      </c>
      <c r="J8" s="15">
        <v>230</v>
      </c>
      <c r="K8" s="13"/>
      <c r="Q8" s="42" t="s">
        <v>98</v>
      </c>
    </row>
    <row r="9" spans="1:17" x14ac:dyDescent="0.25">
      <c r="A9" s="4"/>
      <c r="C9" s="8" t="s">
        <v>27</v>
      </c>
      <c r="I9" s="14" t="s">
        <v>71</v>
      </c>
      <c r="J9" s="15">
        <v>260</v>
      </c>
      <c r="K9" s="13"/>
    </row>
    <row r="10" spans="1:17" x14ac:dyDescent="0.25">
      <c r="A10" s="4"/>
      <c r="C10" s="8" t="s">
        <v>28</v>
      </c>
      <c r="I10" s="14" t="s">
        <v>72</v>
      </c>
      <c r="J10" s="15">
        <v>300</v>
      </c>
      <c r="K10" s="13"/>
    </row>
    <row r="11" spans="1:17" x14ac:dyDescent="0.25">
      <c r="A11" s="4"/>
      <c r="C11" s="8" t="s">
        <v>109</v>
      </c>
      <c r="I11" s="14" t="s">
        <v>83</v>
      </c>
      <c r="J11" s="15">
        <v>266</v>
      </c>
      <c r="K11" s="13"/>
    </row>
    <row r="12" spans="1:17" x14ac:dyDescent="0.25">
      <c r="A12" s="4"/>
      <c r="C12" s="8" t="s">
        <v>29</v>
      </c>
      <c r="I12" s="14" t="s">
        <v>84</v>
      </c>
      <c r="J12" s="15">
        <v>284</v>
      </c>
      <c r="K12" s="13"/>
    </row>
    <row r="13" spans="1:17" x14ac:dyDescent="0.25">
      <c r="A13" s="4"/>
      <c r="C13" s="8" t="s">
        <v>30</v>
      </c>
      <c r="I13" s="14" t="s">
        <v>85</v>
      </c>
      <c r="J13" s="15">
        <v>293</v>
      </c>
      <c r="K13" s="13"/>
    </row>
    <row r="14" spans="1:17" x14ac:dyDescent="0.25">
      <c r="A14" s="4"/>
      <c r="C14" s="8" t="s">
        <v>110</v>
      </c>
      <c r="I14" s="14" t="s">
        <v>73</v>
      </c>
      <c r="J14" s="15">
        <v>531</v>
      </c>
      <c r="K14" s="13"/>
    </row>
    <row r="15" spans="1:17" ht="15.75" thickBot="1" x14ac:dyDescent="0.3">
      <c r="A15" s="5"/>
      <c r="C15" s="8" t="s">
        <v>31</v>
      </c>
      <c r="I15" s="14" t="s">
        <v>74</v>
      </c>
      <c r="J15" s="15">
        <v>567</v>
      </c>
      <c r="K15" s="13"/>
    </row>
    <row r="16" spans="1:17" x14ac:dyDescent="0.25">
      <c r="C16" s="8" t="s">
        <v>107</v>
      </c>
      <c r="I16" s="14" t="s">
        <v>75</v>
      </c>
      <c r="J16" s="15">
        <v>585</v>
      </c>
      <c r="K16" s="13"/>
    </row>
    <row r="17" spans="3:11" x14ac:dyDescent="0.25">
      <c r="C17" s="8" t="s">
        <v>32</v>
      </c>
      <c r="I17" s="14" t="s">
        <v>76</v>
      </c>
      <c r="J17" s="15">
        <v>711</v>
      </c>
      <c r="K17" s="13"/>
    </row>
    <row r="18" spans="3:11" x14ac:dyDescent="0.25">
      <c r="C18" s="8" t="s">
        <v>33</v>
      </c>
      <c r="I18" s="14" t="s">
        <v>77</v>
      </c>
      <c r="J18" s="15">
        <v>756</v>
      </c>
      <c r="K18" s="13"/>
    </row>
    <row r="19" spans="3:11" ht="15.75" thickBot="1" x14ac:dyDescent="0.3">
      <c r="C19" s="8" t="s">
        <v>34</v>
      </c>
      <c r="I19" s="16" t="s">
        <v>78</v>
      </c>
      <c r="J19" s="17">
        <v>783</v>
      </c>
      <c r="K19" s="13"/>
    </row>
    <row r="20" spans="3:11" x14ac:dyDescent="0.25">
      <c r="C20" s="8" t="s">
        <v>35</v>
      </c>
    </row>
    <row r="21" spans="3:11" x14ac:dyDescent="0.25">
      <c r="C21" s="8" t="s">
        <v>36</v>
      </c>
    </row>
    <row r="22" spans="3:11" x14ac:dyDescent="0.25">
      <c r="C22" s="8" t="s">
        <v>37</v>
      </c>
    </row>
    <row r="23" spans="3:11" x14ac:dyDescent="0.25">
      <c r="C23" s="8" t="s">
        <v>108</v>
      </c>
    </row>
    <row r="24" spans="3:11" x14ac:dyDescent="0.25">
      <c r="C24" s="8" t="s">
        <v>38</v>
      </c>
    </row>
    <row r="25" spans="3:11" x14ac:dyDescent="0.25">
      <c r="C25" s="8" t="s">
        <v>39</v>
      </c>
    </row>
    <row r="26" spans="3:11" x14ac:dyDescent="0.25">
      <c r="C26" s="8" t="s">
        <v>40</v>
      </c>
    </row>
    <row r="27" spans="3:11" x14ac:dyDescent="0.25">
      <c r="C27" s="8" t="s">
        <v>41</v>
      </c>
    </row>
    <row r="28" spans="3:11" x14ac:dyDescent="0.25">
      <c r="C28" s="8" t="s">
        <v>42</v>
      </c>
    </row>
    <row r="29" spans="3:11" x14ac:dyDescent="0.25">
      <c r="C29" s="8" t="s">
        <v>43</v>
      </c>
    </row>
    <row r="30" spans="3:11" x14ac:dyDescent="0.25">
      <c r="C30" s="8" t="s">
        <v>44</v>
      </c>
    </row>
    <row r="31" spans="3:11" x14ac:dyDescent="0.25">
      <c r="C31" s="8" t="s">
        <v>45</v>
      </c>
    </row>
    <row r="32" spans="3:11" x14ac:dyDescent="0.25">
      <c r="C32" s="8" t="s">
        <v>46</v>
      </c>
    </row>
    <row r="33" spans="3:3" x14ac:dyDescent="0.25">
      <c r="C33" s="8" t="s">
        <v>47</v>
      </c>
    </row>
    <row r="34" spans="3:3" x14ac:dyDescent="0.25">
      <c r="C34" s="8" t="s">
        <v>48</v>
      </c>
    </row>
    <row r="35" spans="3:3" x14ac:dyDescent="0.25">
      <c r="C35" s="8" t="s">
        <v>49</v>
      </c>
    </row>
    <row r="36" spans="3:3" x14ac:dyDescent="0.25">
      <c r="C36" s="8" t="s">
        <v>50</v>
      </c>
    </row>
    <row r="37" spans="3:3" x14ac:dyDescent="0.25">
      <c r="C37" s="8" t="s">
        <v>51</v>
      </c>
    </row>
    <row r="38" spans="3:3" x14ac:dyDescent="0.25">
      <c r="C38" s="8"/>
    </row>
    <row r="39" spans="3:3" x14ac:dyDescent="0.25">
      <c r="C39" s="8"/>
    </row>
    <row r="40" spans="3:3" x14ac:dyDescent="0.25">
      <c r="C40" s="8"/>
    </row>
    <row r="41" spans="3:3" x14ac:dyDescent="0.25">
      <c r="C41" s="8"/>
    </row>
    <row r="42" spans="3:3" x14ac:dyDescent="0.25">
      <c r="C42" s="8"/>
    </row>
    <row r="43" spans="3:3" x14ac:dyDescent="0.25">
      <c r="C43" s="8"/>
    </row>
    <row r="44" spans="3:3" x14ac:dyDescent="0.25">
      <c r="C44" s="8"/>
    </row>
    <row r="45" spans="3:3" ht="15.75" thickBot="1" x14ac:dyDescent="0.3">
      <c r="C45" s="9"/>
    </row>
  </sheetData>
  <sheetProtection formatCells="0" formatColumns="0" formatRows="0" insertColumns="0" insertRows="0" insertHyperlinks="0" deleteColumns="0" deleteRows="0" pivotTables="0"/>
  <sortState ref="Q2:Q45">
    <sortCondition ref="Q1"/>
  </sortState>
  <dataValidations count="1">
    <dataValidation type="list" allowBlank="1" showInputMessage="1" showErrorMessage="1" sqref="G2">
      <formula1>VEHICULE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Planning e-dispatch</vt:lpstr>
      <vt:lpstr>Masque</vt:lpstr>
      <vt:lpstr>BDD</vt:lpstr>
      <vt:lpstr>BP</vt:lpstr>
      <vt:lpstr>CHEF</vt:lpstr>
      <vt:lpstr>Client</vt:lpstr>
      <vt:lpstr>FOURNISSEUR</vt:lpstr>
      <vt:lpstr>GM</vt:lpstr>
      <vt:lpstr>JOUR</vt:lpstr>
      <vt:lpstr>TARIFICATION</vt:lpstr>
      <vt:lpstr>VEHICULE</vt:lpstr>
    </vt:vector>
  </TitlesOfParts>
  <Company>COLAS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VASSEUR, David (SIEGE CNP)</dc:creator>
  <cp:lastModifiedBy>Guy Blancher</cp:lastModifiedBy>
  <cp:lastPrinted>2019-06-14T07:27:46Z</cp:lastPrinted>
  <dcterms:created xsi:type="dcterms:W3CDTF">2019-06-14T07:13:33Z</dcterms:created>
  <dcterms:modified xsi:type="dcterms:W3CDTF">2019-06-17T06:56:51Z</dcterms:modified>
</cp:coreProperties>
</file>