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7250" windowHeight="8490"/>
  </bookViews>
  <sheets>
    <sheet name="101 - Permanence" sheetId="1" r:id="rId1"/>
    <sheet name="Feuil1" sheetId="2" r:id="rId2"/>
    <sheet name="101 - Permanence (2)" sheetId="3" r:id="rId3"/>
  </sheets>
  <definedNames>
    <definedName name="_xlnm.Print_Area" localSheetId="0">'101 - Permanence'!$A$1:$O$79</definedName>
    <definedName name="_xlnm.Print_Area" localSheetId="2">'101 - Permanence (2)'!$A$1:$O$79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33" i="1" l="1"/>
  <c r="O32" i="1"/>
  <c r="O31" i="1"/>
  <c r="O30" i="1"/>
  <c r="O29" i="1"/>
  <c r="O28" i="1"/>
  <c r="O27" i="1"/>
  <c r="O26" i="1"/>
  <c r="O25" i="1"/>
  <c r="O24" i="1"/>
  <c r="O23" i="1"/>
  <c r="O22" i="1"/>
  <c r="O21" i="1"/>
  <c r="O20" i="1"/>
  <c r="O19" i="1"/>
  <c r="O18" i="1"/>
  <c r="O17" i="1"/>
  <c r="O16" i="1"/>
  <c r="O15" i="1"/>
  <c r="O14" i="1"/>
  <c r="O13" i="1"/>
  <c r="O12" i="1"/>
  <c r="O11" i="1"/>
  <c r="O10" i="1"/>
  <c r="O9" i="1"/>
  <c r="O8" i="1"/>
  <c r="O7" i="1"/>
  <c r="O6" i="1"/>
  <c r="O5" i="1"/>
  <c r="O4" i="1"/>
  <c r="Q79" i="3" l="1"/>
  <c r="T78" i="3"/>
  <c r="T77" i="3"/>
  <c r="T79" i="3" s="1"/>
  <c r="I75" i="3"/>
  <c r="H75" i="3"/>
  <c r="G75" i="3"/>
  <c r="F75" i="3"/>
  <c r="E75" i="3"/>
  <c r="D75" i="3"/>
  <c r="C74" i="3"/>
  <c r="T73" i="3"/>
  <c r="Q73" i="3"/>
  <c r="T72" i="3"/>
  <c r="C72" i="3"/>
  <c r="C75" i="3" s="1"/>
  <c r="T71" i="3"/>
  <c r="I70" i="3"/>
  <c r="H70" i="3"/>
  <c r="G70" i="3"/>
  <c r="F70" i="3"/>
  <c r="E70" i="3"/>
  <c r="D70" i="3"/>
  <c r="C69" i="3"/>
  <c r="C68" i="3"/>
  <c r="C70" i="3" s="1"/>
  <c r="Q67" i="3"/>
  <c r="C67" i="3"/>
  <c r="T66" i="3"/>
  <c r="T65" i="3"/>
  <c r="T67" i="3" s="1"/>
  <c r="I65" i="3"/>
  <c r="H65" i="3"/>
  <c r="G65" i="3"/>
  <c r="F65" i="3"/>
  <c r="E65" i="3"/>
  <c r="D65" i="3"/>
  <c r="C64" i="3"/>
  <c r="C63" i="3"/>
  <c r="C62" i="3"/>
  <c r="C65" i="3" s="1"/>
  <c r="Q61" i="3"/>
  <c r="T60" i="3"/>
  <c r="I60" i="3"/>
  <c r="H60" i="3"/>
  <c r="G60" i="3"/>
  <c r="F60" i="3"/>
  <c r="E60" i="3"/>
  <c r="D60" i="3"/>
  <c r="T59" i="3"/>
  <c r="T61" i="3" s="1"/>
  <c r="C59" i="3"/>
  <c r="C58" i="3"/>
  <c r="C57" i="3"/>
  <c r="C60" i="3" s="1"/>
  <c r="Q55" i="3"/>
  <c r="I55" i="3"/>
  <c r="H55" i="3"/>
  <c r="G55" i="3"/>
  <c r="F55" i="3"/>
  <c r="E55" i="3"/>
  <c r="D55" i="3"/>
  <c r="T54" i="3"/>
  <c r="C54" i="3"/>
  <c r="T53" i="3"/>
  <c r="T55" i="3" s="1"/>
  <c r="C52" i="3"/>
  <c r="C50" i="3"/>
  <c r="Q49" i="3"/>
  <c r="T48" i="3"/>
  <c r="T47" i="3"/>
  <c r="T49" i="3" s="1"/>
  <c r="I47" i="3"/>
  <c r="H47" i="3"/>
  <c r="G47" i="3"/>
  <c r="F47" i="3"/>
  <c r="E47" i="3"/>
  <c r="D47" i="3"/>
  <c r="C46" i="3"/>
  <c r="C45" i="3"/>
  <c r="Q43" i="3"/>
  <c r="T42" i="3"/>
  <c r="I42" i="3"/>
  <c r="H42" i="3"/>
  <c r="G42" i="3"/>
  <c r="F42" i="3"/>
  <c r="E42" i="3"/>
  <c r="D42" i="3"/>
  <c r="T41" i="3"/>
  <c r="T43" i="3" s="1"/>
  <c r="C40" i="3"/>
  <c r="C39" i="3"/>
  <c r="C38" i="3"/>
  <c r="Q37" i="3"/>
  <c r="C37" i="3"/>
  <c r="T36" i="3"/>
  <c r="T35" i="3"/>
  <c r="T37" i="3" s="1"/>
  <c r="O33" i="3"/>
  <c r="I33" i="3"/>
  <c r="H33" i="3"/>
  <c r="G33" i="3"/>
  <c r="F33" i="3"/>
  <c r="E33" i="3"/>
  <c r="D33" i="3"/>
  <c r="O32" i="3"/>
  <c r="C73" i="3" s="1"/>
  <c r="Q31" i="3"/>
  <c r="O31" i="3"/>
  <c r="T30" i="3"/>
  <c r="T31" i="3" s="1"/>
  <c r="O30" i="3"/>
  <c r="C30" i="3"/>
  <c r="T29" i="3"/>
  <c r="O29" i="3"/>
  <c r="O28" i="3"/>
  <c r="C53" i="3" s="1"/>
  <c r="I28" i="3"/>
  <c r="I77" i="3" s="1"/>
  <c r="H28" i="3"/>
  <c r="H77" i="3" s="1"/>
  <c r="G28" i="3"/>
  <c r="G77" i="3" s="1"/>
  <c r="F28" i="3"/>
  <c r="F77" i="3" s="1"/>
  <c r="E28" i="3"/>
  <c r="E77" i="3" s="1"/>
  <c r="D28" i="3"/>
  <c r="D77" i="3" s="1"/>
  <c r="O27" i="3"/>
  <c r="C51" i="3" s="1"/>
  <c r="C27" i="3"/>
  <c r="O26" i="3"/>
  <c r="C26" i="3"/>
  <c r="Q25" i="3"/>
  <c r="O25" i="3"/>
  <c r="C25" i="3"/>
  <c r="C28" i="3" s="1"/>
  <c r="T24" i="3"/>
  <c r="O24" i="3"/>
  <c r="C24" i="3"/>
  <c r="T23" i="3"/>
  <c r="T25" i="3" s="1"/>
  <c r="O23" i="3"/>
  <c r="C44" i="3" s="1"/>
  <c r="C47" i="3" s="1"/>
  <c r="O22" i="3"/>
  <c r="C49" i="3" s="1"/>
  <c r="C55" i="3" s="1"/>
  <c r="O21" i="3"/>
  <c r="O20" i="3"/>
  <c r="I20" i="3"/>
  <c r="H20" i="3"/>
  <c r="H79" i="3" s="1"/>
  <c r="G20" i="3"/>
  <c r="F20" i="3"/>
  <c r="F79" i="3" s="1"/>
  <c r="E20" i="3"/>
  <c r="D20" i="3"/>
  <c r="D79" i="3" s="1"/>
  <c r="Q19" i="3"/>
  <c r="O19" i="3"/>
  <c r="T18" i="3"/>
  <c r="O18" i="3"/>
  <c r="C18" i="3"/>
  <c r="T17" i="3"/>
  <c r="T19" i="3" s="1"/>
  <c r="O17" i="3"/>
  <c r="C17" i="3"/>
  <c r="O16" i="3"/>
  <c r="C16" i="3"/>
  <c r="O15" i="3"/>
  <c r="C15" i="3"/>
  <c r="O14" i="3"/>
  <c r="C14" i="3"/>
  <c r="Q13" i="3"/>
  <c r="O13" i="3"/>
  <c r="C13" i="3"/>
  <c r="T12" i="3"/>
  <c r="O12" i="3"/>
  <c r="C41" i="3" s="1"/>
  <c r="C12" i="3"/>
  <c r="T11" i="3"/>
  <c r="T13" i="3" s="1"/>
  <c r="O11" i="3"/>
  <c r="C36" i="3" s="1"/>
  <c r="C11" i="3"/>
  <c r="O10" i="3"/>
  <c r="C10" i="3"/>
  <c r="O9" i="3"/>
  <c r="C35" i="3" s="1"/>
  <c r="C42" i="3" s="1"/>
  <c r="C9" i="3"/>
  <c r="O8" i="3"/>
  <c r="C8" i="3"/>
  <c r="Q7" i="3"/>
  <c r="O7" i="3"/>
  <c r="C32" i="3" s="1"/>
  <c r="C7" i="3"/>
  <c r="T6" i="3"/>
  <c r="O6" i="3"/>
  <c r="C31" i="3" s="1"/>
  <c r="C6" i="3"/>
  <c r="T5" i="3"/>
  <c r="T7" i="3" s="1"/>
  <c r="O5" i="3"/>
  <c r="C5" i="3"/>
  <c r="O4" i="3"/>
  <c r="C4" i="3"/>
  <c r="C20" i="3" s="1"/>
  <c r="C77" i="3" l="1"/>
  <c r="C79" i="3" s="1"/>
  <c r="C33" i="3"/>
  <c r="E79" i="3"/>
  <c r="G79" i="3"/>
  <c r="I79" i="3"/>
  <c r="C74" i="1"/>
  <c r="C72" i="1"/>
  <c r="C69" i="1"/>
  <c r="C68" i="1"/>
  <c r="C67" i="1"/>
  <c r="C64" i="1"/>
  <c r="C63" i="1"/>
  <c r="C59" i="1"/>
  <c r="C58" i="1"/>
  <c r="C57" i="1"/>
  <c r="C54" i="1"/>
  <c r="C52" i="1"/>
  <c r="C50" i="1"/>
  <c r="C46" i="1"/>
  <c r="C45" i="1"/>
  <c r="C40" i="1"/>
  <c r="C39" i="1"/>
  <c r="C38" i="1"/>
  <c r="C37" i="1"/>
  <c r="C30" i="1"/>
  <c r="C27" i="1"/>
  <c r="C26" i="1"/>
  <c r="C25" i="1"/>
  <c r="C24" i="1"/>
  <c r="C49" i="1"/>
  <c r="C51" i="1"/>
  <c r="C36" i="1"/>
  <c r="C62" i="1"/>
  <c r="C53" i="1" l="1"/>
  <c r="C44" i="1"/>
  <c r="C47" i="1" s="1"/>
  <c r="C73" i="1"/>
  <c r="C31" i="1"/>
  <c r="D75" i="1"/>
  <c r="E75" i="1"/>
  <c r="F75" i="1"/>
  <c r="G75" i="1"/>
  <c r="H75" i="1"/>
  <c r="D70" i="1"/>
  <c r="E70" i="1"/>
  <c r="F70" i="1"/>
  <c r="G70" i="1"/>
  <c r="H70" i="1"/>
  <c r="D65" i="1"/>
  <c r="E65" i="1"/>
  <c r="F65" i="1"/>
  <c r="G65" i="1"/>
  <c r="H65" i="1"/>
  <c r="I65" i="1"/>
  <c r="D60" i="1"/>
  <c r="E60" i="1"/>
  <c r="F60" i="1"/>
  <c r="G60" i="1"/>
  <c r="H60" i="1"/>
  <c r="D55" i="1"/>
  <c r="E55" i="1"/>
  <c r="F55" i="1"/>
  <c r="G55" i="1"/>
  <c r="H55" i="1"/>
  <c r="D47" i="1"/>
  <c r="E47" i="1"/>
  <c r="F47" i="1"/>
  <c r="G47" i="1"/>
  <c r="H47" i="1"/>
  <c r="D42" i="1"/>
  <c r="E42" i="1"/>
  <c r="F42" i="1"/>
  <c r="G42" i="1"/>
  <c r="H42" i="1"/>
  <c r="D33" i="1"/>
  <c r="E33" i="1"/>
  <c r="F33" i="1"/>
  <c r="G33" i="1"/>
  <c r="H33" i="1"/>
  <c r="D28" i="1"/>
  <c r="E28" i="1"/>
  <c r="F28" i="1"/>
  <c r="G28" i="1"/>
  <c r="H28" i="1"/>
  <c r="D20" i="1"/>
  <c r="E20" i="1"/>
  <c r="F20" i="1"/>
  <c r="G20" i="1"/>
  <c r="H20" i="1"/>
  <c r="C7" i="1"/>
  <c r="C8" i="1"/>
  <c r="C9" i="1"/>
  <c r="C10" i="1"/>
  <c r="C11" i="1"/>
  <c r="C12" i="1"/>
  <c r="C13" i="1"/>
  <c r="C16" i="1"/>
  <c r="C18" i="1"/>
  <c r="C41" i="1"/>
  <c r="C15" i="1"/>
  <c r="Q79" i="1"/>
  <c r="T78" i="1"/>
  <c r="T77" i="1"/>
  <c r="I75" i="1"/>
  <c r="C75" i="1"/>
  <c r="Q73" i="1"/>
  <c r="T72" i="1"/>
  <c r="T71" i="1"/>
  <c r="I70" i="1"/>
  <c r="C70" i="1"/>
  <c r="Q67" i="1"/>
  <c r="T66" i="1"/>
  <c r="T65" i="1"/>
  <c r="Q61" i="1"/>
  <c r="T60" i="1"/>
  <c r="I60" i="1"/>
  <c r="C60" i="1"/>
  <c r="T59" i="1"/>
  <c r="Q55" i="1"/>
  <c r="I55" i="1"/>
  <c r="T54" i="1"/>
  <c r="T53" i="1"/>
  <c r="C65" i="1"/>
  <c r="Q49" i="1"/>
  <c r="T48" i="1"/>
  <c r="T47" i="1"/>
  <c r="I47" i="1"/>
  <c r="Q43" i="1"/>
  <c r="T42" i="1"/>
  <c r="I42" i="1"/>
  <c r="T41" i="1"/>
  <c r="Q37" i="1"/>
  <c r="T36" i="1"/>
  <c r="T35" i="1"/>
  <c r="I33" i="1"/>
  <c r="Q31" i="1"/>
  <c r="C55" i="1"/>
  <c r="T30" i="1"/>
  <c r="T29" i="1"/>
  <c r="I28" i="1"/>
  <c r="C28" i="1"/>
  <c r="Q25" i="1"/>
  <c r="T24" i="1"/>
  <c r="T23" i="1"/>
  <c r="I20" i="1"/>
  <c r="Q19" i="1"/>
  <c r="T18" i="1"/>
  <c r="T17" i="1"/>
  <c r="Q13" i="1"/>
  <c r="T12" i="1"/>
  <c r="T11" i="1"/>
  <c r="Q7" i="1"/>
  <c r="C5" i="1"/>
  <c r="T6" i="1"/>
  <c r="T5" i="1"/>
  <c r="C17" i="1"/>
  <c r="H77" i="1" l="1"/>
  <c r="H79" i="1" s="1"/>
  <c r="T25" i="1"/>
  <c r="G77" i="1"/>
  <c r="F77" i="1"/>
  <c r="E77" i="1"/>
  <c r="D77" i="1"/>
  <c r="D79" i="1" s="1"/>
  <c r="C6" i="1"/>
  <c r="C32" i="1"/>
  <c r="C33" i="1" s="1"/>
  <c r="C14" i="1"/>
  <c r="C35" i="1"/>
  <c r="C42" i="1" s="1"/>
  <c r="G79" i="1"/>
  <c r="F79" i="1"/>
  <c r="E79" i="1"/>
  <c r="T7" i="1"/>
  <c r="T43" i="1"/>
  <c r="C4" i="1"/>
  <c r="T67" i="1"/>
  <c r="T37" i="1"/>
  <c r="T49" i="1"/>
  <c r="T55" i="1"/>
  <c r="T61" i="1"/>
  <c r="T79" i="1"/>
  <c r="I77" i="1"/>
  <c r="I79" i="1" s="1"/>
  <c r="T13" i="1"/>
  <c r="T31" i="1"/>
  <c r="T73" i="1"/>
  <c r="T19" i="1"/>
  <c r="C20" i="1" l="1"/>
  <c r="C77" i="1"/>
  <c r="C79" i="1" l="1"/>
</calcChain>
</file>

<file path=xl/sharedStrings.xml><?xml version="1.0" encoding="utf-8"?>
<sst xmlns="http://schemas.openxmlformats.org/spreadsheetml/2006/main" count="335" uniqueCount="106">
  <si>
    <t>REVENUS</t>
  </si>
  <si>
    <t>Budget</t>
  </si>
  <si>
    <t>1er trimestre</t>
  </si>
  <si>
    <t>2e trimestre</t>
  </si>
  <si>
    <t>3e trimestre</t>
  </si>
  <si>
    <t>mise à jour</t>
  </si>
  <si>
    <t>Final</t>
  </si>
  <si>
    <t>Prévision Ajustée</t>
  </si>
  <si>
    <t>Adhésions membres</t>
  </si>
  <si>
    <t>Description</t>
  </si>
  <si>
    <t>Nb</t>
  </si>
  <si>
    <t>Coût</t>
  </si>
  <si>
    <t>Nombre</t>
  </si>
  <si>
    <t>Cotisation d'équipes</t>
  </si>
  <si>
    <t>Formation</t>
  </si>
  <si>
    <t>Assurances</t>
  </si>
  <si>
    <t>Tournoi</t>
  </si>
  <si>
    <t>Service</t>
  </si>
  <si>
    <t>Évènements</t>
  </si>
  <si>
    <t>Ventes</t>
  </si>
  <si>
    <t>Divers</t>
  </si>
  <si>
    <t>Intérêt</t>
  </si>
  <si>
    <t>Placement Sports</t>
  </si>
  <si>
    <t>Comm. Comptant</t>
  </si>
  <si>
    <t>Comm. Matériels</t>
  </si>
  <si>
    <t>Subventions</t>
  </si>
  <si>
    <t>Basebal-Canada</t>
  </si>
  <si>
    <t>Total des Revenus</t>
  </si>
  <si>
    <t>DÉPENSES</t>
  </si>
  <si>
    <t>1ere trimestre</t>
  </si>
  <si>
    <t>Salaires des permaments</t>
  </si>
  <si>
    <t>Salaire des contractuels</t>
  </si>
  <si>
    <t>Contributions de l'employeur</t>
  </si>
  <si>
    <t>Assurances collectives</t>
  </si>
  <si>
    <t>Total - Salaires et Av. Sociaux</t>
  </si>
  <si>
    <t>Frais de déplacement</t>
  </si>
  <si>
    <t>Poste</t>
  </si>
  <si>
    <t>Téléphonie</t>
  </si>
  <si>
    <t>Total - Transport et Comm.</t>
  </si>
  <si>
    <t>Légal &amp; Expert Comptable</t>
  </si>
  <si>
    <t>Spécialistes - Administration</t>
  </si>
  <si>
    <t>Spécialistes - Formations</t>
  </si>
  <si>
    <t>Spécialistes - Entraîneurs</t>
  </si>
  <si>
    <t>Spécialistes - Officiels</t>
  </si>
  <si>
    <t>Cotisations diverses</t>
  </si>
  <si>
    <t>Total - Services professionnels</t>
  </si>
  <si>
    <t>Location de salles / plateaux</t>
  </si>
  <si>
    <t>Nourriture</t>
  </si>
  <si>
    <t>Hébergement</t>
  </si>
  <si>
    <t>Bureau</t>
  </si>
  <si>
    <t>Équipement</t>
  </si>
  <si>
    <t>Papeterie</t>
  </si>
  <si>
    <t>Imprimerie</t>
  </si>
  <si>
    <t>Matériel</t>
  </si>
  <si>
    <t>Total - Fourniture et Approvisionnement</t>
  </si>
  <si>
    <t>Equipement</t>
  </si>
  <si>
    <t>Total - Commandite matérielle</t>
  </si>
  <si>
    <t>Informatique</t>
  </si>
  <si>
    <t>Ameublement</t>
  </si>
  <si>
    <t>Équipement de jeu</t>
  </si>
  <si>
    <t>Total - Immobilisation</t>
  </si>
  <si>
    <t>Région</t>
  </si>
  <si>
    <t>Ligue</t>
  </si>
  <si>
    <t>Équipe/Athlète</t>
  </si>
  <si>
    <t>Total - Régionalisation</t>
  </si>
  <si>
    <t>Frais d'administration</t>
  </si>
  <si>
    <t>Intérêt &amp; Frais de banque</t>
  </si>
  <si>
    <t>Service de la dette - Ajustement</t>
  </si>
  <si>
    <t>Total - Frais d'administration</t>
  </si>
  <si>
    <t>Total des dépenses</t>
  </si>
  <si>
    <t>Profit / Déficit</t>
  </si>
  <si>
    <t>Prévision ajustée</t>
  </si>
  <si>
    <t>Postes</t>
  </si>
  <si>
    <t>NO.</t>
  </si>
  <si>
    <t>Total - Location, Héberg. et nourriture</t>
  </si>
  <si>
    <t>Revenus projetés - Placement Sports (50/50 - Assises)</t>
  </si>
  <si>
    <t>FSFSQ - Répartiion</t>
  </si>
  <si>
    <t>Évaluation des frais de postes (basés sur 2019)</t>
  </si>
  <si>
    <t>Frais de téléphone de bureau</t>
  </si>
  <si>
    <t>Frais de cellulaires</t>
  </si>
  <si>
    <t>Frais - Comptable</t>
  </si>
  <si>
    <t>Frais -  Consultation Avocats</t>
  </si>
  <si>
    <t>Cotisation  RLQ</t>
  </si>
  <si>
    <t>Cotisation Sports Québec</t>
  </si>
  <si>
    <t>Droits d'Immatriculations de compagnie</t>
  </si>
  <si>
    <t>Association Québecoise Loisirs Public</t>
  </si>
  <si>
    <t>Costco</t>
  </si>
  <si>
    <t>Égale Action</t>
  </si>
  <si>
    <t>Club Médaille d'Or</t>
  </si>
  <si>
    <t>Fondation Sports-Études</t>
  </si>
  <si>
    <t>Stationnements</t>
  </si>
  <si>
    <t>Journal de Montréal</t>
  </si>
  <si>
    <t>Entrepôt RLQ</t>
  </si>
  <si>
    <t>Entrepôt RLQ - 2e entrepôt</t>
  </si>
  <si>
    <t>Casier Postal</t>
  </si>
  <si>
    <t>Archives</t>
  </si>
  <si>
    <t>Aménagement du bureau</t>
  </si>
  <si>
    <t>Répartition des frais fixes (basé sur 2019)</t>
  </si>
  <si>
    <t>Achat de logiciels (comptable, antivirus, antidote, etc.)</t>
  </si>
  <si>
    <t>Service informatique RLQ</t>
  </si>
  <si>
    <t>Politique de reconnaissance des bénévoles</t>
  </si>
  <si>
    <t>Fêtes des employés (diner + cadeau)</t>
  </si>
  <si>
    <t>Achat d'équipement informatique</t>
  </si>
  <si>
    <t>Frais de caisse (mois)</t>
  </si>
  <si>
    <t>Frais de marge de crédit</t>
  </si>
  <si>
    <t>https://forum.excel-pratique.com/viewtopic.php?p=837839#p837839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</si>
</sst>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_ * #,##0_)\ _$_ ;_ * \(#,##0\)\ _$_ ;_ * &quot;-&quot;_)\ _$_ ;_ @_ "/>
    <numFmt numFmtId="165" formatCode="_ * #,##0.00_)\ &quot;$&quot;_ ;_ * \(#,##0.00\)\ &quot;$&quot;_ ;_ * &quot;-&quot;??_)\ &quot;$&quot;_ ;_ @_ "/>
    <numFmt numFmtId="166" formatCode="#,##0.00\ &quot;$&quot;"/>
  </numFmts>
  <fonts count="2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1"/>
      <color indexed="8"/>
      <name val="Calibri"/>
      <family val="2"/>
      <scheme val="minor"/>
    </font>
    <font>
      <b/>
      <sz val="9"/>
      <color indexed="8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8"/>
      <color indexed="8"/>
      <name val="Calibri"/>
      <family val="2"/>
      <scheme val="minor"/>
    </font>
    <font>
      <b/>
      <sz val="8"/>
      <name val="Calibri"/>
      <family val="2"/>
      <scheme val="minor"/>
    </font>
    <font>
      <sz val="8"/>
      <color indexed="8"/>
      <name val="Calibri"/>
      <family val="2"/>
      <scheme val="minor"/>
    </font>
    <font>
      <sz val="8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name val="Calibri"/>
      <family val="2"/>
      <scheme val="minor"/>
    </font>
    <font>
      <sz val="9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sz val="10"/>
      <color indexed="8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9"/>
      </patternFill>
    </fill>
    <fill>
      <patternFill patternType="solid">
        <fgColor indexed="9"/>
        <bgColor indexed="9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21" fillId="0" borderId="0" applyNumberFormat="0" applyFill="0" applyBorder="0" applyAlignment="0" applyProtection="0"/>
  </cellStyleXfs>
  <cellXfs count="78">
    <xf numFmtId="0" fontId="0" fillId="0" borderId="0" xfId="0"/>
    <xf numFmtId="0" fontId="2" fillId="0" borderId="0" xfId="0" applyFont="1"/>
    <xf numFmtId="165" fontId="1" fillId="2" borderId="1" xfId="0" applyNumberFormat="1" applyFont="1" applyFill="1" applyBorder="1" applyAlignment="1">
      <alignment horizontal="center"/>
    </xf>
    <xf numFmtId="164" fontId="2" fillId="0" borderId="0" xfId="0" applyNumberFormat="1" applyFont="1" applyAlignment="1">
      <alignment horizontal="center"/>
    </xf>
    <xf numFmtId="0" fontId="1" fillId="2" borderId="1" xfId="0" applyFont="1" applyFill="1" applyBorder="1" applyAlignment="1">
      <alignment horizontal="left"/>
    </xf>
    <xf numFmtId="165" fontId="3" fillId="0" borderId="1" xfId="0" applyNumberFormat="1" applyFont="1" applyBorder="1" applyAlignment="1">
      <alignment horizontal="center"/>
    </xf>
    <xf numFmtId="0" fontId="7" fillId="5" borderId="1" xfId="0" applyFont="1" applyFill="1" applyBorder="1" applyAlignment="1" applyProtection="1">
      <alignment horizontal="left"/>
    </xf>
    <xf numFmtId="165" fontId="3" fillId="0" borderId="1" xfId="0" applyNumberFormat="1" applyFont="1" applyBorder="1"/>
    <xf numFmtId="165" fontId="3" fillId="0" borderId="0" xfId="0" applyNumberFormat="1" applyFont="1"/>
    <xf numFmtId="0" fontId="8" fillId="0" borderId="0" xfId="0" applyFont="1"/>
    <xf numFmtId="165" fontId="4" fillId="0" borderId="1" xfId="0" applyNumberFormat="1" applyFont="1" applyBorder="1"/>
    <xf numFmtId="0" fontId="5" fillId="0" borderId="0" xfId="0" applyFont="1" applyAlignment="1">
      <alignment horizontal="center"/>
    </xf>
    <xf numFmtId="0" fontId="5" fillId="0" borderId="0" xfId="0" applyFont="1"/>
    <xf numFmtId="0" fontId="13" fillId="0" borderId="0" xfId="0" applyFont="1" applyAlignment="1">
      <alignment horizontal="center"/>
    </xf>
    <xf numFmtId="1" fontId="17" fillId="0" borderId="1" xfId="0" applyNumberFormat="1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/>
    <xf numFmtId="1" fontId="3" fillId="0" borderId="0" xfId="0" applyNumberFormat="1" applyFont="1" applyAlignment="1">
      <alignment horizontal="center"/>
    </xf>
    <xf numFmtId="165" fontId="0" fillId="0" borderId="0" xfId="0" applyNumberFormat="1" applyFont="1"/>
    <xf numFmtId="0" fontId="0" fillId="0" borderId="0" xfId="0" applyFont="1"/>
    <xf numFmtId="0" fontId="9" fillId="3" borderId="2" xfId="0" applyFont="1" applyFill="1" applyBorder="1" applyAlignment="1" applyProtection="1"/>
    <xf numFmtId="0" fontId="9" fillId="3" borderId="3" xfId="0" applyFont="1" applyFill="1" applyBorder="1" applyAlignment="1" applyProtection="1"/>
    <xf numFmtId="164" fontId="10" fillId="3" borderId="4" xfId="0" applyNumberFormat="1" applyFont="1" applyFill="1" applyBorder="1" applyAlignment="1">
      <alignment horizontal="center"/>
    </xf>
    <xf numFmtId="0" fontId="10" fillId="3" borderId="5" xfId="0" applyFont="1" applyFill="1" applyBorder="1" applyAlignment="1">
      <alignment horizontal="center"/>
    </xf>
    <xf numFmtId="0" fontId="10" fillId="3" borderId="6" xfId="0" applyFont="1" applyFill="1" applyBorder="1" applyAlignment="1">
      <alignment horizontal="center"/>
    </xf>
    <xf numFmtId="0" fontId="11" fillId="0" borderId="7" xfId="0" applyFont="1" applyFill="1" applyBorder="1" applyAlignment="1" applyProtection="1"/>
    <xf numFmtId="164" fontId="12" fillId="0" borderId="1" xfId="0" applyNumberFormat="1" applyFont="1" applyBorder="1" applyAlignment="1">
      <alignment horizontal="center"/>
    </xf>
    <xf numFmtId="165" fontId="12" fillId="0" borderId="8" xfId="0" applyNumberFormat="1" applyFont="1" applyFill="1" applyBorder="1"/>
    <xf numFmtId="165" fontId="12" fillId="0" borderId="9" xfId="0" applyNumberFormat="1" applyFont="1" applyBorder="1"/>
    <xf numFmtId="0" fontId="11" fillId="0" borderId="10" xfId="0" applyFont="1" applyFill="1" applyBorder="1" applyAlignment="1" applyProtection="1"/>
    <xf numFmtId="164" fontId="12" fillId="0" borderId="11" xfId="0" applyNumberFormat="1" applyFont="1" applyBorder="1" applyAlignment="1">
      <alignment horizontal="center"/>
    </xf>
    <xf numFmtId="165" fontId="12" fillId="0" borderId="12" xfId="0" applyNumberFormat="1" applyFont="1" applyFill="1" applyBorder="1"/>
    <xf numFmtId="165" fontId="10" fillId="0" borderId="13" xfId="0" applyNumberFormat="1" applyFont="1" applyBorder="1"/>
    <xf numFmtId="164" fontId="12" fillId="0" borderId="14" xfId="0" applyNumberFormat="1" applyFont="1" applyBorder="1"/>
    <xf numFmtId="165" fontId="12" fillId="0" borderId="14" xfId="0" applyNumberFormat="1" applyFont="1" applyBorder="1"/>
    <xf numFmtId="165" fontId="12" fillId="0" borderId="15" xfId="0" applyNumberFormat="1" applyFont="1" applyBorder="1"/>
    <xf numFmtId="165" fontId="0" fillId="0" borderId="1" xfId="0" applyNumberFormat="1" applyFont="1" applyBorder="1"/>
    <xf numFmtId="0" fontId="14" fillId="2" borderId="1" xfId="0" applyFont="1" applyFill="1" applyBorder="1" applyAlignment="1">
      <alignment horizontal="center"/>
    </xf>
    <xf numFmtId="0" fontId="14" fillId="2" borderId="8" xfId="0" applyFont="1" applyFill="1" applyBorder="1" applyAlignment="1">
      <alignment horizontal="center"/>
    </xf>
    <xf numFmtId="0" fontId="7" fillId="6" borderId="0" xfId="0" applyFont="1" applyFill="1" applyBorder="1" applyAlignment="1" applyProtection="1">
      <alignment horizontal="center"/>
    </xf>
    <xf numFmtId="0" fontId="15" fillId="0" borderId="0" xfId="0" applyFont="1" applyAlignment="1">
      <alignment horizontal="center"/>
    </xf>
    <xf numFmtId="0" fontId="7" fillId="5" borderId="1" xfId="0" applyFont="1" applyFill="1" applyBorder="1" applyAlignment="1" applyProtection="1">
      <alignment horizontal="center"/>
    </xf>
    <xf numFmtId="1" fontId="16" fillId="2" borderId="20" xfId="0" applyNumberFormat="1" applyFont="1" applyFill="1" applyBorder="1" applyAlignment="1">
      <alignment horizontal="center"/>
    </xf>
    <xf numFmtId="0" fontId="13" fillId="2" borderId="1" xfId="0" applyFont="1" applyFill="1" applyBorder="1" applyAlignment="1">
      <alignment horizontal="left"/>
    </xf>
    <xf numFmtId="0" fontId="13" fillId="2" borderId="1" xfId="0" applyFont="1" applyFill="1" applyBorder="1" applyAlignment="1">
      <alignment horizontal="center"/>
    </xf>
    <xf numFmtId="0" fontId="5" fillId="0" borderId="0" xfId="0" applyFont="1" applyAlignment="1">
      <alignment horizontal="left"/>
    </xf>
    <xf numFmtId="0" fontId="7" fillId="2" borderId="1" xfId="0" applyFont="1" applyFill="1" applyBorder="1" applyAlignment="1" applyProtection="1">
      <alignment horizontal="left"/>
    </xf>
    <xf numFmtId="0" fontId="15" fillId="0" borderId="0" xfId="0" applyFont="1" applyAlignment="1">
      <alignment horizontal="left"/>
    </xf>
    <xf numFmtId="0" fontId="19" fillId="0" borderId="0" xfId="0" applyFont="1" applyAlignment="1">
      <alignment horizontal="left"/>
    </xf>
    <xf numFmtId="0" fontId="3" fillId="4" borderId="1" xfId="0" applyFont="1" applyFill="1" applyBorder="1" applyAlignment="1">
      <alignment horizontal="center"/>
    </xf>
    <xf numFmtId="0" fontId="3" fillId="4" borderId="1" xfId="0" applyFont="1" applyFill="1" applyBorder="1"/>
    <xf numFmtId="1" fontId="3" fillId="4" borderId="1" xfId="0" applyNumberFormat="1" applyFont="1" applyFill="1" applyBorder="1" applyAlignment="1">
      <alignment horizontal="center"/>
    </xf>
    <xf numFmtId="0" fontId="18" fillId="4" borderId="1" xfId="0" applyFont="1" applyFill="1" applyBorder="1" applyAlignment="1" applyProtection="1"/>
    <xf numFmtId="1" fontId="17" fillId="4" borderId="1" xfId="0" applyNumberFormat="1" applyFont="1" applyFill="1" applyBorder="1" applyAlignment="1">
      <alignment horizontal="center"/>
    </xf>
    <xf numFmtId="0" fontId="4" fillId="4" borderId="1" xfId="0" applyFont="1" applyFill="1" applyBorder="1" applyAlignment="1">
      <alignment horizontal="center"/>
    </xf>
    <xf numFmtId="165" fontId="16" fillId="2" borderId="18" xfId="0" applyNumberFormat="1" applyFont="1" applyFill="1" applyBorder="1" applyAlignment="1">
      <alignment horizontal="center"/>
    </xf>
    <xf numFmtId="0" fontId="16" fillId="2" borderId="19" xfId="0" applyFont="1" applyFill="1" applyBorder="1" applyAlignment="1" applyProtection="1"/>
    <xf numFmtId="0" fontId="6" fillId="3" borderId="2" xfId="0" applyFont="1" applyFill="1" applyBorder="1" applyAlignment="1" applyProtection="1"/>
    <xf numFmtId="164" fontId="0" fillId="0" borderId="0" xfId="0" applyNumberFormat="1" applyFont="1" applyAlignment="1">
      <alignment horizontal="center"/>
    </xf>
    <xf numFmtId="0" fontId="20" fillId="2" borderId="1" xfId="0" applyFont="1" applyFill="1" applyBorder="1" applyAlignment="1">
      <alignment horizontal="center"/>
    </xf>
    <xf numFmtId="0" fontId="1" fillId="0" borderId="0" xfId="0" applyFont="1" applyAlignment="1">
      <alignment horizontal="right"/>
    </xf>
    <xf numFmtId="0" fontId="18" fillId="0" borderId="7" xfId="0" applyFont="1" applyFill="1" applyBorder="1" applyAlignment="1" applyProtection="1"/>
    <xf numFmtId="166" fontId="3" fillId="0" borderId="0" xfId="0" applyNumberFormat="1" applyFont="1" applyAlignment="1">
      <alignment vertical="center"/>
    </xf>
    <xf numFmtId="166" fontId="16" fillId="2" borderId="21" xfId="0" applyNumberFormat="1" applyFont="1" applyFill="1" applyBorder="1" applyAlignment="1">
      <alignment horizontal="center" vertical="center"/>
    </xf>
    <xf numFmtId="166" fontId="16" fillId="2" borderId="22" xfId="0" applyNumberFormat="1" applyFont="1" applyFill="1" applyBorder="1" applyAlignment="1">
      <alignment horizontal="center" vertical="center"/>
    </xf>
    <xf numFmtId="166" fontId="3" fillId="4" borderId="1" xfId="0" applyNumberFormat="1" applyFont="1" applyFill="1" applyBorder="1" applyAlignment="1">
      <alignment vertical="center"/>
    </xf>
    <xf numFmtId="166" fontId="17" fillId="4" borderId="1" xfId="0" applyNumberFormat="1" applyFont="1" applyFill="1" applyBorder="1" applyAlignment="1">
      <alignment vertical="center"/>
    </xf>
    <xf numFmtId="166" fontId="17" fillId="0" borderId="8" xfId="0" applyNumberFormat="1" applyFont="1" applyFill="1" applyBorder="1" applyAlignment="1">
      <alignment vertical="center"/>
    </xf>
    <xf numFmtId="0" fontId="21" fillId="0" borderId="0" xfId="1"/>
    <xf numFmtId="0" fontId="6" fillId="0" borderId="16" xfId="0" applyFont="1" applyFill="1" applyBorder="1" applyAlignment="1" applyProtection="1">
      <alignment horizontal="right"/>
    </xf>
    <xf numFmtId="0" fontId="6" fillId="0" borderId="17" xfId="0" applyFont="1" applyFill="1" applyBorder="1" applyAlignment="1" applyProtection="1">
      <alignment horizontal="right"/>
    </xf>
    <xf numFmtId="0" fontId="6" fillId="6" borderId="16" xfId="0" applyFont="1" applyFill="1" applyBorder="1" applyAlignment="1" applyProtection="1">
      <alignment horizontal="right"/>
    </xf>
    <xf numFmtId="0" fontId="6" fillId="6" borderId="17" xfId="0" applyFont="1" applyFill="1" applyBorder="1" applyAlignment="1" applyProtection="1">
      <alignment horizontal="right"/>
    </xf>
    <xf numFmtId="0" fontId="1" fillId="0" borderId="0" xfId="0" applyFont="1" applyAlignment="1">
      <alignment horizontal="right"/>
    </xf>
    <xf numFmtId="0" fontId="1" fillId="0" borderId="16" xfId="0" applyFont="1" applyBorder="1" applyAlignment="1">
      <alignment horizontal="right"/>
    </xf>
    <xf numFmtId="0" fontId="1" fillId="0" borderId="17" xfId="0" applyFont="1" applyBorder="1" applyAlignment="1">
      <alignment horizontal="right"/>
    </xf>
    <xf numFmtId="0" fontId="6" fillId="6" borderId="16" xfId="0" applyFont="1" applyFill="1" applyBorder="1" applyAlignment="1" applyProtection="1">
      <alignment horizontal="left"/>
    </xf>
    <xf numFmtId="0" fontId="6" fillId="6" borderId="17" xfId="0" applyFont="1" applyFill="1" applyBorder="1" applyAlignment="1" applyProtection="1">
      <alignment horizontal="left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13</xdr:col>
      <xdr:colOff>85725</xdr:colOff>
      <xdr:row>0</xdr:row>
      <xdr:rowOff>28575</xdr:rowOff>
    </xdr:from>
    <xdr:to>
      <xdr:col>14</xdr:col>
      <xdr:colOff>381000</xdr:colOff>
      <xdr:row>1</xdr:row>
      <xdr:rowOff>104775</xdr:rowOff>
    </xdr:to>
    <xdr:sp macro="[0]!AjoutDeLignes" textlink="">
      <xdr:nvSpPr>
        <xdr:cNvPr id="2" name="ZoneTexte 1"/>
        <xdr:cNvSpPr txBox="1"/>
      </xdr:nvSpPr>
      <xdr:spPr>
        <a:xfrm>
          <a:off x="6219825" y="28575"/>
          <a:ext cx="1181100" cy="266700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Ajout de lignes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forum.excel-pratique.com/viewtopic.php?p=837839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AA98"/>
  <sheetViews>
    <sheetView tabSelected="1" workbookViewId="0">
      <selection activeCell="C2" sqref="C2"/>
    </sheetView>
  </sheetViews>
  <sheetFormatPr baseColWidth="10" defaultColWidth="10.85546875" defaultRowHeight="15.6" customHeight="1" x14ac:dyDescent="0.25"/>
  <cols>
    <col min="1" max="1" width="22.140625" style="45" customWidth="1"/>
    <col min="2" max="2" width="7.140625" style="11" customWidth="1"/>
    <col min="3" max="3" width="14.140625" style="18" customWidth="1"/>
    <col min="4" max="9" width="20" style="18" hidden="1" customWidth="1"/>
    <col min="10" max="10" width="5.42578125" style="19" customWidth="1"/>
    <col min="11" max="11" width="6" style="15" bestFit="1" customWidth="1"/>
    <col min="12" max="12" width="29.85546875" style="16" customWidth="1"/>
    <col min="13" max="13" width="7.28515625" style="17" customWidth="1"/>
    <col min="14" max="14" width="13.28515625" style="62" customWidth="1"/>
    <col min="15" max="15" width="11" style="62" customWidth="1"/>
    <col min="16" max="16" width="1.85546875" style="1" customWidth="1"/>
    <col min="17" max="17" width="42.85546875" style="1" hidden="1" customWidth="1"/>
    <col min="18" max="20" width="12.42578125" style="1" hidden="1" customWidth="1"/>
    <col min="21" max="21" width="1.28515625" style="1" customWidth="1"/>
    <col min="23" max="23" width="22.7109375" customWidth="1"/>
    <col min="28" max="16384" width="10.85546875" style="19"/>
  </cols>
  <sheetData>
    <row r="1" spans="1:21" ht="15.6" customHeight="1" x14ac:dyDescent="0.25">
      <c r="B1" s="68" t="s">
        <v>105</v>
      </c>
    </row>
    <row r="2" spans="1:21" ht="15.6" customHeight="1" thickBot="1" x14ac:dyDescent="0.4">
      <c r="A2" s="48" t="s">
        <v>0</v>
      </c>
    </row>
    <row r="3" spans="1:21" ht="15.6" customHeight="1" thickBot="1" x14ac:dyDescent="0.3">
      <c r="A3" s="4" t="s">
        <v>72</v>
      </c>
      <c r="B3" s="59" t="s">
        <v>73</v>
      </c>
      <c r="C3" s="2" t="s">
        <v>1</v>
      </c>
      <c r="D3" s="2" t="s">
        <v>2</v>
      </c>
      <c r="E3" s="2" t="s">
        <v>3</v>
      </c>
      <c r="F3" s="2" t="s">
        <v>4</v>
      </c>
      <c r="G3" s="2" t="s">
        <v>71</v>
      </c>
      <c r="H3" s="2" t="s">
        <v>6</v>
      </c>
      <c r="I3" s="2" t="s">
        <v>7</v>
      </c>
      <c r="K3" s="55" t="s">
        <v>36</v>
      </c>
      <c r="L3" s="56" t="s">
        <v>9</v>
      </c>
      <c r="M3" s="42" t="s">
        <v>10</v>
      </c>
      <c r="N3" s="63" t="s">
        <v>11</v>
      </c>
      <c r="O3" s="64" t="s">
        <v>1</v>
      </c>
      <c r="P3" s="19"/>
      <c r="Q3" s="57"/>
      <c r="R3" s="58"/>
      <c r="S3" s="58"/>
      <c r="T3" s="19"/>
      <c r="U3" s="19"/>
    </row>
    <row r="4" spans="1:21" ht="15.6" customHeight="1" thickBot="1" x14ac:dyDescent="0.3">
      <c r="A4" s="43" t="s">
        <v>8</v>
      </c>
      <c r="B4" s="44">
        <v>3005</v>
      </c>
      <c r="C4" s="5">
        <f>SUMIF($K$4:$K$79,B4,$O$4:$O$79)</f>
        <v>0</v>
      </c>
      <c r="D4" s="5"/>
      <c r="E4" s="5"/>
      <c r="F4" s="5"/>
      <c r="G4" s="5"/>
      <c r="H4" s="5"/>
      <c r="I4" s="5"/>
      <c r="K4" s="49">
        <v>3060</v>
      </c>
      <c r="L4" s="50" t="s">
        <v>75</v>
      </c>
      <c r="M4" s="51">
        <v>1</v>
      </c>
      <c r="N4" s="65">
        <v>65000</v>
      </c>
      <c r="O4" s="66">
        <f t="shared" ref="O4:O33" si="0">M4*N4</f>
        <v>65000</v>
      </c>
      <c r="Q4" s="21" t="s">
        <v>9</v>
      </c>
      <c r="R4" s="22" t="s">
        <v>12</v>
      </c>
      <c r="S4" s="23" t="s">
        <v>11</v>
      </c>
      <c r="T4" s="24" t="s">
        <v>1</v>
      </c>
    </row>
    <row r="5" spans="1:21" ht="15.6" customHeight="1" thickTop="1" x14ac:dyDescent="0.25">
      <c r="A5" s="43" t="s">
        <v>13</v>
      </c>
      <c r="B5" s="44">
        <v>3006</v>
      </c>
      <c r="C5" s="5">
        <f t="shared" ref="C5:C18" si="1">SUMIF($K$4:$K$79,B5,$O$4:$O$79)</f>
        <v>0</v>
      </c>
      <c r="D5" s="5"/>
      <c r="E5" s="5"/>
      <c r="F5" s="5"/>
      <c r="G5" s="5"/>
      <c r="H5" s="5"/>
      <c r="I5" s="5"/>
      <c r="K5" s="49">
        <v>3110</v>
      </c>
      <c r="L5" s="52" t="s">
        <v>76</v>
      </c>
      <c r="M5" s="53">
        <v>1</v>
      </c>
      <c r="N5" s="66">
        <v>112211.25</v>
      </c>
      <c r="O5" s="66">
        <f t="shared" si="0"/>
        <v>112211.25</v>
      </c>
      <c r="Q5" s="25"/>
      <c r="R5" s="26"/>
      <c r="S5" s="27"/>
      <c r="T5" s="28">
        <f>R5*S5</f>
        <v>0</v>
      </c>
    </row>
    <row r="6" spans="1:21" ht="15.6" customHeight="1" thickBot="1" x14ac:dyDescent="0.3">
      <c r="A6" s="43" t="s">
        <v>14</v>
      </c>
      <c r="B6" s="44">
        <v>3007</v>
      </c>
      <c r="C6" s="5">
        <f t="shared" si="1"/>
        <v>0</v>
      </c>
      <c r="D6" s="5"/>
      <c r="E6" s="5"/>
      <c r="F6" s="5"/>
      <c r="G6" s="5"/>
      <c r="H6" s="5"/>
      <c r="I6" s="5"/>
      <c r="K6" s="49">
        <v>4220</v>
      </c>
      <c r="L6" s="50" t="s">
        <v>77</v>
      </c>
      <c r="M6" s="51">
        <v>1</v>
      </c>
      <c r="N6" s="65">
        <v>500</v>
      </c>
      <c r="O6" s="65">
        <f t="shared" si="0"/>
        <v>500</v>
      </c>
      <c r="Q6" s="29"/>
      <c r="R6" s="30"/>
      <c r="S6" s="31"/>
      <c r="T6" s="28">
        <f>R6*S6</f>
        <v>0</v>
      </c>
    </row>
    <row r="7" spans="1:21" ht="15.6" customHeight="1" thickTop="1" thickBot="1" x14ac:dyDescent="0.3">
      <c r="A7" s="43" t="s">
        <v>15</v>
      </c>
      <c r="B7" s="44">
        <v>3008</v>
      </c>
      <c r="C7" s="5">
        <f t="shared" si="1"/>
        <v>0</v>
      </c>
      <c r="D7" s="5"/>
      <c r="E7" s="5"/>
      <c r="F7" s="5"/>
      <c r="G7" s="5"/>
      <c r="H7" s="5"/>
      <c r="I7" s="5"/>
      <c r="K7" s="49">
        <v>4230</v>
      </c>
      <c r="L7" s="52" t="s">
        <v>79</v>
      </c>
      <c r="M7" s="53">
        <v>12</v>
      </c>
      <c r="N7" s="66">
        <v>504.6</v>
      </c>
      <c r="O7" s="66">
        <f t="shared" si="0"/>
        <v>6055.2000000000007</v>
      </c>
      <c r="Q7" s="32">
        <f>Q3</f>
        <v>0</v>
      </c>
      <c r="R7" s="33"/>
      <c r="S7" s="34"/>
      <c r="T7" s="35">
        <f>SUM(T5:T6)</f>
        <v>0</v>
      </c>
    </row>
    <row r="8" spans="1:21" ht="15.6" customHeight="1" thickBot="1" x14ac:dyDescent="0.3">
      <c r="A8" s="43" t="s">
        <v>16</v>
      </c>
      <c r="B8" s="44">
        <v>3009</v>
      </c>
      <c r="C8" s="5">
        <f t="shared" si="1"/>
        <v>0</v>
      </c>
      <c r="D8" s="5"/>
      <c r="E8" s="5"/>
      <c r="F8" s="5"/>
      <c r="G8" s="5"/>
      <c r="H8" s="5"/>
      <c r="I8" s="5"/>
      <c r="K8" s="49">
        <v>4230</v>
      </c>
      <c r="L8" s="52" t="s">
        <v>78</v>
      </c>
      <c r="M8" s="53">
        <v>12</v>
      </c>
      <c r="N8" s="66">
        <v>325.75</v>
      </c>
      <c r="O8" s="66">
        <f t="shared" si="0"/>
        <v>3909</v>
      </c>
    </row>
    <row r="9" spans="1:21" ht="15.6" customHeight="1" thickBot="1" x14ac:dyDescent="0.3">
      <c r="A9" s="43" t="s">
        <v>17</v>
      </c>
      <c r="B9" s="44">
        <v>3010</v>
      </c>
      <c r="C9" s="5">
        <f t="shared" si="1"/>
        <v>0</v>
      </c>
      <c r="D9" s="5"/>
      <c r="E9" s="5"/>
      <c r="F9" s="5"/>
      <c r="G9" s="5"/>
      <c r="H9" s="5"/>
      <c r="I9" s="5"/>
      <c r="K9" s="49">
        <v>4310</v>
      </c>
      <c r="L9" s="50" t="s">
        <v>81</v>
      </c>
      <c r="M9" s="51">
        <v>1</v>
      </c>
      <c r="N9" s="65">
        <v>8000</v>
      </c>
      <c r="O9" s="66">
        <f t="shared" si="0"/>
        <v>8000</v>
      </c>
      <c r="Q9" s="20"/>
      <c r="R9" s="3"/>
      <c r="S9" s="3"/>
    </row>
    <row r="10" spans="1:21" ht="15.6" customHeight="1" thickBot="1" x14ac:dyDescent="0.3">
      <c r="A10" s="43" t="s">
        <v>18</v>
      </c>
      <c r="B10" s="44">
        <v>3015</v>
      </c>
      <c r="C10" s="5">
        <f t="shared" si="1"/>
        <v>0</v>
      </c>
      <c r="D10" s="5"/>
      <c r="E10" s="5"/>
      <c r="F10" s="5"/>
      <c r="G10" s="5"/>
      <c r="H10" s="5"/>
      <c r="I10" s="5"/>
      <c r="K10" s="49">
        <v>4310</v>
      </c>
      <c r="L10" s="50" t="s">
        <v>80</v>
      </c>
      <c r="M10" s="51">
        <v>1</v>
      </c>
      <c r="N10" s="65">
        <v>7000</v>
      </c>
      <c r="O10" s="66">
        <f t="shared" si="0"/>
        <v>7000</v>
      </c>
      <c r="Q10" s="21" t="s">
        <v>9</v>
      </c>
      <c r="R10" s="22" t="s">
        <v>12</v>
      </c>
      <c r="S10" s="23" t="s">
        <v>11</v>
      </c>
      <c r="T10" s="24" t="s">
        <v>1</v>
      </c>
    </row>
    <row r="11" spans="1:21" ht="15.6" customHeight="1" thickTop="1" x14ac:dyDescent="0.25">
      <c r="A11" s="43" t="s">
        <v>19</v>
      </c>
      <c r="B11" s="44">
        <v>3040</v>
      </c>
      <c r="C11" s="5">
        <f t="shared" si="1"/>
        <v>0</v>
      </c>
      <c r="D11" s="5"/>
      <c r="E11" s="5"/>
      <c r="F11" s="5"/>
      <c r="G11" s="5"/>
      <c r="H11" s="5"/>
      <c r="I11" s="5">
        <v>0</v>
      </c>
      <c r="K11" s="49">
        <v>4320</v>
      </c>
      <c r="L11" s="50" t="s">
        <v>99</v>
      </c>
      <c r="M11" s="51">
        <v>12</v>
      </c>
      <c r="N11" s="65">
        <v>769.5</v>
      </c>
      <c r="O11" s="66">
        <f t="shared" si="0"/>
        <v>9234</v>
      </c>
      <c r="Q11" s="25"/>
      <c r="R11" s="26"/>
      <c r="S11" s="27"/>
      <c r="T11" s="28">
        <f>R11*S11</f>
        <v>0</v>
      </c>
    </row>
    <row r="12" spans="1:21" ht="15.6" customHeight="1" thickBot="1" x14ac:dyDescent="0.3">
      <c r="A12" s="43" t="s">
        <v>20</v>
      </c>
      <c r="B12" s="44">
        <v>3045</v>
      </c>
      <c r="C12" s="5">
        <f t="shared" si="1"/>
        <v>0</v>
      </c>
      <c r="D12" s="5"/>
      <c r="E12" s="5"/>
      <c r="F12" s="5"/>
      <c r="G12" s="5"/>
      <c r="H12" s="5"/>
      <c r="I12" s="5"/>
      <c r="K12" s="49">
        <v>4340</v>
      </c>
      <c r="L12" s="50" t="s">
        <v>90</v>
      </c>
      <c r="M12" s="51">
        <v>7</v>
      </c>
      <c r="N12" s="65">
        <v>600</v>
      </c>
      <c r="O12" s="66">
        <f t="shared" si="0"/>
        <v>4200</v>
      </c>
      <c r="Q12" s="29"/>
      <c r="R12" s="30"/>
      <c r="S12" s="31"/>
      <c r="T12" s="28">
        <f>R12*S12</f>
        <v>0</v>
      </c>
    </row>
    <row r="13" spans="1:21" ht="15.6" customHeight="1" thickTop="1" thickBot="1" x14ac:dyDescent="0.3">
      <c r="A13" s="43" t="s">
        <v>21</v>
      </c>
      <c r="B13" s="44">
        <v>3050</v>
      </c>
      <c r="C13" s="5">
        <f t="shared" si="1"/>
        <v>0</v>
      </c>
      <c r="D13" s="5"/>
      <c r="E13" s="5"/>
      <c r="F13" s="5"/>
      <c r="G13" s="5"/>
      <c r="H13" s="5"/>
      <c r="I13" s="5"/>
      <c r="K13" s="49">
        <v>4340</v>
      </c>
      <c r="L13" s="50" t="s">
        <v>89</v>
      </c>
      <c r="M13" s="51">
        <v>1</v>
      </c>
      <c r="N13" s="65">
        <v>450</v>
      </c>
      <c r="O13" s="66">
        <f t="shared" si="0"/>
        <v>450</v>
      </c>
      <c r="Q13" s="32">
        <f>Q9</f>
        <v>0</v>
      </c>
      <c r="R13" s="33"/>
      <c r="S13" s="34"/>
      <c r="T13" s="35">
        <f>SUM(T11:T12)</f>
        <v>0</v>
      </c>
    </row>
    <row r="14" spans="1:21" ht="15.6" customHeight="1" thickBot="1" x14ac:dyDescent="0.3">
      <c r="A14" s="43" t="s">
        <v>22</v>
      </c>
      <c r="B14" s="44">
        <v>3060</v>
      </c>
      <c r="C14" s="5">
        <f t="shared" si="1"/>
        <v>65000</v>
      </c>
      <c r="D14" s="5"/>
      <c r="E14" s="5"/>
      <c r="F14" s="5"/>
      <c r="G14" s="5"/>
      <c r="H14" s="5"/>
      <c r="I14" s="5"/>
      <c r="K14" s="49">
        <v>4340</v>
      </c>
      <c r="L14" s="50" t="s">
        <v>91</v>
      </c>
      <c r="M14" s="51">
        <v>12</v>
      </c>
      <c r="N14" s="65">
        <v>20.51</v>
      </c>
      <c r="O14" s="66">
        <f t="shared" si="0"/>
        <v>246.12</v>
      </c>
    </row>
    <row r="15" spans="1:21" ht="15.6" customHeight="1" thickBot="1" x14ac:dyDescent="0.3">
      <c r="A15" s="43" t="s">
        <v>23</v>
      </c>
      <c r="B15" s="44">
        <v>3020</v>
      </c>
      <c r="C15" s="5">
        <f t="shared" si="1"/>
        <v>0</v>
      </c>
      <c r="D15" s="5"/>
      <c r="E15" s="5"/>
      <c r="F15" s="5"/>
      <c r="G15" s="5"/>
      <c r="H15" s="5"/>
      <c r="I15" s="5"/>
      <c r="K15" s="49">
        <v>4340</v>
      </c>
      <c r="L15" s="50" t="s">
        <v>85</v>
      </c>
      <c r="M15" s="51">
        <v>1</v>
      </c>
      <c r="N15" s="65">
        <v>235</v>
      </c>
      <c r="O15" s="66">
        <f t="shared" si="0"/>
        <v>235</v>
      </c>
      <c r="Q15" s="20"/>
      <c r="R15" s="3"/>
      <c r="S15" s="3"/>
    </row>
    <row r="16" spans="1:21" ht="15.6" customHeight="1" thickBot="1" x14ac:dyDescent="0.3">
      <c r="A16" s="43" t="s">
        <v>24</v>
      </c>
      <c r="B16" s="44">
        <v>3030</v>
      </c>
      <c r="C16" s="5">
        <f t="shared" si="1"/>
        <v>0</v>
      </c>
      <c r="D16" s="5"/>
      <c r="E16" s="5"/>
      <c r="F16" s="5"/>
      <c r="G16" s="5"/>
      <c r="H16" s="5"/>
      <c r="I16" s="5"/>
      <c r="K16" s="49">
        <v>4340</v>
      </c>
      <c r="L16" s="50" t="s">
        <v>83</v>
      </c>
      <c r="M16" s="51">
        <v>1</v>
      </c>
      <c r="N16" s="65">
        <v>215</v>
      </c>
      <c r="O16" s="66">
        <f t="shared" si="0"/>
        <v>215</v>
      </c>
      <c r="Q16" s="21" t="s">
        <v>9</v>
      </c>
      <c r="R16" s="22" t="s">
        <v>12</v>
      </c>
      <c r="S16" s="23" t="s">
        <v>11</v>
      </c>
      <c r="T16" s="24" t="s">
        <v>1</v>
      </c>
    </row>
    <row r="17" spans="1:20" ht="15.6" customHeight="1" thickTop="1" x14ac:dyDescent="0.25">
      <c r="A17" s="43" t="s">
        <v>25</v>
      </c>
      <c r="B17" s="44">
        <v>3110</v>
      </c>
      <c r="C17" s="5">
        <f t="shared" si="1"/>
        <v>112211.25</v>
      </c>
      <c r="D17" s="5"/>
      <c r="E17" s="5"/>
      <c r="F17" s="5"/>
      <c r="G17" s="5"/>
      <c r="H17" s="5"/>
      <c r="I17" s="5"/>
      <c r="K17" s="49">
        <v>4340</v>
      </c>
      <c r="L17" s="50" t="s">
        <v>82</v>
      </c>
      <c r="M17" s="51">
        <v>1</v>
      </c>
      <c r="N17" s="65">
        <v>200</v>
      </c>
      <c r="O17" s="66">
        <f t="shared" si="0"/>
        <v>200</v>
      </c>
      <c r="Q17" s="25"/>
      <c r="R17" s="26"/>
      <c r="S17" s="27"/>
      <c r="T17" s="28">
        <f>R17*S17</f>
        <v>0</v>
      </c>
    </row>
    <row r="18" spans="1:20" ht="15.6" customHeight="1" thickBot="1" x14ac:dyDescent="0.3">
      <c r="A18" s="43" t="s">
        <v>26</v>
      </c>
      <c r="B18" s="44">
        <v>3120</v>
      </c>
      <c r="C18" s="5">
        <f t="shared" si="1"/>
        <v>0</v>
      </c>
      <c r="D18" s="5"/>
      <c r="E18" s="5"/>
      <c r="F18" s="5"/>
      <c r="G18" s="5"/>
      <c r="H18" s="5"/>
      <c r="I18" s="5"/>
      <c r="K18" s="49">
        <v>4340</v>
      </c>
      <c r="L18" s="50" t="s">
        <v>88</v>
      </c>
      <c r="M18" s="51">
        <v>1</v>
      </c>
      <c r="N18" s="65">
        <v>120</v>
      </c>
      <c r="O18" s="66">
        <f t="shared" si="0"/>
        <v>120</v>
      </c>
      <c r="Q18" s="29"/>
      <c r="R18" s="30"/>
      <c r="S18" s="31"/>
      <c r="T18" s="28">
        <f>R18*S18</f>
        <v>0</v>
      </c>
    </row>
    <row r="19" spans="1:20" ht="15.6" customHeight="1" thickTop="1" thickBot="1" x14ac:dyDescent="0.3">
      <c r="K19" s="49">
        <v>4340</v>
      </c>
      <c r="L19" s="50" t="s">
        <v>84</v>
      </c>
      <c r="M19" s="51">
        <v>3</v>
      </c>
      <c r="N19" s="65">
        <v>34</v>
      </c>
      <c r="O19" s="66">
        <f t="shared" si="0"/>
        <v>102</v>
      </c>
      <c r="Q19" s="32">
        <f>Q15</f>
        <v>0</v>
      </c>
      <c r="R19" s="33"/>
      <c r="S19" s="34"/>
      <c r="T19" s="35">
        <f>SUM(T17:T18)</f>
        <v>0</v>
      </c>
    </row>
    <row r="20" spans="1:20" ht="15.6" customHeight="1" thickBot="1" x14ac:dyDescent="0.3">
      <c r="A20" s="73" t="s">
        <v>27</v>
      </c>
      <c r="B20" s="73"/>
      <c r="C20" s="36">
        <f>SUM(C4:C18)</f>
        <v>177211.25</v>
      </c>
      <c r="D20" s="36">
        <f t="shared" ref="D20:H20" si="2">SUM(D4:D18)</f>
        <v>0</v>
      </c>
      <c r="E20" s="36">
        <f t="shared" si="2"/>
        <v>0</v>
      </c>
      <c r="F20" s="36">
        <f t="shared" si="2"/>
        <v>0</v>
      </c>
      <c r="G20" s="36">
        <f t="shared" si="2"/>
        <v>0</v>
      </c>
      <c r="H20" s="36">
        <f t="shared" si="2"/>
        <v>0</v>
      </c>
      <c r="I20" s="36">
        <f t="shared" ref="I20" si="3">SUM(I4:I18)</f>
        <v>0</v>
      </c>
      <c r="K20" s="49">
        <v>4340</v>
      </c>
      <c r="L20" s="50" t="s">
        <v>86</v>
      </c>
      <c r="M20" s="51">
        <v>1</v>
      </c>
      <c r="N20" s="65">
        <v>55</v>
      </c>
      <c r="O20" s="66">
        <f t="shared" si="0"/>
        <v>55</v>
      </c>
    </row>
    <row r="21" spans="1:20" ht="15.6" customHeight="1" thickBot="1" x14ac:dyDescent="0.3">
      <c r="K21" s="49">
        <v>4340</v>
      </c>
      <c r="L21" s="50" t="s">
        <v>87</v>
      </c>
      <c r="M21" s="51">
        <v>1</v>
      </c>
      <c r="N21" s="65">
        <v>50</v>
      </c>
      <c r="O21" s="66">
        <f t="shared" si="0"/>
        <v>50</v>
      </c>
      <c r="Q21" s="20"/>
      <c r="R21" s="3"/>
      <c r="S21" s="3"/>
    </row>
    <row r="22" spans="1:20" ht="15.6" customHeight="1" thickBot="1" x14ac:dyDescent="0.4">
      <c r="A22" s="48" t="s">
        <v>28</v>
      </c>
      <c r="K22" s="49">
        <v>4410</v>
      </c>
      <c r="L22" s="50" t="s">
        <v>96</v>
      </c>
      <c r="M22" s="51">
        <v>1</v>
      </c>
      <c r="N22" s="65">
        <v>1000</v>
      </c>
      <c r="O22" s="66">
        <f t="shared" si="0"/>
        <v>1000</v>
      </c>
      <c r="Q22" s="21" t="s">
        <v>9</v>
      </c>
      <c r="R22" s="22" t="s">
        <v>12</v>
      </c>
      <c r="S22" s="23" t="s">
        <v>11</v>
      </c>
      <c r="T22" s="24" t="s">
        <v>1</v>
      </c>
    </row>
    <row r="23" spans="1:20" ht="15.6" customHeight="1" thickTop="1" x14ac:dyDescent="0.25">
      <c r="C23" s="2" t="s">
        <v>1</v>
      </c>
      <c r="D23" s="2" t="s">
        <v>29</v>
      </c>
      <c r="E23" s="2" t="s">
        <v>3</v>
      </c>
      <c r="F23" s="2" t="s">
        <v>4</v>
      </c>
      <c r="G23" s="2" t="s">
        <v>5</v>
      </c>
      <c r="H23" s="2" t="s">
        <v>6</v>
      </c>
      <c r="I23" s="2" t="s">
        <v>7</v>
      </c>
      <c r="K23" s="49">
        <v>4510</v>
      </c>
      <c r="L23" s="50" t="s">
        <v>92</v>
      </c>
      <c r="M23" s="51">
        <v>12</v>
      </c>
      <c r="N23" s="65">
        <v>649.08000000000004</v>
      </c>
      <c r="O23" s="66">
        <f t="shared" si="0"/>
        <v>7788.9600000000009</v>
      </c>
      <c r="Q23" s="25"/>
      <c r="R23" s="26"/>
      <c r="S23" s="27"/>
      <c r="T23" s="28">
        <f>R23*S23</f>
        <v>0</v>
      </c>
    </row>
    <row r="24" spans="1:20" ht="15.6" customHeight="1" thickBot="1" x14ac:dyDescent="0.3">
      <c r="A24" s="43" t="s">
        <v>30</v>
      </c>
      <c r="B24" s="37">
        <v>4010</v>
      </c>
      <c r="C24" s="36">
        <f t="shared" ref="C24:C27" si="4">SUMIF($K$4:$K$79,B24,$O$4:$O$79)</f>
        <v>0</v>
      </c>
      <c r="D24" s="36"/>
      <c r="E24" s="36"/>
      <c r="F24" s="36"/>
      <c r="G24" s="36"/>
      <c r="H24" s="36"/>
      <c r="I24" s="36"/>
      <c r="K24" s="49">
        <v>4510</v>
      </c>
      <c r="L24" s="50" t="s">
        <v>93</v>
      </c>
      <c r="M24" s="51">
        <v>12</v>
      </c>
      <c r="N24" s="65">
        <v>154.22</v>
      </c>
      <c r="O24" s="66">
        <f t="shared" si="0"/>
        <v>1850.6399999999999</v>
      </c>
      <c r="Q24" s="29"/>
      <c r="R24" s="30"/>
      <c r="S24" s="31"/>
      <c r="T24" s="28">
        <f>R24*S24</f>
        <v>0</v>
      </c>
    </row>
    <row r="25" spans="1:20" ht="15.6" customHeight="1" thickTop="1" thickBot="1" x14ac:dyDescent="0.3">
      <c r="A25" s="43" t="s">
        <v>31</v>
      </c>
      <c r="B25" s="37">
        <v>4020</v>
      </c>
      <c r="C25" s="36">
        <f t="shared" si="4"/>
        <v>0</v>
      </c>
      <c r="D25" s="36"/>
      <c r="E25" s="36"/>
      <c r="F25" s="36"/>
      <c r="G25" s="36"/>
      <c r="H25" s="36"/>
      <c r="I25" s="36"/>
      <c r="K25" s="49">
        <v>4510</v>
      </c>
      <c r="L25" s="50" t="s">
        <v>95</v>
      </c>
      <c r="M25" s="51">
        <v>100</v>
      </c>
      <c r="N25" s="65">
        <v>6.5</v>
      </c>
      <c r="O25" s="66">
        <f t="shared" si="0"/>
        <v>650</v>
      </c>
      <c r="Q25" s="32">
        <f>Q21</f>
        <v>0</v>
      </c>
      <c r="R25" s="33"/>
      <c r="S25" s="34"/>
      <c r="T25" s="35">
        <f>SUM(T23:T24)</f>
        <v>0</v>
      </c>
    </row>
    <row r="26" spans="1:20" ht="15.6" customHeight="1" thickBot="1" x14ac:dyDescent="0.3">
      <c r="A26" s="43" t="s">
        <v>32</v>
      </c>
      <c r="B26" s="37">
        <v>4110</v>
      </c>
      <c r="C26" s="36">
        <f t="shared" si="4"/>
        <v>0</v>
      </c>
      <c r="D26" s="36"/>
      <c r="E26" s="36"/>
      <c r="F26" s="36"/>
      <c r="G26" s="36"/>
      <c r="H26" s="36"/>
      <c r="I26" s="36"/>
      <c r="K26" s="49">
        <v>4510</v>
      </c>
      <c r="L26" s="50" t="s">
        <v>94</v>
      </c>
      <c r="M26" s="51">
        <v>1</v>
      </c>
      <c r="N26" s="65">
        <v>200</v>
      </c>
      <c r="O26" s="66">
        <f t="shared" si="0"/>
        <v>200</v>
      </c>
    </row>
    <row r="27" spans="1:20" ht="15.6" customHeight="1" thickBot="1" x14ac:dyDescent="0.3">
      <c r="A27" s="43" t="s">
        <v>33</v>
      </c>
      <c r="B27" s="37">
        <v>4120</v>
      </c>
      <c r="C27" s="36">
        <f t="shared" si="4"/>
        <v>0</v>
      </c>
      <c r="D27" s="36"/>
      <c r="E27" s="36"/>
      <c r="F27" s="36"/>
      <c r="G27" s="36"/>
      <c r="H27" s="36"/>
      <c r="I27" s="36"/>
      <c r="K27" s="49">
        <v>4620</v>
      </c>
      <c r="L27" s="50" t="s">
        <v>97</v>
      </c>
      <c r="M27" s="51">
        <v>1</v>
      </c>
      <c r="N27" s="65">
        <v>500</v>
      </c>
      <c r="O27" s="66">
        <f t="shared" si="0"/>
        <v>500</v>
      </c>
      <c r="Q27" s="20"/>
      <c r="R27" s="3"/>
      <c r="S27" s="3"/>
    </row>
    <row r="28" spans="1:20" ht="15.6" customHeight="1" thickBot="1" x14ac:dyDescent="0.3">
      <c r="A28" s="74" t="s">
        <v>34</v>
      </c>
      <c r="B28" s="75"/>
      <c r="C28" s="36">
        <f>SUM(C24:C27)</f>
        <v>0</v>
      </c>
      <c r="D28" s="36">
        <f t="shared" ref="D28:H28" si="5">SUM(D24:D27)</f>
        <v>0</v>
      </c>
      <c r="E28" s="36">
        <f t="shared" si="5"/>
        <v>0</v>
      </c>
      <c r="F28" s="36">
        <f t="shared" si="5"/>
        <v>0</v>
      </c>
      <c r="G28" s="36">
        <f t="shared" si="5"/>
        <v>0</v>
      </c>
      <c r="H28" s="36">
        <f t="shared" si="5"/>
        <v>0</v>
      </c>
      <c r="I28" s="36">
        <f t="shared" ref="I28" si="6">SUM(I24:I27)</f>
        <v>0</v>
      </c>
      <c r="K28" s="49">
        <v>4640</v>
      </c>
      <c r="L28" s="50" t="s">
        <v>98</v>
      </c>
      <c r="M28" s="51">
        <v>1</v>
      </c>
      <c r="N28" s="65">
        <v>5000</v>
      </c>
      <c r="O28" s="66">
        <f t="shared" si="0"/>
        <v>5000</v>
      </c>
      <c r="Q28" s="21" t="s">
        <v>9</v>
      </c>
      <c r="R28" s="22" t="s">
        <v>12</v>
      </c>
      <c r="S28" s="23" t="s">
        <v>11</v>
      </c>
      <c r="T28" s="24" t="s">
        <v>1</v>
      </c>
    </row>
    <row r="29" spans="1:20" ht="15.6" customHeight="1" thickTop="1" x14ac:dyDescent="0.25">
      <c r="K29" s="49">
        <v>4640</v>
      </c>
      <c r="L29" s="50" t="s">
        <v>100</v>
      </c>
      <c r="M29" s="51">
        <v>1</v>
      </c>
      <c r="N29" s="65">
        <v>2500</v>
      </c>
      <c r="O29" s="66">
        <f t="shared" si="0"/>
        <v>2500</v>
      </c>
      <c r="Q29" s="25"/>
      <c r="R29" s="26"/>
      <c r="S29" s="27"/>
      <c r="T29" s="28">
        <f>R29*S29</f>
        <v>0</v>
      </c>
    </row>
    <row r="30" spans="1:20" ht="15.6" customHeight="1" thickBot="1" x14ac:dyDescent="0.3">
      <c r="A30" s="43" t="s">
        <v>35</v>
      </c>
      <c r="B30" s="37">
        <v>4210</v>
      </c>
      <c r="C30" s="36">
        <f t="shared" ref="C30:C32" si="7">SUMIF($K$4:$K$79,B30,$O$4:$O$79)</f>
        <v>0</v>
      </c>
      <c r="D30" s="36"/>
      <c r="E30" s="36"/>
      <c r="F30" s="36"/>
      <c r="G30" s="36"/>
      <c r="H30" s="36"/>
      <c r="I30" s="36"/>
      <c r="K30" s="49">
        <v>4640</v>
      </c>
      <c r="L30" s="50" t="s">
        <v>101</v>
      </c>
      <c r="M30" s="51">
        <v>11</v>
      </c>
      <c r="N30" s="65">
        <v>50</v>
      </c>
      <c r="O30" s="66">
        <f t="shared" si="0"/>
        <v>550</v>
      </c>
      <c r="Q30" s="29"/>
      <c r="R30" s="30"/>
      <c r="S30" s="31"/>
      <c r="T30" s="28">
        <f>R30*S30</f>
        <v>0</v>
      </c>
    </row>
    <row r="31" spans="1:20" ht="15.6" customHeight="1" thickTop="1" thickBot="1" x14ac:dyDescent="0.3">
      <c r="A31" s="43" t="s">
        <v>36</v>
      </c>
      <c r="B31" s="37">
        <v>4220</v>
      </c>
      <c r="C31" s="36">
        <f t="shared" si="7"/>
        <v>500</v>
      </c>
      <c r="D31" s="36"/>
      <c r="E31" s="36"/>
      <c r="F31" s="36"/>
      <c r="G31" s="36"/>
      <c r="H31" s="36"/>
      <c r="I31" s="36"/>
      <c r="K31" s="49">
        <v>4710</v>
      </c>
      <c r="L31" s="61" t="s">
        <v>102</v>
      </c>
      <c r="M31" s="14">
        <v>1</v>
      </c>
      <c r="N31" s="67">
        <v>5000</v>
      </c>
      <c r="O31" s="66">
        <f t="shared" si="0"/>
        <v>5000</v>
      </c>
      <c r="Q31" s="32">
        <f>Q27</f>
        <v>0</v>
      </c>
      <c r="R31" s="33"/>
      <c r="S31" s="34"/>
      <c r="T31" s="35">
        <f>SUM(T29:T30)</f>
        <v>0</v>
      </c>
    </row>
    <row r="32" spans="1:20" ht="15.6" customHeight="1" thickBot="1" x14ac:dyDescent="0.3">
      <c r="A32" s="43" t="s">
        <v>37</v>
      </c>
      <c r="B32" s="37">
        <v>4230</v>
      </c>
      <c r="C32" s="36">
        <f t="shared" si="7"/>
        <v>9964.2000000000007</v>
      </c>
      <c r="D32" s="36"/>
      <c r="E32" s="36"/>
      <c r="F32" s="36"/>
      <c r="G32" s="36"/>
      <c r="H32" s="36"/>
      <c r="I32" s="36"/>
      <c r="K32" s="49">
        <v>4920</v>
      </c>
      <c r="L32" s="50" t="s">
        <v>103</v>
      </c>
      <c r="M32" s="51">
        <v>12</v>
      </c>
      <c r="N32" s="65">
        <v>90</v>
      </c>
      <c r="O32" s="66">
        <f t="shared" si="0"/>
        <v>1080</v>
      </c>
    </row>
    <row r="33" spans="1:20" ht="15.6" customHeight="1" thickBot="1" x14ac:dyDescent="0.3">
      <c r="A33" s="74" t="s">
        <v>38</v>
      </c>
      <c r="B33" s="75"/>
      <c r="C33" s="36">
        <f>SUM(C30:C32)</f>
        <v>10464.200000000001</v>
      </c>
      <c r="D33" s="36">
        <f t="shared" ref="D33:H33" si="8">SUM(D30:D32)</f>
        <v>0</v>
      </c>
      <c r="E33" s="36">
        <f t="shared" si="8"/>
        <v>0</v>
      </c>
      <c r="F33" s="36">
        <f t="shared" si="8"/>
        <v>0</v>
      </c>
      <c r="G33" s="36">
        <f t="shared" si="8"/>
        <v>0</v>
      </c>
      <c r="H33" s="36">
        <f t="shared" si="8"/>
        <v>0</v>
      </c>
      <c r="I33" s="36">
        <f t="shared" ref="I33" si="9">SUM(I30:I32)</f>
        <v>0</v>
      </c>
      <c r="K33" s="49">
        <v>4920</v>
      </c>
      <c r="L33" s="50" t="s">
        <v>104</v>
      </c>
      <c r="M33" s="51">
        <v>12</v>
      </c>
      <c r="N33" s="65">
        <v>34.5</v>
      </c>
      <c r="O33" s="66">
        <f t="shared" si="0"/>
        <v>414</v>
      </c>
      <c r="Q33" s="20"/>
      <c r="R33" s="3"/>
      <c r="S33" s="3"/>
    </row>
    <row r="34" spans="1:20" ht="15.6" customHeight="1" thickBot="1" x14ac:dyDescent="0.3">
      <c r="K34" s="49"/>
      <c r="L34" s="50"/>
      <c r="M34" s="51"/>
      <c r="N34" s="65"/>
      <c r="O34" s="65"/>
      <c r="Q34" s="21" t="s">
        <v>9</v>
      </c>
      <c r="R34" s="22" t="s">
        <v>12</v>
      </c>
      <c r="S34" s="23" t="s">
        <v>11</v>
      </c>
      <c r="T34" s="24" t="s">
        <v>1</v>
      </c>
    </row>
    <row r="35" spans="1:20" ht="15.6" customHeight="1" thickTop="1" x14ac:dyDescent="0.25">
      <c r="A35" s="43" t="s">
        <v>39</v>
      </c>
      <c r="B35" s="37">
        <v>4310</v>
      </c>
      <c r="C35" s="36">
        <f t="shared" ref="C35:C41" si="10">SUMIF($K$4:$K$79,B35,$O$4:$O$79)</f>
        <v>15000</v>
      </c>
      <c r="D35" s="36"/>
      <c r="E35" s="36"/>
      <c r="F35" s="36"/>
      <c r="G35" s="36"/>
      <c r="H35" s="36"/>
      <c r="I35" s="36"/>
      <c r="K35" s="49"/>
      <c r="L35" s="50"/>
      <c r="M35" s="51"/>
      <c r="N35" s="65"/>
      <c r="O35" s="65"/>
      <c r="Q35" s="25"/>
      <c r="R35" s="26"/>
      <c r="S35" s="27"/>
      <c r="T35" s="28">
        <f>R35*S35</f>
        <v>0</v>
      </c>
    </row>
    <row r="36" spans="1:20" ht="15.6" customHeight="1" thickBot="1" x14ac:dyDescent="0.3">
      <c r="A36" s="43" t="s">
        <v>40</v>
      </c>
      <c r="B36" s="37">
        <v>4320</v>
      </c>
      <c r="C36" s="36">
        <f t="shared" si="10"/>
        <v>9234</v>
      </c>
      <c r="D36" s="36"/>
      <c r="E36" s="36"/>
      <c r="F36" s="36"/>
      <c r="G36" s="36"/>
      <c r="H36" s="36"/>
      <c r="I36" s="36"/>
      <c r="K36" s="49"/>
      <c r="L36" s="50"/>
      <c r="M36" s="51"/>
      <c r="N36" s="65"/>
      <c r="O36" s="65"/>
      <c r="Q36" s="29"/>
      <c r="R36" s="30"/>
      <c r="S36" s="31"/>
      <c r="T36" s="28">
        <f>R36*S36</f>
        <v>0</v>
      </c>
    </row>
    <row r="37" spans="1:20" ht="15.6" customHeight="1" thickTop="1" thickBot="1" x14ac:dyDescent="0.3">
      <c r="A37" s="43" t="s">
        <v>41</v>
      </c>
      <c r="B37" s="37">
        <v>4321</v>
      </c>
      <c r="C37" s="36">
        <f t="shared" si="10"/>
        <v>0</v>
      </c>
      <c r="D37" s="36"/>
      <c r="E37" s="36"/>
      <c r="F37" s="36"/>
      <c r="G37" s="36"/>
      <c r="H37" s="36"/>
      <c r="I37" s="36"/>
      <c r="K37" s="49"/>
      <c r="L37" s="50"/>
      <c r="M37" s="51"/>
      <c r="N37" s="65"/>
      <c r="O37" s="65"/>
      <c r="Q37" s="32">
        <f>Q33</f>
        <v>0</v>
      </c>
      <c r="R37" s="33"/>
      <c r="S37" s="34"/>
      <c r="T37" s="35">
        <f>SUM(T35:T36)</f>
        <v>0</v>
      </c>
    </row>
    <row r="38" spans="1:20" ht="15.6" customHeight="1" thickBot="1" x14ac:dyDescent="0.3">
      <c r="A38" s="43" t="s">
        <v>42</v>
      </c>
      <c r="B38" s="37">
        <v>4322</v>
      </c>
      <c r="C38" s="36">
        <f t="shared" si="10"/>
        <v>0</v>
      </c>
      <c r="D38" s="36"/>
      <c r="E38" s="36"/>
      <c r="F38" s="36"/>
      <c r="G38" s="36"/>
      <c r="H38" s="36"/>
      <c r="I38" s="36"/>
      <c r="K38" s="49"/>
      <c r="L38" s="50"/>
      <c r="M38" s="51"/>
      <c r="N38" s="65"/>
      <c r="O38" s="65"/>
    </row>
    <row r="39" spans="1:20" ht="15.6" customHeight="1" thickBot="1" x14ac:dyDescent="0.3">
      <c r="A39" s="43" t="s">
        <v>43</v>
      </c>
      <c r="B39" s="37">
        <v>4323</v>
      </c>
      <c r="C39" s="36">
        <f t="shared" si="10"/>
        <v>0</v>
      </c>
      <c r="D39" s="36"/>
      <c r="E39" s="36"/>
      <c r="F39" s="36"/>
      <c r="G39" s="36"/>
      <c r="H39" s="36"/>
      <c r="I39" s="36"/>
      <c r="K39" s="49"/>
      <c r="L39" s="50"/>
      <c r="M39" s="51"/>
      <c r="N39" s="65"/>
      <c r="O39" s="65"/>
      <c r="Q39" s="20"/>
      <c r="R39" s="3"/>
      <c r="S39" s="3"/>
    </row>
    <row r="40" spans="1:20" ht="15.6" customHeight="1" thickBot="1" x14ac:dyDescent="0.3">
      <c r="A40" s="43" t="s">
        <v>15</v>
      </c>
      <c r="B40" s="37">
        <v>4330</v>
      </c>
      <c r="C40" s="36">
        <f t="shared" si="10"/>
        <v>0</v>
      </c>
      <c r="D40" s="36"/>
      <c r="E40" s="36"/>
      <c r="F40" s="36"/>
      <c r="G40" s="36"/>
      <c r="H40" s="36"/>
      <c r="I40" s="36"/>
      <c r="K40" s="49"/>
      <c r="L40" s="50"/>
      <c r="M40" s="51"/>
      <c r="N40" s="65"/>
      <c r="O40" s="65"/>
      <c r="Q40" s="21" t="s">
        <v>9</v>
      </c>
      <c r="R40" s="22" t="s">
        <v>12</v>
      </c>
      <c r="S40" s="23" t="s">
        <v>11</v>
      </c>
      <c r="T40" s="24" t="s">
        <v>1</v>
      </c>
    </row>
    <row r="41" spans="1:20" ht="15.6" customHeight="1" thickTop="1" x14ac:dyDescent="0.25">
      <c r="A41" s="43" t="s">
        <v>44</v>
      </c>
      <c r="B41" s="37">
        <v>4340</v>
      </c>
      <c r="C41" s="36">
        <f t="shared" si="10"/>
        <v>5873.12</v>
      </c>
      <c r="D41" s="36"/>
      <c r="E41" s="36"/>
      <c r="F41" s="36"/>
      <c r="G41" s="36"/>
      <c r="H41" s="36"/>
      <c r="I41" s="36"/>
      <c r="K41" s="49"/>
      <c r="L41" s="50"/>
      <c r="M41" s="51"/>
      <c r="N41" s="65"/>
      <c r="O41" s="65"/>
      <c r="Q41" s="25"/>
      <c r="R41" s="26"/>
      <c r="S41" s="27"/>
      <c r="T41" s="28">
        <f>R41*S41</f>
        <v>0</v>
      </c>
    </row>
    <row r="42" spans="1:20" ht="15.6" customHeight="1" thickBot="1" x14ac:dyDescent="0.3">
      <c r="A42" s="74" t="s">
        <v>45</v>
      </c>
      <c r="B42" s="75"/>
      <c r="C42" s="36">
        <f>SUM(C35:C41)</f>
        <v>30107.119999999999</v>
      </c>
      <c r="D42" s="36">
        <f t="shared" ref="D42:H42" si="11">SUM(D35:D41)</f>
        <v>0</v>
      </c>
      <c r="E42" s="36">
        <f t="shared" si="11"/>
        <v>0</v>
      </c>
      <c r="F42" s="36">
        <f t="shared" si="11"/>
        <v>0</v>
      </c>
      <c r="G42" s="36">
        <f t="shared" si="11"/>
        <v>0</v>
      </c>
      <c r="H42" s="36">
        <f t="shared" si="11"/>
        <v>0</v>
      </c>
      <c r="I42" s="36">
        <f t="shared" ref="I42" si="12">SUM(I35:I41)</f>
        <v>0</v>
      </c>
      <c r="K42" s="49"/>
      <c r="L42" s="50"/>
      <c r="M42" s="51"/>
      <c r="N42" s="65"/>
      <c r="O42" s="65"/>
      <c r="Q42" s="29"/>
      <c r="R42" s="30"/>
      <c r="S42" s="31"/>
      <c r="T42" s="28">
        <f>R42*S42</f>
        <v>0</v>
      </c>
    </row>
    <row r="43" spans="1:20" ht="15.6" customHeight="1" thickTop="1" thickBot="1" x14ac:dyDescent="0.3">
      <c r="K43" s="49"/>
      <c r="L43" s="50"/>
      <c r="M43" s="51"/>
      <c r="N43" s="65"/>
      <c r="O43" s="65"/>
      <c r="Q43" s="32">
        <f>Q39</f>
        <v>0</v>
      </c>
      <c r="R43" s="33"/>
      <c r="S43" s="34"/>
      <c r="T43" s="35">
        <f>SUM(T41:T42)</f>
        <v>0</v>
      </c>
    </row>
    <row r="44" spans="1:20" ht="15.6" customHeight="1" thickBot="1" x14ac:dyDescent="0.3">
      <c r="A44" s="43" t="s">
        <v>46</v>
      </c>
      <c r="B44" s="37">
        <v>4510</v>
      </c>
      <c r="C44" s="36">
        <f t="shared" ref="C44:C46" si="13">SUMIF($K$4:$K$79,B44,$O$4:$O$79)</f>
        <v>10489.6</v>
      </c>
      <c r="D44" s="36"/>
      <c r="E44" s="36"/>
      <c r="F44" s="36"/>
      <c r="G44" s="36"/>
      <c r="H44" s="36"/>
      <c r="I44" s="36"/>
      <c r="K44" s="49"/>
      <c r="L44" s="50"/>
      <c r="M44" s="51"/>
      <c r="N44" s="65"/>
      <c r="O44" s="65"/>
    </row>
    <row r="45" spans="1:20" ht="15.6" customHeight="1" thickBot="1" x14ac:dyDescent="0.3">
      <c r="A45" s="43" t="s">
        <v>47</v>
      </c>
      <c r="B45" s="37">
        <v>4540</v>
      </c>
      <c r="C45" s="36">
        <f t="shared" si="13"/>
        <v>0</v>
      </c>
      <c r="D45" s="36"/>
      <c r="E45" s="36"/>
      <c r="F45" s="36"/>
      <c r="G45" s="36"/>
      <c r="H45" s="36"/>
      <c r="I45" s="36"/>
      <c r="K45" s="49"/>
      <c r="L45" s="50"/>
      <c r="M45" s="51"/>
      <c r="N45" s="65"/>
      <c r="O45" s="65"/>
      <c r="Q45" s="20"/>
      <c r="R45" s="3"/>
      <c r="S45" s="3"/>
    </row>
    <row r="46" spans="1:20" ht="15.6" customHeight="1" thickBot="1" x14ac:dyDescent="0.3">
      <c r="A46" s="43" t="s">
        <v>48</v>
      </c>
      <c r="B46" s="37">
        <v>4545</v>
      </c>
      <c r="C46" s="36">
        <f t="shared" si="13"/>
        <v>0</v>
      </c>
      <c r="D46" s="36"/>
      <c r="E46" s="36"/>
      <c r="F46" s="36"/>
      <c r="G46" s="36"/>
      <c r="H46" s="36"/>
      <c r="I46" s="36"/>
      <c r="K46" s="49"/>
      <c r="L46" s="50"/>
      <c r="M46" s="51"/>
      <c r="N46" s="65"/>
      <c r="O46" s="65"/>
      <c r="Q46" s="21" t="s">
        <v>9</v>
      </c>
      <c r="R46" s="22" t="s">
        <v>12</v>
      </c>
      <c r="S46" s="23" t="s">
        <v>11</v>
      </c>
      <c r="T46" s="24" t="s">
        <v>1</v>
      </c>
    </row>
    <row r="47" spans="1:20" ht="15.6" customHeight="1" thickTop="1" x14ac:dyDescent="0.25">
      <c r="A47" s="74" t="s">
        <v>74</v>
      </c>
      <c r="B47" s="75"/>
      <c r="C47" s="36">
        <f>SUM(C44:C46)</f>
        <v>10489.6</v>
      </c>
      <c r="D47" s="36">
        <f t="shared" ref="D47:H47" si="14">SUM(D44:D46)</f>
        <v>0</v>
      </c>
      <c r="E47" s="36">
        <f t="shared" si="14"/>
        <v>0</v>
      </c>
      <c r="F47" s="36">
        <f t="shared" si="14"/>
        <v>0</v>
      </c>
      <c r="G47" s="36">
        <f t="shared" si="14"/>
        <v>0</v>
      </c>
      <c r="H47" s="36">
        <f t="shared" si="14"/>
        <v>0</v>
      </c>
      <c r="I47" s="36">
        <f t="shared" ref="I47" si="15">SUM(I44:I46)</f>
        <v>0</v>
      </c>
      <c r="K47" s="49"/>
      <c r="L47" s="50"/>
      <c r="M47" s="51"/>
      <c r="N47" s="65"/>
      <c r="O47" s="65"/>
      <c r="Q47" s="25"/>
      <c r="R47" s="26"/>
      <c r="S47" s="27"/>
      <c r="T47" s="28">
        <f>R47*S47</f>
        <v>0</v>
      </c>
    </row>
    <row r="48" spans="1:20" ht="15.6" customHeight="1" thickBot="1" x14ac:dyDescent="0.3">
      <c r="K48" s="49"/>
      <c r="L48" s="50"/>
      <c r="M48" s="51"/>
      <c r="N48" s="65"/>
      <c r="O48" s="65"/>
      <c r="Q48" s="29"/>
      <c r="R48" s="30"/>
      <c r="S48" s="31"/>
      <c r="T48" s="28">
        <f>R48*S48</f>
        <v>0</v>
      </c>
    </row>
    <row r="49" spans="1:20" ht="15.6" customHeight="1" thickTop="1" thickBot="1" x14ac:dyDescent="0.3">
      <c r="A49" s="6" t="s">
        <v>49</v>
      </c>
      <c r="B49" s="37">
        <v>4410</v>
      </c>
      <c r="C49" s="36">
        <f t="shared" ref="C49:C54" si="16">SUMIF($K$4:$K$79,B49,$O$4:$O$79)</f>
        <v>1000</v>
      </c>
      <c r="D49" s="36"/>
      <c r="E49" s="36"/>
      <c r="F49" s="36"/>
      <c r="G49" s="36"/>
      <c r="H49" s="36"/>
      <c r="I49" s="36"/>
      <c r="K49" s="49"/>
      <c r="L49" s="50"/>
      <c r="M49" s="51"/>
      <c r="N49" s="65"/>
      <c r="O49" s="65"/>
      <c r="Q49" s="32">
        <f>Q45</f>
        <v>0</v>
      </c>
      <c r="R49" s="33"/>
      <c r="S49" s="34"/>
      <c r="T49" s="35">
        <f>SUM(T47:T48)</f>
        <v>0</v>
      </c>
    </row>
    <row r="50" spans="1:20" ht="15.6" customHeight="1" thickBot="1" x14ac:dyDescent="0.3">
      <c r="A50" s="6" t="s">
        <v>50</v>
      </c>
      <c r="B50" s="37">
        <v>4420</v>
      </c>
      <c r="C50" s="36">
        <f t="shared" si="16"/>
        <v>0</v>
      </c>
      <c r="D50" s="36"/>
      <c r="E50" s="36"/>
      <c r="F50" s="36"/>
      <c r="G50" s="36"/>
      <c r="H50" s="36"/>
      <c r="I50" s="36"/>
      <c r="K50" s="49"/>
      <c r="L50" s="50"/>
      <c r="M50" s="51"/>
      <c r="N50" s="65"/>
      <c r="O50" s="65"/>
    </row>
    <row r="51" spans="1:20" ht="15.6" customHeight="1" thickBot="1" x14ac:dyDescent="0.3">
      <c r="A51" s="6" t="s">
        <v>51</v>
      </c>
      <c r="B51" s="37">
        <v>4620</v>
      </c>
      <c r="C51" s="36">
        <f t="shared" si="16"/>
        <v>500</v>
      </c>
      <c r="D51" s="36"/>
      <c r="E51" s="36"/>
      <c r="F51" s="36"/>
      <c r="G51" s="36"/>
      <c r="H51" s="36"/>
      <c r="I51" s="36"/>
      <c r="K51" s="49"/>
      <c r="L51" s="50"/>
      <c r="M51" s="51"/>
      <c r="N51" s="65"/>
      <c r="O51" s="65"/>
      <c r="Q51" s="20"/>
      <c r="R51" s="3"/>
      <c r="S51" s="3"/>
    </row>
    <row r="52" spans="1:20" ht="15.6" customHeight="1" thickBot="1" x14ac:dyDescent="0.3">
      <c r="A52" s="6" t="s">
        <v>52</v>
      </c>
      <c r="B52" s="37">
        <v>4630</v>
      </c>
      <c r="C52" s="36">
        <f t="shared" si="16"/>
        <v>0</v>
      </c>
      <c r="D52" s="36"/>
      <c r="E52" s="36"/>
      <c r="F52" s="36"/>
      <c r="G52" s="36"/>
      <c r="H52" s="36"/>
      <c r="I52" s="36"/>
      <c r="K52" s="49"/>
      <c r="L52" s="50"/>
      <c r="M52" s="51"/>
      <c r="N52" s="65"/>
      <c r="O52" s="65"/>
      <c r="Q52" s="21" t="s">
        <v>9</v>
      </c>
      <c r="R52" s="22" t="s">
        <v>12</v>
      </c>
      <c r="S52" s="23" t="s">
        <v>11</v>
      </c>
      <c r="T52" s="24" t="s">
        <v>1</v>
      </c>
    </row>
    <row r="53" spans="1:20" ht="15.6" customHeight="1" thickTop="1" x14ac:dyDescent="0.25">
      <c r="A53" s="6" t="s">
        <v>53</v>
      </c>
      <c r="B53" s="37">
        <v>4640</v>
      </c>
      <c r="C53" s="36">
        <f t="shared" si="16"/>
        <v>8050</v>
      </c>
      <c r="D53" s="36"/>
      <c r="E53" s="36"/>
      <c r="F53" s="36"/>
      <c r="G53" s="36"/>
      <c r="H53" s="36"/>
      <c r="I53" s="36"/>
      <c r="K53" s="49"/>
      <c r="L53" s="50"/>
      <c r="M53" s="51"/>
      <c r="N53" s="65"/>
      <c r="O53" s="65"/>
      <c r="Q53" s="25"/>
      <c r="R53" s="26"/>
      <c r="S53" s="27"/>
      <c r="T53" s="28">
        <f>R53*S53</f>
        <v>0</v>
      </c>
    </row>
    <row r="54" spans="1:20" ht="15.6" customHeight="1" thickBot="1" x14ac:dyDescent="0.3">
      <c r="A54" s="6" t="s">
        <v>20</v>
      </c>
      <c r="B54" s="38">
        <v>4650</v>
      </c>
      <c r="C54" s="36">
        <f t="shared" si="16"/>
        <v>0</v>
      </c>
      <c r="D54" s="36"/>
      <c r="E54" s="36"/>
      <c r="F54" s="36"/>
      <c r="G54" s="36"/>
      <c r="H54" s="36"/>
      <c r="I54" s="36"/>
      <c r="K54" s="49"/>
      <c r="L54" s="50"/>
      <c r="M54" s="51"/>
      <c r="N54" s="65"/>
      <c r="O54" s="65"/>
      <c r="Q54" s="29"/>
      <c r="R54" s="30"/>
      <c r="S54" s="31"/>
      <c r="T54" s="28">
        <f>R54*S54</f>
        <v>0</v>
      </c>
    </row>
    <row r="55" spans="1:20" ht="15.6" customHeight="1" thickTop="1" thickBot="1" x14ac:dyDescent="0.3">
      <c r="A55" s="76" t="s">
        <v>54</v>
      </c>
      <c r="B55" s="77"/>
      <c r="C55" s="36">
        <f>SUM(C49:C54)</f>
        <v>9550</v>
      </c>
      <c r="D55" s="36">
        <f t="shared" ref="D55:H55" si="17">SUM(D49:D54)</f>
        <v>0</v>
      </c>
      <c r="E55" s="36">
        <f t="shared" si="17"/>
        <v>0</v>
      </c>
      <c r="F55" s="36">
        <f t="shared" si="17"/>
        <v>0</v>
      </c>
      <c r="G55" s="36">
        <f t="shared" si="17"/>
        <v>0</v>
      </c>
      <c r="H55" s="36">
        <f t="shared" si="17"/>
        <v>0</v>
      </c>
      <c r="I55" s="36">
        <f t="shared" ref="I55" si="18">SUM(I49:I54)</f>
        <v>0</v>
      </c>
      <c r="K55" s="49"/>
      <c r="L55" s="50"/>
      <c r="M55" s="51"/>
      <c r="N55" s="65"/>
      <c r="O55" s="65"/>
      <c r="Q55" s="32">
        <f>Q51</f>
        <v>0</v>
      </c>
      <c r="R55" s="33"/>
      <c r="S55" s="34"/>
      <c r="T55" s="35">
        <f>SUM(T53:T54)</f>
        <v>0</v>
      </c>
    </row>
    <row r="56" spans="1:20" ht="15.6" customHeight="1" thickBot="1" x14ac:dyDescent="0.3">
      <c r="B56" s="39"/>
      <c r="K56" s="49"/>
      <c r="L56" s="50"/>
      <c r="M56" s="51"/>
      <c r="N56" s="65"/>
      <c r="O56" s="65"/>
    </row>
    <row r="57" spans="1:20" ht="15.6" customHeight="1" thickBot="1" x14ac:dyDescent="0.3">
      <c r="A57" s="46" t="s">
        <v>17</v>
      </c>
      <c r="B57" s="37">
        <v>4660</v>
      </c>
      <c r="C57" s="36">
        <f t="shared" ref="C57:C59" si="19">SUMIF($K$4:$K$79,B57,$O$4:$O$79)</f>
        <v>0</v>
      </c>
      <c r="D57" s="36"/>
      <c r="E57" s="36"/>
      <c r="F57" s="36"/>
      <c r="G57" s="36"/>
      <c r="H57" s="36"/>
      <c r="I57" s="36"/>
      <c r="K57" s="49"/>
      <c r="L57" s="50"/>
      <c r="M57" s="51"/>
      <c r="N57" s="65"/>
      <c r="O57" s="65"/>
      <c r="Q57" s="20"/>
      <c r="R57" s="3"/>
      <c r="S57" s="3"/>
    </row>
    <row r="58" spans="1:20" ht="15.6" customHeight="1" thickBot="1" x14ac:dyDescent="0.3">
      <c r="A58" s="46" t="s">
        <v>55</v>
      </c>
      <c r="B58" s="37">
        <v>4661</v>
      </c>
      <c r="C58" s="36">
        <f t="shared" si="19"/>
        <v>0</v>
      </c>
      <c r="D58" s="36"/>
      <c r="E58" s="36"/>
      <c r="F58" s="36"/>
      <c r="G58" s="36"/>
      <c r="H58" s="36"/>
      <c r="I58" s="36"/>
      <c r="K58" s="49"/>
      <c r="L58" s="50"/>
      <c r="M58" s="51"/>
      <c r="N58" s="65"/>
      <c r="O58" s="65"/>
      <c r="Q58" s="21" t="s">
        <v>9</v>
      </c>
      <c r="R58" s="22" t="s">
        <v>12</v>
      </c>
      <c r="S58" s="23" t="s">
        <v>11</v>
      </c>
      <c r="T58" s="24" t="s">
        <v>1</v>
      </c>
    </row>
    <row r="59" spans="1:20" ht="15.6" customHeight="1" thickTop="1" x14ac:dyDescent="0.25">
      <c r="A59" s="46" t="s">
        <v>53</v>
      </c>
      <c r="B59" s="37">
        <v>4662</v>
      </c>
      <c r="C59" s="36">
        <f t="shared" si="19"/>
        <v>0</v>
      </c>
      <c r="D59" s="36"/>
      <c r="E59" s="36"/>
      <c r="F59" s="36"/>
      <c r="G59" s="36"/>
      <c r="H59" s="36"/>
      <c r="I59" s="36"/>
      <c r="K59" s="49"/>
      <c r="L59" s="50"/>
      <c r="M59" s="51"/>
      <c r="N59" s="65"/>
      <c r="O59" s="65"/>
      <c r="Q59" s="25"/>
      <c r="R59" s="26"/>
      <c r="S59" s="27"/>
      <c r="T59" s="28">
        <f>R59*S59</f>
        <v>0</v>
      </c>
    </row>
    <row r="60" spans="1:20" ht="15.6" customHeight="1" thickBot="1" x14ac:dyDescent="0.3">
      <c r="A60" s="69" t="s">
        <v>56</v>
      </c>
      <c r="B60" s="70"/>
      <c r="C60" s="36">
        <f>SUM(C57:C59)</f>
        <v>0</v>
      </c>
      <c r="D60" s="36">
        <f t="shared" ref="D60:H60" si="20">SUM(D57:D59)</f>
        <v>0</v>
      </c>
      <c r="E60" s="36">
        <f t="shared" si="20"/>
        <v>0</v>
      </c>
      <c r="F60" s="36">
        <f t="shared" si="20"/>
        <v>0</v>
      </c>
      <c r="G60" s="36">
        <f t="shared" si="20"/>
        <v>0</v>
      </c>
      <c r="H60" s="36">
        <f t="shared" si="20"/>
        <v>0</v>
      </c>
      <c r="I60" s="36">
        <f t="shared" ref="I60" si="21">SUM(I57:I59)</f>
        <v>0</v>
      </c>
      <c r="K60" s="49"/>
      <c r="L60" s="50"/>
      <c r="M60" s="51"/>
      <c r="N60" s="65"/>
      <c r="O60" s="65"/>
      <c r="Q60" s="29"/>
      <c r="R60" s="30"/>
      <c r="S60" s="31"/>
      <c r="T60" s="28">
        <f>R60*S60</f>
        <v>0</v>
      </c>
    </row>
    <row r="61" spans="1:20" ht="15.6" customHeight="1" thickTop="1" thickBot="1" x14ac:dyDescent="0.3">
      <c r="A61" s="47"/>
      <c r="B61" s="40"/>
      <c r="K61" s="49"/>
      <c r="L61" s="50"/>
      <c r="M61" s="51"/>
      <c r="N61" s="65"/>
      <c r="O61" s="65"/>
      <c r="Q61" s="32">
        <f>Q57</f>
        <v>0</v>
      </c>
      <c r="R61" s="33"/>
      <c r="S61" s="34"/>
      <c r="T61" s="35">
        <f>SUM(T59:T60)</f>
        <v>0</v>
      </c>
    </row>
    <row r="62" spans="1:20" ht="15.6" customHeight="1" thickBot="1" x14ac:dyDescent="0.3">
      <c r="A62" s="6" t="s">
        <v>57</v>
      </c>
      <c r="B62" s="41">
        <v>4710</v>
      </c>
      <c r="C62" s="36">
        <f t="shared" ref="C62:C64" si="22">SUMIF($K$4:$K$79,B62,$O$4:$O$79)</f>
        <v>5000</v>
      </c>
      <c r="D62" s="36"/>
      <c r="E62" s="36"/>
      <c r="F62" s="36"/>
      <c r="G62" s="36"/>
      <c r="H62" s="36"/>
      <c r="I62" s="36"/>
      <c r="K62" s="49"/>
      <c r="L62" s="50"/>
      <c r="M62" s="51"/>
      <c r="N62" s="65"/>
      <c r="O62" s="65"/>
    </row>
    <row r="63" spans="1:20" ht="15.6" customHeight="1" thickBot="1" x14ac:dyDescent="0.3">
      <c r="A63" s="6" t="s">
        <v>58</v>
      </c>
      <c r="B63" s="37">
        <v>4720</v>
      </c>
      <c r="C63" s="36">
        <f t="shared" si="22"/>
        <v>0</v>
      </c>
      <c r="D63" s="36"/>
      <c r="E63" s="36"/>
      <c r="F63" s="36"/>
      <c r="G63" s="36"/>
      <c r="H63" s="36"/>
      <c r="I63" s="36"/>
      <c r="K63" s="49"/>
      <c r="L63" s="50"/>
      <c r="M63" s="51"/>
      <c r="N63" s="65"/>
      <c r="O63" s="65"/>
      <c r="Q63" s="20"/>
      <c r="R63" s="3"/>
      <c r="S63" s="3"/>
    </row>
    <row r="64" spans="1:20" ht="15.6" customHeight="1" thickBot="1" x14ac:dyDescent="0.3">
      <c r="A64" s="6" t="s">
        <v>59</v>
      </c>
      <c r="B64" s="37">
        <v>4730</v>
      </c>
      <c r="C64" s="36">
        <f t="shared" si="22"/>
        <v>0</v>
      </c>
      <c r="D64" s="36"/>
      <c r="E64" s="36"/>
      <c r="F64" s="36"/>
      <c r="G64" s="36"/>
      <c r="H64" s="36"/>
      <c r="I64" s="36"/>
      <c r="K64" s="49"/>
      <c r="L64" s="50"/>
      <c r="M64" s="51"/>
      <c r="N64" s="65"/>
      <c r="O64" s="65"/>
      <c r="Q64" s="21" t="s">
        <v>9</v>
      </c>
      <c r="R64" s="22" t="s">
        <v>12</v>
      </c>
      <c r="S64" s="23" t="s">
        <v>11</v>
      </c>
      <c r="T64" s="24" t="s">
        <v>1</v>
      </c>
    </row>
    <row r="65" spans="1:27" ht="15.6" customHeight="1" thickTop="1" x14ac:dyDescent="0.25">
      <c r="A65" s="71" t="s">
        <v>60</v>
      </c>
      <c r="B65" s="72"/>
      <c r="C65" s="36">
        <f>SUM(C62:C64)</f>
        <v>5000</v>
      </c>
      <c r="D65" s="36">
        <f t="shared" ref="D65:I65" si="23">SUM(D62:D64)</f>
        <v>0</v>
      </c>
      <c r="E65" s="36">
        <f t="shared" si="23"/>
        <v>0</v>
      </c>
      <c r="F65" s="36">
        <f t="shared" si="23"/>
        <v>0</v>
      </c>
      <c r="G65" s="36">
        <f t="shared" si="23"/>
        <v>0</v>
      </c>
      <c r="H65" s="36">
        <f t="shared" si="23"/>
        <v>0</v>
      </c>
      <c r="I65" s="36">
        <f t="shared" si="23"/>
        <v>0</v>
      </c>
      <c r="K65" s="49"/>
      <c r="L65" s="50"/>
      <c r="M65" s="51"/>
      <c r="N65" s="65"/>
      <c r="O65" s="65"/>
      <c r="Q65" s="25"/>
      <c r="R65" s="26"/>
      <c r="S65" s="27"/>
      <c r="T65" s="28">
        <f>R65*S65</f>
        <v>0</v>
      </c>
    </row>
    <row r="66" spans="1:27" ht="15.6" customHeight="1" thickBot="1" x14ac:dyDescent="0.3">
      <c r="K66" s="49"/>
      <c r="L66" s="50"/>
      <c r="M66" s="51"/>
      <c r="N66" s="65"/>
      <c r="O66" s="65"/>
      <c r="Q66" s="29"/>
      <c r="R66" s="30"/>
      <c r="S66" s="31"/>
      <c r="T66" s="28">
        <f>R66*S66</f>
        <v>0</v>
      </c>
    </row>
    <row r="67" spans="1:27" ht="15.6" customHeight="1" thickTop="1" thickBot="1" x14ac:dyDescent="0.3">
      <c r="A67" s="6" t="s">
        <v>61</v>
      </c>
      <c r="B67" s="37">
        <v>4810</v>
      </c>
      <c r="C67" s="36">
        <f t="shared" ref="C67:C69" si="24">SUMIF($K$4:$K$79,B67,$O$4:$O$79)</f>
        <v>0</v>
      </c>
      <c r="D67" s="36"/>
      <c r="E67" s="36"/>
      <c r="F67" s="36"/>
      <c r="G67" s="36"/>
      <c r="H67" s="36"/>
      <c r="I67" s="36"/>
      <c r="K67" s="49"/>
      <c r="L67" s="50"/>
      <c r="M67" s="51"/>
      <c r="N67" s="65"/>
      <c r="O67" s="65"/>
      <c r="Q67" s="32">
        <f>Q63</f>
        <v>0</v>
      </c>
      <c r="R67" s="33"/>
      <c r="S67" s="34"/>
      <c r="T67" s="35">
        <f>SUM(T65:T66)</f>
        <v>0</v>
      </c>
    </row>
    <row r="68" spans="1:27" ht="15.6" customHeight="1" thickBot="1" x14ac:dyDescent="0.3">
      <c r="A68" s="6" t="s">
        <v>62</v>
      </c>
      <c r="B68" s="37">
        <v>4820</v>
      </c>
      <c r="C68" s="36">
        <f t="shared" si="24"/>
        <v>0</v>
      </c>
      <c r="D68" s="36"/>
      <c r="E68" s="36"/>
      <c r="F68" s="36"/>
      <c r="G68" s="36"/>
      <c r="H68" s="36"/>
      <c r="I68" s="36"/>
      <c r="K68" s="49"/>
      <c r="L68" s="50"/>
      <c r="M68" s="51"/>
      <c r="N68" s="65"/>
      <c r="O68" s="65"/>
    </row>
    <row r="69" spans="1:27" ht="15.6" customHeight="1" thickBot="1" x14ac:dyDescent="0.3">
      <c r="A69" s="6" t="s">
        <v>63</v>
      </c>
      <c r="B69" s="37">
        <v>4830</v>
      </c>
      <c r="C69" s="36">
        <f t="shared" si="24"/>
        <v>0</v>
      </c>
      <c r="D69" s="36"/>
      <c r="E69" s="36"/>
      <c r="F69" s="36"/>
      <c r="G69" s="36"/>
      <c r="H69" s="36"/>
      <c r="I69" s="36"/>
      <c r="K69" s="49"/>
      <c r="L69" s="50"/>
      <c r="M69" s="51"/>
      <c r="N69" s="65"/>
      <c r="O69" s="65"/>
      <c r="Q69" s="20"/>
      <c r="R69" s="3"/>
      <c r="S69" s="3"/>
    </row>
    <row r="70" spans="1:27" ht="15.6" customHeight="1" thickBot="1" x14ac:dyDescent="0.3">
      <c r="A70" s="71" t="s">
        <v>64</v>
      </c>
      <c r="B70" s="72"/>
      <c r="C70" s="36">
        <f>SUM(C67:C69)</f>
        <v>0</v>
      </c>
      <c r="D70" s="36">
        <f t="shared" ref="D70:H70" si="25">SUM(D67:D69)</f>
        <v>0</v>
      </c>
      <c r="E70" s="36">
        <f t="shared" si="25"/>
        <v>0</v>
      </c>
      <c r="F70" s="36">
        <f t="shared" si="25"/>
        <v>0</v>
      </c>
      <c r="G70" s="36">
        <f t="shared" si="25"/>
        <v>0</v>
      </c>
      <c r="H70" s="36">
        <f t="shared" si="25"/>
        <v>0</v>
      </c>
      <c r="I70" s="36">
        <f t="shared" ref="I70" si="26">SUM(I67:I69)</f>
        <v>0</v>
      </c>
      <c r="K70" s="49"/>
      <c r="L70" s="50"/>
      <c r="M70" s="51"/>
      <c r="N70" s="65"/>
      <c r="O70" s="65"/>
      <c r="Q70" s="21" t="s">
        <v>9</v>
      </c>
      <c r="R70" s="22" t="s">
        <v>12</v>
      </c>
      <c r="S70" s="23" t="s">
        <v>11</v>
      </c>
      <c r="T70" s="24" t="s">
        <v>1</v>
      </c>
    </row>
    <row r="71" spans="1:27" ht="15.6" customHeight="1" thickTop="1" x14ac:dyDescent="0.25">
      <c r="K71" s="49"/>
      <c r="L71" s="50"/>
      <c r="M71" s="51"/>
      <c r="N71" s="65"/>
      <c r="O71" s="65"/>
      <c r="Q71" s="25"/>
      <c r="R71" s="26"/>
      <c r="S71" s="27"/>
      <c r="T71" s="28">
        <f>R71*S71</f>
        <v>0</v>
      </c>
    </row>
    <row r="72" spans="1:27" ht="15.6" customHeight="1" thickBot="1" x14ac:dyDescent="0.3">
      <c r="A72" s="6" t="s">
        <v>65</v>
      </c>
      <c r="B72" s="37">
        <v>4910</v>
      </c>
      <c r="C72" s="36">
        <f t="shared" ref="C72:C74" si="27">SUMIF($K$4:$K$79,B72,$O$4:$O$79)</f>
        <v>0</v>
      </c>
      <c r="D72" s="36"/>
      <c r="E72" s="36"/>
      <c r="F72" s="36"/>
      <c r="G72" s="36"/>
      <c r="H72" s="36"/>
      <c r="I72" s="36"/>
      <c r="K72" s="49"/>
      <c r="L72" s="50"/>
      <c r="M72" s="51"/>
      <c r="N72" s="65"/>
      <c r="O72" s="65"/>
      <c r="Q72" s="29"/>
      <c r="R72" s="30"/>
      <c r="S72" s="31"/>
      <c r="T72" s="28">
        <f>R72*S72</f>
        <v>0</v>
      </c>
    </row>
    <row r="73" spans="1:27" ht="15.6" customHeight="1" thickTop="1" thickBot="1" x14ac:dyDescent="0.3">
      <c r="A73" s="6" t="s">
        <v>66</v>
      </c>
      <c r="B73" s="37">
        <v>4920</v>
      </c>
      <c r="C73" s="36">
        <f t="shared" si="27"/>
        <v>1494</v>
      </c>
      <c r="D73" s="36"/>
      <c r="E73" s="36"/>
      <c r="F73" s="36"/>
      <c r="G73" s="36"/>
      <c r="H73" s="36"/>
      <c r="I73" s="36"/>
      <c r="K73" s="49"/>
      <c r="L73" s="50"/>
      <c r="M73" s="51"/>
      <c r="N73" s="65"/>
      <c r="O73" s="65"/>
      <c r="Q73" s="32">
        <f>Q69</f>
        <v>0</v>
      </c>
      <c r="R73" s="33"/>
      <c r="S73" s="34"/>
      <c r="T73" s="35">
        <f>SUM(T71:T72)</f>
        <v>0</v>
      </c>
    </row>
    <row r="74" spans="1:27" ht="15.6" customHeight="1" thickBot="1" x14ac:dyDescent="0.3">
      <c r="A74" s="6" t="s">
        <v>67</v>
      </c>
      <c r="B74" s="37">
        <v>4930</v>
      </c>
      <c r="C74" s="36">
        <f t="shared" si="27"/>
        <v>0</v>
      </c>
      <c r="D74" s="36"/>
      <c r="E74" s="36"/>
      <c r="F74" s="36"/>
      <c r="G74" s="36"/>
      <c r="H74" s="36"/>
      <c r="I74" s="36"/>
      <c r="K74" s="49"/>
      <c r="L74" s="50"/>
      <c r="M74" s="51"/>
      <c r="N74" s="65"/>
      <c r="O74" s="65"/>
    </row>
    <row r="75" spans="1:27" ht="15.6" customHeight="1" thickBot="1" x14ac:dyDescent="0.3">
      <c r="A75" s="71" t="s">
        <v>68</v>
      </c>
      <c r="B75" s="72"/>
      <c r="C75" s="36">
        <f>SUM(C72:C74)</f>
        <v>1494</v>
      </c>
      <c r="D75" s="36">
        <f t="shared" ref="D75:H75" si="28">SUM(D72:D74)</f>
        <v>0</v>
      </c>
      <c r="E75" s="36">
        <f t="shared" si="28"/>
        <v>0</v>
      </c>
      <c r="F75" s="36">
        <f t="shared" si="28"/>
        <v>0</v>
      </c>
      <c r="G75" s="36">
        <f t="shared" si="28"/>
        <v>0</v>
      </c>
      <c r="H75" s="36">
        <f t="shared" si="28"/>
        <v>0</v>
      </c>
      <c r="I75" s="36">
        <f t="shared" ref="I75" si="29">SUM(I72:I74)</f>
        <v>0</v>
      </c>
      <c r="K75" s="49"/>
      <c r="L75" s="50"/>
      <c r="M75" s="51"/>
      <c r="N75" s="65"/>
      <c r="O75" s="65"/>
      <c r="Q75" s="20"/>
      <c r="R75" s="3"/>
      <c r="S75" s="3"/>
    </row>
    <row r="76" spans="1:27" ht="15.6" customHeight="1" thickBot="1" x14ac:dyDescent="0.3">
      <c r="K76" s="49"/>
      <c r="L76" s="50"/>
      <c r="M76" s="51"/>
      <c r="N76" s="65"/>
      <c r="O76" s="65"/>
      <c r="Q76" s="21" t="s">
        <v>9</v>
      </c>
      <c r="R76" s="22" t="s">
        <v>12</v>
      </c>
      <c r="S76" s="23" t="s">
        <v>11</v>
      </c>
      <c r="T76" s="24" t="s">
        <v>1</v>
      </c>
    </row>
    <row r="77" spans="1:27" ht="15.6" customHeight="1" thickTop="1" x14ac:dyDescent="0.25">
      <c r="A77" s="60" t="s">
        <v>69</v>
      </c>
      <c r="C77" s="7">
        <f>SUM(C28,C33,C42,C47,C55,C60,C65,C70,C75)</f>
        <v>67104.92</v>
      </c>
      <c r="D77" s="7">
        <f t="shared" ref="D77:H77" si="30">SUM(D28,D33,D42,D47,D55,D60,D65,D70,D75)</f>
        <v>0</v>
      </c>
      <c r="E77" s="7">
        <f t="shared" si="30"/>
        <v>0</v>
      </c>
      <c r="F77" s="7">
        <f t="shared" si="30"/>
        <v>0</v>
      </c>
      <c r="G77" s="7">
        <f t="shared" si="30"/>
        <v>0</v>
      </c>
      <c r="H77" s="7">
        <f t="shared" si="30"/>
        <v>0</v>
      </c>
      <c r="I77" s="7">
        <f t="shared" ref="I77" si="31">SUM(I28,I33,I42,I47,I55,I60,I65,I70,I75)</f>
        <v>0</v>
      </c>
      <c r="K77" s="49"/>
      <c r="L77" s="50"/>
      <c r="M77" s="51"/>
      <c r="N77" s="65"/>
      <c r="O77" s="65"/>
      <c r="Q77" s="25"/>
      <c r="R77" s="26"/>
      <c r="S77" s="27"/>
      <c r="T77" s="28">
        <f>R77*S77</f>
        <v>0</v>
      </c>
    </row>
    <row r="78" spans="1:27" s="9" customFormat="1" ht="15.6" customHeight="1" thickBot="1" x14ac:dyDescent="0.35">
      <c r="A78" s="45"/>
      <c r="B78" s="11"/>
      <c r="C78" s="8"/>
      <c r="D78" s="8"/>
      <c r="E78" s="8"/>
      <c r="F78" s="8"/>
      <c r="G78" s="8"/>
      <c r="H78" s="8"/>
      <c r="I78" s="8"/>
      <c r="K78" s="49"/>
      <c r="L78" s="50"/>
      <c r="M78" s="51"/>
      <c r="N78" s="65"/>
      <c r="O78" s="65"/>
      <c r="P78" s="1"/>
      <c r="Q78" s="29"/>
      <c r="R78" s="30"/>
      <c r="S78" s="31"/>
      <c r="T78" s="28">
        <f>R78*S78</f>
        <v>0</v>
      </c>
      <c r="U78" s="1"/>
      <c r="V78"/>
      <c r="W78"/>
      <c r="X78"/>
      <c r="Y78"/>
      <c r="Z78"/>
      <c r="AA78"/>
    </row>
    <row r="79" spans="1:27" ht="15.6" customHeight="1" thickTop="1" thickBot="1" x14ac:dyDescent="0.3">
      <c r="A79" s="60" t="s">
        <v>70</v>
      </c>
      <c r="B79" s="13"/>
      <c r="C79" s="10">
        <f>C20-C77</f>
        <v>110106.33</v>
      </c>
      <c r="D79" s="10">
        <f t="shared" ref="D79:I79" si="32">D20-D77</f>
        <v>0</v>
      </c>
      <c r="E79" s="10">
        <f t="shared" si="32"/>
        <v>0</v>
      </c>
      <c r="F79" s="10">
        <f t="shared" si="32"/>
        <v>0</v>
      </c>
      <c r="G79" s="10">
        <f t="shared" si="32"/>
        <v>0</v>
      </c>
      <c r="H79" s="10">
        <f t="shared" si="32"/>
        <v>0</v>
      </c>
      <c r="I79" s="10">
        <f t="shared" si="32"/>
        <v>0</v>
      </c>
      <c r="K79" s="54"/>
      <c r="L79" s="50"/>
      <c r="M79" s="51"/>
      <c r="N79" s="65"/>
      <c r="O79" s="65"/>
      <c r="Q79" s="32">
        <f>Q75</f>
        <v>0</v>
      </c>
      <c r="R79" s="33"/>
      <c r="S79" s="34"/>
      <c r="T79" s="35">
        <f>SUM(T77:T78)</f>
        <v>0</v>
      </c>
    </row>
    <row r="80" spans="1:27" ht="15.6" customHeight="1" x14ac:dyDescent="0.25">
      <c r="A80" s="12"/>
      <c r="B80" s="12"/>
      <c r="C80" s="19"/>
      <c r="D80" s="19"/>
      <c r="E80" s="19"/>
      <c r="F80" s="19"/>
      <c r="G80" s="19"/>
      <c r="H80" s="19"/>
      <c r="I80" s="19"/>
    </row>
    <row r="81" spans="1:9" ht="15.6" customHeight="1" x14ac:dyDescent="0.25">
      <c r="A81" s="12"/>
      <c r="B81" s="12"/>
      <c r="C81" s="19"/>
      <c r="D81" s="19"/>
      <c r="E81" s="19"/>
      <c r="F81" s="19"/>
      <c r="G81" s="19"/>
      <c r="H81" s="19"/>
      <c r="I81" s="19"/>
    </row>
    <row r="82" spans="1:9" ht="15.6" customHeight="1" x14ac:dyDescent="0.25">
      <c r="A82" s="12"/>
      <c r="B82" s="12"/>
      <c r="C82" s="19"/>
      <c r="D82" s="19"/>
      <c r="E82" s="19"/>
      <c r="F82" s="19"/>
      <c r="G82" s="19"/>
      <c r="H82" s="19"/>
      <c r="I82" s="19"/>
    </row>
    <row r="83" spans="1:9" ht="15.6" customHeight="1" x14ac:dyDescent="0.25">
      <c r="A83" s="12"/>
      <c r="B83" s="12"/>
      <c r="C83" s="19"/>
      <c r="D83" s="19"/>
      <c r="E83" s="19"/>
      <c r="F83" s="19"/>
      <c r="G83" s="19"/>
      <c r="H83" s="19"/>
      <c r="I83" s="19"/>
    </row>
    <row r="84" spans="1:9" ht="15.6" customHeight="1" x14ac:dyDescent="0.25">
      <c r="A84" s="12"/>
      <c r="B84" s="12"/>
      <c r="C84" s="19"/>
      <c r="D84" s="19"/>
      <c r="E84" s="19"/>
      <c r="F84" s="19"/>
      <c r="G84" s="19"/>
      <c r="H84" s="19"/>
      <c r="I84" s="19"/>
    </row>
    <row r="85" spans="1:9" ht="15.6" customHeight="1" x14ac:dyDescent="0.25">
      <c r="A85" s="12"/>
      <c r="B85" s="12"/>
      <c r="C85" s="19"/>
      <c r="D85" s="19"/>
      <c r="E85" s="19"/>
      <c r="F85" s="19"/>
      <c r="G85" s="19"/>
      <c r="H85" s="19"/>
      <c r="I85" s="19"/>
    </row>
    <row r="86" spans="1:9" ht="15.6" customHeight="1" x14ac:dyDescent="0.25">
      <c r="A86" s="12"/>
      <c r="B86" s="12"/>
      <c r="C86" s="19"/>
      <c r="D86" s="19"/>
      <c r="E86" s="19"/>
      <c r="F86" s="19"/>
      <c r="G86" s="19"/>
      <c r="H86" s="19"/>
      <c r="I86" s="19"/>
    </row>
    <row r="87" spans="1:9" ht="15.6" customHeight="1" x14ac:dyDescent="0.25">
      <c r="A87" s="12"/>
      <c r="B87" s="12"/>
      <c r="C87" s="19"/>
      <c r="D87" s="19"/>
      <c r="E87" s="19"/>
      <c r="F87" s="19"/>
      <c r="G87" s="19"/>
      <c r="H87" s="19"/>
      <c r="I87" s="19"/>
    </row>
    <row r="88" spans="1:9" ht="15.6" customHeight="1" x14ac:dyDescent="0.25">
      <c r="A88" s="12"/>
      <c r="B88" s="12"/>
      <c r="C88" s="19"/>
      <c r="D88" s="19"/>
      <c r="E88" s="19"/>
      <c r="F88" s="19"/>
      <c r="G88" s="19"/>
      <c r="H88" s="19"/>
      <c r="I88" s="19"/>
    </row>
    <row r="89" spans="1:9" ht="15.6" customHeight="1" x14ac:dyDescent="0.25">
      <c r="A89" s="12"/>
      <c r="B89" s="12"/>
      <c r="C89" s="19"/>
      <c r="D89" s="19"/>
      <c r="E89" s="19"/>
      <c r="F89" s="19"/>
      <c r="G89" s="19"/>
      <c r="H89" s="19"/>
      <c r="I89" s="19"/>
    </row>
    <row r="90" spans="1:9" ht="15.6" customHeight="1" x14ac:dyDescent="0.25">
      <c r="A90" s="12"/>
      <c r="B90" s="12"/>
      <c r="C90" s="19"/>
      <c r="D90" s="19"/>
      <c r="E90" s="19"/>
      <c r="F90" s="19"/>
      <c r="G90" s="19"/>
      <c r="H90" s="19"/>
      <c r="I90" s="19"/>
    </row>
    <row r="91" spans="1:9" ht="15.6" customHeight="1" x14ac:dyDescent="0.25">
      <c r="A91" s="12"/>
      <c r="B91" s="12"/>
      <c r="C91" s="19"/>
      <c r="D91" s="19"/>
      <c r="E91" s="19"/>
      <c r="F91" s="19"/>
      <c r="G91" s="19"/>
      <c r="H91" s="19"/>
      <c r="I91" s="19"/>
    </row>
    <row r="92" spans="1:9" ht="15.6" customHeight="1" x14ac:dyDescent="0.25">
      <c r="A92" s="12"/>
      <c r="B92" s="12"/>
      <c r="C92" s="19"/>
      <c r="D92" s="19"/>
      <c r="E92" s="19"/>
      <c r="F92" s="19"/>
      <c r="G92" s="19"/>
      <c r="H92" s="19"/>
      <c r="I92" s="19"/>
    </row>
    <row r="93" spans="1:9" ht="15.6" customHeight="1" x14ac:dyDescent="0.25">
      <c r="A93" s="12"/>
      <c r="B93" s="12"/>
      <c r="C93" s="19"/>
      <c r="D93" s="19"/>
      <c r="E93" s="19"/>
      <c r="F93" s="19"/>
      <c r="G93" s="19"/>
      <c r="H93" s="19"/>
      <c r="I93" s="19"/>
    </row>
    <row r="94" spans="1:9" ht="15.6" customHeight="1" x14ac:dyDescent="0.25">
      <c r="A94" s="12"/>
      <c r="B94" s="12"/>
      <c r="C94" s="19"/>
      <c r="D94" s="19"/>
      <c r="E94" s="19"/>
      <c r="F94" s="19"/>
      <c r="G94" s="19"/>
      <c r="H94" s="19"/>
      <c r="I94" s="19"/>
    </row>
    <row r="95" spans="1:9" ht="15.6" customHeight="1" x14ac:dyDescent="0.25">
      <c r="A95" s="12"/>
      <c r="B95" s="12"/>
      <c r="C95" s="19"/>
      <c r="D95" s="19"/>
      <c r="E95" s="19"/>
      <c r="F95" s="19"/>
      <c r="G95" s="19"/>
      <c r="H95" s="19"/>
      <c r="I95" s="19"/>
    </row>
    <row r="96" spans="1:9" ht="15.6" customHeight="1" x14ac:dyDescent="0.25">
      <c r="A96" s="12"/>
      <c r="B96" s="12"/>
      <c r="C96" s="19"/>
      <c r="D96" s="19"/>
      <c r="E96" s="19"/>
      <c r="F96" s="19"/>
      <c r="G96" s="19"/>
      <c r="H96" s="19"/>
      <c r="I96" s="19"/>
    </row>
    <row r="97" spans="1:9" ht="15.6" customHeight="1" x14ac:dyDescent="0.25">
      <c r="A97" s="12"/>
      <c r="B97" s="12"/>
      <c r="C97" s="19"/>
      <c r="D97" s="19"/>
      <c r="E97" s="19"/>
      <c r="F97" s="19"/>
      <c r="G97" s="19"/>
      <c r="H97" s="19"/>
      <c r="I97" s="19"/>
    </row>
    <row r="98" spans="1:9" ht="15.6" customHeight="1" x14ac:dyDescent="0.25">
      <c r="A98" s="12"/>
      <c r="B98" s="12"/>
      <c r="C98" s="19"/>
      <c r="D98" s="19"/>
      <c r="E98" s="19"/>
      <c r="F98" s="19"/>
      <c r="G98" s="19"/>
      <c r="H98" s="19"/>
      <c r="I98" s="19"/>
    </row>
  </sheetData>
  <sortState ref="K4:O33">
    <sortCondition ref="K4"/>
  </sortState>
  <mergeCells count="10">
    <mergeCell ref="A60:B60"/>
    <mergeCell ref="A65:B65"/>
    <mergeCell ref="A70:B70"/>
    <mergeCell ref="A75:B75"/>
    <mergeCell ref="A20:B20"/>
    <mergeCell ref="A28:B28"/>
    <mergeCell ref="A33:B33"/>
    <mergeCell ref="A42:B42"/>
    <mergeCell ref="A47:B47"/>
    <mergeCell ref="A55:B55"/>
  </mergeCells>
  <hyperlinks>
    <hyperlink ref="B1" r:id="rId1" location="p837839" display="https://forum.excel-pratique.com/viewtopic.php?p=837839 - p837839"/>
  </hyperlinks>
  <pageMargins left="1.0236220472440944" right="1.0236220472440944" top="0.74803149606299213" bottom="0.74803149606299213" header="0.31496062992125984" footer="0.31496062992125984"/>
  <pageSetup paperSize="5" scale="72" orientation="portrait" r:id="rId2"/>
  <headerFooter>
    <oddHeader>&amp;L&amp;F
(1er janvier au 31 décembre)&amp;R&amp;"-,Gras"&amp;16&amp;A</oddHeader>
  </headerFooter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2:U98"/>
  <sheetViews>
    <sheetView workbookViewId="0">
      <selection activeCell="K1" sqref="K1:O1048576"/>
    </sheetView>
  </sheetViews>
  <sheetFormatPr baseColWidth="10" defaultColWidth="10.85546875" defaultRowHeight="15.6" customHeight="1" x14ac:dyDescent="0.25"/>
  <cols>
    <col min="1" max="1" width="22.140625" style="45" customWidth="1"/>
    <col min="2" max="2" width="7.140625" style="11" customWidth="1"/>
    <col min="3" max="3" width="14.140625" style="18" customWidth="1"/>
    <col min="4" max="9" width="20" style="18" hidden="1" customWidth="1"/>
    <col min="10" max="10" width="5.42578125" style="19" customWidth="1"/>
    <col min="11" max="11" width="6" style="15" bestFit="1" customWidth="1"/>
    <col min="12" max="12" width="29.85546875" style="16" customWidth="1"/>
    <col min="13" max="13" width="7.28515625" style="17" customWidth="1"/>
    <col min="14" max="14" width="13.28515625" style="62" customWidth="1"/>
    <col min="15" max="15" width="11" style="62" customWidth="1"/>
    <col min="16" max="16" width="1.85546875" style="1" customWidth="1"/>
    <col min="17" max="17" width="42.85546875" style="1" hidden="1" customWidth="1"/>
    <col min="18" max="20" width="12.42578125" style="1" hidden="1" customWidth="1"/>
    <col min="21" max="21" width="1.28515625" style="1" customWidth="1"/>
    <col min="22" max="16384" width="10.85546875" style="19"/>
  </cols>
  <sheetData>
    <row r="2" spans="1:21" ht="15.6" customHeight="1" thickBot="1" x14ac:dyDescent="0.4">
      <c r="A2" s="48" t="s">
        <v>0</v>
      </c>
    </row>
    <row r="3" spans="1:21" ht="15.6" customHeight="1" thickBot="1" x14ac:dyDescent="0.3">
      <c r="A3" s="4" t="s">
        <v>72</v>
      </c>
      <c r="B3" s="59" t="s">
        <v>73</v>
      </c>
      <c r="C3" s="2" t="s">
        <v>1</v>
      </c>
      <c r="D3" s="2" t="s">
        <v>2</v>
      </c>
      <c r="E3" s="2" t="s">
        <v>3</v>
      </c>
      <c r="F3" s="2" t="s">
        <v>4</v>
      </c>
      <c r="G3" s="2" t="s">
        <v>71</v>
      </c>
      <c r="H3" s="2" t="s">
        <v>6</v>
      </c>
      <c r="I3" s="2" t="s">
        <v>7</v>
      </c>
      <c r="K3" s="55" t="s">
        <v>36</v>
      </c>
      <c r="L3" s="56" t="s">
        <v>9</v>
      </c>
      <c r="M3" s="42" t="s">
        <v>10</v>
      </c>
      <c r="N3" s="63" t="s">
        <v>11</v>
      </c>
      <c r="O3" s="64" t="s">
        <v>1</v>
      </c>
      <c r="P3" s="19"/>
      <c r="Q3" s="57"/>
      <c r="R3" s="58"/>
      <c r="S3" s="58"/>
      <c r="T3" s="19"/>
      <c r="U3" s="19"/>
    </row>
    <row r="4" spans="1:21" ht="15.6" customHeight="1" thickBot="1" x14ac:dyDescent="0.3">
      <c r="A4" s="43" t="s">
        <v>8</v>
      </c>
      <c r="B4" s="44">
        <v>3005</v>
      </c>
      <c r="C4" s="5">
        <f>SUMIF($K$4:$K$79,B4,$O$4:$O$79)</f>
        <v>0</v>
      </c>
      <c r="D4" s="5"/>
      <c r="E4" s="5"/>
      <c r="F4" s="5"/>
      <c r="G4" s="5"/>
      <c r="H4" s="5"/>
      <c r="I4" s="5"/>
      <c r="K4" s="49">
        <v>3060</v>
      </c>
      <c r="L4" s="50" t="s">
        <v>75</v>
      </c>
      <c r="M4" s="51">
        <v>1</v>
      </c>
      <c r="N4" s="65">
        <v>65000</v>
      </c>
      <c r="O4" s="66">
        <f t="shared" ref="O4:O33" si="0">M4*N4</f>
        <v>65000</v>
      </c>
      <c r="Q4" s="21" t="s">
        <v>9</v>
      </c>
      <c r="R4" s="22" t="s">
        <v>12</v>
      </c>
      <c r="S4" s="23" t="s">
        <v>11</v>
      </c>
      <c r="T4" s="24" t="s">
        <v>1</v>
      </c>
    </row>
    <row r="5" spans="1:21" ht="15.6" customHeight="1" thickTop="1" x14ac:dyDescent="0.25">
      <c r="A5" s="43" t="s">
        <v>13</v>
      </c>
      <c r="B5" s="44">
        <v>3006</v>
      </c>
      <c r="C5" s="5">
        <f t="shared" ref="C5:C18" si="1">SUMIF($K$4:$K$79,B5,$O$4:$O$79)</f>
        <v>0</v>
      </c>
      <c r="D5" s="5"/>
      <c r="E5" s="5"/>
      <c r="F5" s="5"/>
      <c r="G5" s="5"/>
      <c r="H5" s="5"/>
      <c r="I5" s="5"/>
      <c r="K5" s="49">
        <v>3110</v>
      </c>
      <c r="L5" s="52" t="s">
        <v>76</v>
      </c>
      <c r="M5" s="53">
        <v>1</v>
      </c>
      <c r="N5" s="66">
        <v>112211.25</v>
      </c>
      <c r="O5" s="66">
        <f t="shared" si="0"/>
        <v>112211.25</v>
      </c>
      <c r="Q5" s="25"/>
      <c r="R5" s="26"/>
      <c r="S5" s="27"/>
      <c r="T5" s="28">
        <f>R5*S5</f>
        <v>0</v>
      </c>
    </row>
    <row r="6" spans="1:21" ht="15.6" customHeight="1" thickBot="1" x14ac:dyDescent="0.3">
      <c r="A6" s="43" t="s">
        <v>14</v>
      </c>
      <c r="B6" s="44">
        <v>3007</v>
      </c>
      <c r="C6" s="5">
        <f t="shared" si="1"/>
        <v>0</v>
      </c>
      <c r="D6" s="5"/>
      <c r="E6" s="5"/>
      <c r="F6" s="5"/>
      <c r="G6" s="5"/>
      <c r="H6" s="5"/>
      <c r="I6" s="5"/>
      <c r="K6" s="49">
        <v>4220</v>
      </c>
      <c r="L6" s="50" t="s">
        <v>77</v>
      </c>
      <c r="M6" s="51">
        <v>1</v>
      </c>
      <c r="N6" s="65">
        <v>500</v>
      </c>
      <c r="O6" s="65">
        <f t="shared" si="0"/>
        <v>500</v>
      </c>
      <c r="Q6" s="29"/>
      <c r="R6" s="30"/>
      <c r="S6" s="31"/>
      <c r="T6" s="28">
        <f>R6*S6</f>
        <v>0</v>
      </c>
    </row>
    <row r="7" spans="1:21" ht="15.6" customHeight="1" thickTop="1" thickBot="1" x14ac:dyDescent="0.3">
      <c r="A7" s="43" t="s">
        <v>15</v>
      </c>
      <c r="B7" s="44">
        <v>3008</v>
      </c>
      <c r="C7" s="5">
        <f t="shared" si="1"/>
        <v>0</v>
      </c>
      <c r="D7" s="5"/>
      <c r="E7" s="5"/>
      <c r="F7" s="5"/>
      <c r="G7" s="5"/>
      <c r="H7" s="5"/>
      <c r="I7" s="5"/>
      <c r="K7" s="49">
        <v>4230</v>
      </c>
      <c r="L7" s="52" t="s">
        <v>79</v>
      </c>
      <c r="M7" s="53">
        <v>12</v>
      </c>
      <c r="N7" s="66">
        <v>504.6</v>
      </c>
      <c r="O7" s="66">
        <f t="shared" si="0"/>
        <v>6055.2000000000007</v>
      </c>
      <c r="Q7" s="32">
        <f>Q3</f>
        <v>0</v>
      </c>
      <c r="R7" s="33"/>
      <c r="S7" s="34"/>
      <c r="T7" s="35">
        <f>SUM(T5:T6)</f>
        <v>0</v>
      </c>
    </row>
    <row r="8" spans="1:21" ht="15.6" customHeight="1" thickBot="1" x14ac:dyDescent="0.3">
      <c r="A8" s="43" t="s">
        <v>16</v>
      </c>
      <c r="B8" s="44">
        <v>3009</v>
      </c>
      <c r="C8" s="5">
        <f t="shared" si="1"/>
        <v>0</v>
      </c>
      <c r="D8" s="5"/>
      <c r="E8" s="5"/>
      <c r="F8" s="5"/>
      <c r="G8" s="5"/>
      <c r="H8" s="5"/>
      <c r="I8" s="5"/>
      <c r="K8" s="49">
        <v>4230</v>
      </c>
      <c r="L8" s="52" t="s">
        <v>78</v>
      </c>
      <c r="M8" s="53">
        <v>12</v>
      </c>
      <c r="N8" s="66">
        <v>325.75</v>
      </c>
      <c r="O8" s="66">
        <f t="shared" si="0"/>
        <v>3909</v>
      </c>
    </row>
    <row r="9" spans="1:21" ht="15.6" customHeight="1" thickBot="1" x14ac:dyDescent="0.3">
      <c r="A9" s="43" t="s">
        <v>17</v>
      </c>
      <c r="B9" s="44">
        <v>3010</v>
      </c>
      <c r="C9" s="5">
        <f t="shared" si="1"/>
        <v>0</v>
      </c>
      <c r="D9" s="5"/>
      <c r="E9" s="5"/>
      <c r="F9" s="5"/>
      <c r="G9" s="5"/>
      <c r="H9" s="5"/>
      <c r="I9" s="5"/>
      <c r="K9" s="49">
        <v>4310</v>
      </c>
      <c r="L9" s="50" t="s">
        <v>81</v>
      </c>
      <c r="M9" s="51">
        <v>1</v>
      </c>
      <c r="N9" s="65">
        <v>8000</v>
      </c>
      <c r="O9" s="66">
        <f t="shared" si="0"/>
        <v>8000</v>
      </c>
      <c r="Q9" s="20"/>
      <c r="R9" s="3"/>
      <c r="S9" s="3"/>
    </row>
    <row r="10" spans="1:21" ht="15.6" customHeight="1" thickBot="1" x14ac:dyDescent="0.3">
      <c r="A10" s="43" t="s">
        <v>18</v>
      </c>
      <c r="B10" s="44">
        <v>3015</v>
      </c>
      <c r="C10" s="5">
        <f t="shared" si="1"/>
        <v>0</v>
      </c>
      <c r="D10" s="5"/>
      <c r="E10" s="5"/>
      <c r="F10" s="5"/>
      <c r="G10" s="5"/>
      <c r="H10" s="5"/>
      <c r="I10" s="5"/>
      <c r="K10" s="49">
        <v>4310</v>
      </c>
      <c r="L10" s="50" t="s">
        <v>80</v>
      </c>
      <c r="M10" s="51">
        <v>1</v>
      </c>
      <c r="N10" s="65">
        <v>7000</v>
      </c>
      <c r="O10" s="66">
        <f t="shared" si="0"/>
        <v>7000</v>
      </c>
      <c r="Q10" s="21" t="s">
        <v>9</v>
      </c>
      <c r="R10" s="22" t="s">
        <v>12</v>
      </c>
      <c r="S10" s="23" t="s">
        <v>11</v>
      </c>
      <c r="T10" s="24" t="s">
        <v>1</v>
      </c>
    </row>
    <row r="11" spans="1:21" ht="15.6" customHeight="1" thickTop="1" x14ac:dyDescent="0.25">
      <c r="A11" s="43" t="s">
        <v>19</v>
      </c>
      <c r="B11" s="44">
        <v>3040</v>
      </c>
      <c r="C11" s="5">
        <f t="shared" si="1"/>
        <v>0</v>
      </c>
      <c r="D11" s="5"/>
      <c r="E11" s="5"/>
      <c r="F11" s="5"/>
      <c r="G11" s="5"/>
      <c r="H11" s="5"/>
      <c r="I11" s="5">
        <v>0</v>
      </c>
      <c r="K11" s="49">
        <v>4320</v>
      </c>
      <c r="L11" s="50" t="s">
        <v>99</v>
      </c>
      <c r="M11" s="51">
        <v>12</v>
      </c>
      <c r="N11" s="65">
        <v>769.5</v>
      </c>
      <c r="O11" s="66">
        <f t="shared" si="0"/>
        <v>9234</v>
      </c>
      <c r="Q11" s="25"/>
      <c r="R11" s="26"/>
      <c r="S11" s="27"/>
      <c r="T11" s="28">
        <f>R11*S11</f>
        <v>0</v>
      </c>
    </row>
    <row r="12" spans="1:21" ht="15.6" customHeight="1" thickBot="1" x14ac:dyDescent="0.3">
      <c r="A12" s="43" t="s">
        <v>20</v>
      </c>
      <c r="B12" s="44">
        <v>3045</v>
      </c>
      <c r="C12" s="5">
        <f t="shared" si="1"/>
        <v>0</v>
      </c>
      <c r="D12" s="5"/>
      <c r="E12" s="5"/>
      <c r="F12" s="5"/>
      <c r="G12" s="5"/>
      <c r="H12" s="5"/>
      <c r="I12" s="5"/>
      <c r="K12" s="49">
        <v>4340</v>
      </c>
      <c r="L12" s="50" t="s">
        <v>90</v>
      </c>
      <c r="M12" s="51">
        <v>7</v>
      </c>
      <c r="N12" s="65">
        <v>600</v>
      </c>
      <c r="O12" s="66">
        <f t="shared" si="0"/>
        <v>4200</v>
      </c>
      <c r="Q12" s="29"/>
      <c r="R12" s="30"/>
      <c r="S12" s="31"/>
      <c r="T12" s="28">
        <f>R12*S12</f>
        <v>0</v>
      </c>
    </row>
    <row r="13" spans="1:21" ht="15.6" customHeight="1" thickTop="1" thickBot="1" x14ac:dyDescent="0.3">
      <c r="A13" s="43" t="s">
        <v>21</v>
      </c>
      <c r="B13" s="44">
        <v>3050</v>
      </c>
      <c r="C13" s="5">
        <f t="shared" si="1"/>
        <v>0</v>
      </c>
      <c r="D13" s="5"/>
      <c r="E13" s="5"/>
      <c r="F13" s="5"/>
      <c r="G13" s="5"/>
      <c r="H13" s="5"/>
      <c r="I13" s="5"/>
      <c r="K13" s="49">
        <v>4340</v>
      </c>
      <c r="L13" s="50" t="s">
        <v>89</v>
      </c>
      <c r="M13" s="51">
        <v>1</v>
      </c>
      <c r="N13" s="65">
        <v>450</v>
      </c>
      <c r="O13" s="66">
        <f t="shared" si="0"/>
        <v>450</v>
      </c>
      <c r="Q13" s="32">
        <f>Q9</f>
        <v>0</v>
      </c>
      <c r="R13" s="33"/>
      <c r="S13" s="34"/>
      <c r="T13" s="35">
        <f>SUM(T11:T12)</f>
        <v>0</v>
      </c>
    </row>
    <row r="14" spans="1:21" ht="15.6" customHeight="1" thickBot="1" x14ac:dyDescent="0.3">
      <c r="A14" s="43" t="s">
        <v>22</v>
      </c>
      <c r="B14" s="44">
        <v>3060</v>
      </c>
      <c r="C14" s="5">
        <f t="shared" si="1"/>
        <v>65000</v>
      </c>
      <c r="D14" s="5"/>
      <c r="E14" s="5"/>
      <c r="F14" s="5"/>
      <c r="G14" s="5"/>
      <c r="H14" s="5"/>
      <c r="I14" s="5"/>
      <c r="K14" s="49">
        <v>4340</v>
      </c>
      <c r="L14" s="50" t="s">
        <v>91</v>
      </c>
      <c r="M14" s="51">
        <v>12</v>
      </c>
      <c r="N14" s="65">
        <v>20.51</v>
      </c>
      <c r="O14" s="66">
        <f t="shared" si="0"/>
        <v>246.12</v>
      </c>
    </row>
    <row r="15" spans="1:21" ht="15.6" customHeight="1" thickBot="1" x14ac:dyDescent="0.3">
      <c r="A15" s="43" t="s">
        <v>23</v>
      </c>
      <c r="B15" s="44">
        <v>3020</v>
      </c>
      <c r="C15" s="5">
        <f t="shared" si="1"/>
        <v>0</v>
      </c>
      <c r="D15" s="5"/>
      <c r="E15" s="5"/>
      <c r="F15" s="5"/>
      <c r="G15" s="5"/>
      <c r="H15" s="5"/>
      <c r="I15" s="5"/>
      <c r="K15" s="49">
        <v>4340</v>
      </c>
      <c r="L15" s="50" t="s">
        <v>85</v>
      </c>
      <c r="M15" s="51">
        <v>1</v>
      </c>
      <c r="N15" s="65">
        <v>235</v>
      </c>
      <c r="O15" s="66">
        <f t="shared" si="0"/>
        <v>235</v>
      </c>
      <c r="Q15" s="20"/>
      <c r="R15" s="3"/>
      <c r="S15" s="3"/>
    </row>
    <row r="16" spans="1:21" ht="15.6" customHeight="1" thickBot="1" x14ac:dyDescent="0.3">
      <c r="A16" s="43" t="s">
        <v>24</v>
      </c>
      <c r="B16" s="44">
        <v>3030</v>
      </c>
      <c r="C16" s="5">
        <f t="shared" si="1"/>
        <v>0</v>
      </c>
      <c r="D16" s="5"/>
      <c r="E16" s="5"/>
      <c r="F16" s="5"/>
      <c r="G16" s="5"/>
      <c r="H16" s="5"/>
      <c r="I16" s="5"/>
      <c r="K16" s="49">
        <v>4340</v>
      </c>
      <c r="L16" s="50" t="s">
        <v>83</v>
      </c>
      <c r="M16" s="51">
        <v>1</v>
      </c>
      <c r="N16" s="65">
        <v>215</v>
      </c>
      <c r="O16" s="66">
        <f t="shared" si="0"/>
        <v>215</v>
      </c>
      <c r="Q16" s="21" t="s">
        <v>9</v>
      </c>
      <c r="R16" s="22" t="s">
        <v>12</v>
      </c>
      <c r="S16" s="23" t="s">
        <v>11</v>
      </c>
      <c r="T16" s="24" t="s">
        <v>1</v>
      </c>
    </row>
    <row r="17" spans="1:20" ht="15.6" customHeight="1" thickTop="1" x14ac:dyDescent="0.25">
      <c r="A17" s="43" t="s">
        <v>25</v>
      </c>
      <c r="B17" s="44">
        <v>3110</v>
      </c>
      <c r="C17" s="5">
        <f t="shared" si="1"/>
        <v>112211.25</v>
      </c>
      <c r="D17" s="5"/>
      <c r="E17" s="5"/>
      <c r="F17" s="5"/>
      <c r="G17" s="5"/>
      <c r="H17" s="5"/>
      <c r="I17" s="5"/>
      <c r="K17" s="49">
        <v>4340</v>
      </c>
      <c r="L17" s="50" t="s">
        <v>82</v>
      </c>
      <c r="M17" s="51">
        <v>1</v>
      </c>
      <c r="N17" s="65">
        <v>200</v>
      </c>
      <c r="O17" s="66">
        <f t="shared" si="0"/>
        <v>200</v>
      </c>
      <c r="Q17" s="25"/>
      <c r="R17" s="26"/>
      <c r="S17" s="27"/>
      <c r="T17" s="28">
        <f>R17*S17</f>
        <v>0</v>
      </c>
    </row>
    <row r="18" spans="1:20" ht="15.6" customHeight="1" thickBot="1" x14ac:dyDescent="0.3">
      <c r="A18" s="43" t="s">
        <v>26</v>
      </c>
      <c r="B18" s="44">
        <v>3120</v>
      </c>
      <c r="C18" s="5">
        <f t="shared" si="1"/>
        <v>0</v>
      </c>
      <c r="D18" s="5"/>
      <c r="E18" s="5"/>
      <c r="F18" s="5"/>
      <c r="G18" s="5"/>
      <c r="H18" s="5"/>
      <c r="I18" s="5"/>
      <c r="K18" s="49">
        <v>4340</v>
      </c>
      <c r="L18" s="50" t="s">
        <v>88</v>
      </c>
      <c r="M18" s="51">
        <v>1</v>
      </c>
      <c r="N18" s="65">
        <v>120</v>
      </c>
      <c r="O18" s="66">
        <f t="shared" si="0"/>
        <v>120</v>
      </c>
      <c r="Q18" s="29"/>
      <c r="R18" s="30"/>
      <c r="S18" s="31"/>
      <c r="T18" s="28">
        <f>R18*S18</f>
        <v>0</v>
      </c>
    </row>
    <row r="19" spans="1:20" ht="15.6" customHeight="1" thickTop="1" thickBot="1" x14ac:dyDescent="0.3">
      <c r="K19" s="49">
        <v>4340</v>
      </c>
      <c r="L19" s="50" t="s">
        <v>84</v>
      </c>
      <c r="M19" s="51">
        <v>3</v>
      </c>
      <c r="N19" s="65">
        <v>34</v>
      </c>
      <c r="O19" s="66">
        <f t="shared" si="0"/>
        <v>102</v>
      </c>
      <c r="Q19" s="32">
        <f>Q15</f>
        <v>0</v>
      </c>
      <c r="R19" s="33"/>
      <c r="S19" s="34"/>
      <c r="T19" s="35">
        <f>SUM(T17:T18)</f>
        <v>0</v>
      </c>
    </row>
    <row r="20" spans="1:20" ht="15.6" customHeight="1" thickBot="1" x14ac:dyDescent="0.3">
      <c r="A20" s="73" t="s">
        <v>27</v>
      </c>
      <c r="B20" s="73"/>
      <c r="C20" s="36">
        <f>SUM(C4:C18)</f>
        <v>177211.25</v>
      </c>
      <c r="D20" s="36">
        <f t="shared" ref="D20:I20" si="2">SUM(D4:D18)</f>
        <v>0</v>
      </c>
      <c r="E20" s="36">
        <f t="shared" si="2"/>
        <v>0</v>
      </c>
      <c r="F20" s="36">
        <f t="shared" si="2"/>
        <v>0</v>
      </c>
      <c r="G20" s="36">
        <f t="shared" si="2"/>
        <v>0</v>
      </c>
      <c r="H20" s="36">
        <f t="shared" si="2"/>
        <v>0</v>
      </c>
      <c r="I20" s="36">
        <f t="shared" si="2"/>
        <v>0</v>
      </c>
      <c r="K20" s="49">
        <v>4340</v>
      </c>
      <c r="L20" s="50" t="s">
        <v>86</v>
      </c>
      <c r="M20" s="51">
        <v>1</v>
      </c>
      <c r="N20" s="65">
        <v>55</v>
      </c>
      <c r="O20" s="66">
        <f t="shared" si="0"/>
        <v>55</v>
      </c>
    </row>
    <row r="21" spans="1:20" ht="15.6" customHeight="1" thickBot="1" x14ac:dyDescent="0.3">
      <c r="K21" s="49">
        <v>4340</v>
      </c>
      <c r="L21" s="50" t="s">
        <v>87</v>
      </c>
      <c r="M21" s="51">
        <v>1</v>
      </c>
      <c r="N21" s="65">
        <v>50</v>
      </c>
      <c r="O21" s="66">
        <f t="shared" si="0"/>
        <v>50</v>
      </c>
      <c r="Q21" s="20"/>
      <c r="R21" s="3"/>
      <c r="S21" s="3"/>
    </row>
    <row r="22" spans="1:20" ht="15.6" customHeight="1" thickBot="1" x14ac:dyDescent="0.4">
      <c r="A22" s="48" t="s">
        <v>28</v>
      </c>
      <c r="K22" s="49">
        <v>4410</v>
      </c>
      <c r="L22" s="50" t="s">
        <v>96</v>
      </c>
      <c r="M22" s="51">
        <v>1</v>
      </c>
      <c r="N22" s="65">
        <v>1000</v>
      </c>
      <c r="O22" s="66">
        <f t="shared" si="0"/>
        <v>1000</v>
      </c>
      <c r="Q22" s="21" t="s">
        <v>9</v>
      </c>
      <c r="R22" s="22" t="s">
        <v>12</v>
      </c>
      <c r="S22" s="23" t="s">
        <v>11</v>
      </c>
      <c r="T22" s="24" t="s">
        <v>1</v>
      </c>
    </row>
    <row r="23" spans="1:20" ht="15.6" customHeight="1" thickTop="1" x14ac:dyDescent="0.25">
      <c r="C23" s="2" t="s">
        <v>1</v>
      </c>
      <c r="D23" s="2" t="s">
        <v>29</v>
      </c>
      <c r="E23" s="2" t="s">
        <v>3</v>
      </c>
      <c r="F23" s="2" t="s">
        <v>4</v>
      </c>
      <c r="G23" s="2" t="s">
        <v>5</v>
      </c>
      <c r="H23" s="2" t="s">
        <v>6</v>
      </c>
      <c r="I23" s="2" t="s">
        <v>7</v>
      </c>
      <c r="K23" s="49">
        <v>4510</v>
      </c>
      <c r="L23" s="50" t="s">
        <v>92</v>
      </c>
      <c r="M23" s="51">
        <v>12</v>
      </c>
      <c r="N23" s="65">
        <v>649.08000000000004</v>
      </c>
      <c r="O23" s="66">
        <f t="shared" si="0"/>
        <v>7788.9600000000009</v>
      </c>
      <c r="Q23" s="25"/>
      <c r="R23" s="26"/>
      <c r="S23" s="27"/>
      <c r="T23" s="28">
        <f>R23*S23</f>
        <v>0</v>
      </c>
    </row>
    <row r="24" spans="1:20" ht="15.6" customHeight="1" thickBot="1" x14ac:dyDescent="0.3">
      <c r="A24" s="43" t="s">
        <v>30</v>
      </c>
      <c r="B24" s="37">
        <v>4010</v>
      </c>
      <c r="C24" s="36">
        <f t="shared" ref="C24:C27" si="3">SUMIF($K$4:$K$79,B24,$O$4:$O$79)</f>
        <v>0</v>
      </c>
      <c r="D24" s="36"/>
      <c r="E24" s="36"/>
      <c r="F24" s="36"/>
      <c r="G24" s="36"/>
      <c r="H24" s="36"/>
      <c r="I24" s="36"/>
      <c r="K24" s="49">
        <v>4510</v>
      </c>
      <c r="L24" s="50" t="s">
        <v>93</v>
      </c>
      <c r="M24" s="51">
        <v>12</v>
      </c>
      <c r="N24" s="65">
        <v>154.22</v>
      </c>
      <c r="O24" s="66">
        <f t="shared" si="0"/>
        <v>1850.6399999999999</v>
      </c>
      <c r="Q24" s="29"/>
      <c r="R24" s="30"/>
      <c r="S24" s="31"/>
      <c r="T24" s="28">
        <f>R24*S24</f>
        <v>0</v>
      </c>
    </row>
    <row r="25" spans="1:20" ht="15.6" customHeight="1" thickTop="1" thickBot="1" x14ac:dyDescent="0.3">
      <c r="A25" s="43" t="s">
        <v>31</v>
      </c>
      <c r="B25" s="37">
        <v>4020</v>
      </c>
      <c r="C25" s="36">
        <f t="shared" si="3"/>
        <v>0</v>
      </c>
      <c r="D25" s="36"/>
      <c r="E25" s="36"/>
      <c r="F25" s="36"/>
      <c r="G25" s="36"/>
      <c r="H25" s="36"/>
      <c r="I25" s="36"/>
      <c r="K25" s="49">
        <v>4510</v>
      </c>
      <c r="L25" s="50" t="s">
        <v>95</v>
      </c>
      <c r="M25" s="51">
        <v>100</v>
      </c>
      <c r="N25" s="65">
        <v>6.5</v>
      </c>
      <c r="O25" s="66">
        <f t="shared" si="0"/>
        <v>650</v>
      </c>
      <c r="Q25" s="32">
        <f>Q21</f>
        <v>0</v>
      </c>
      <c r="R25" s="33"/>
      <c r="S25" s="34"/>
      <c r="T25" s="35">
        <f>SUM(T23:T24)</f>
        <v>0</v>
      </c>
    </row>
    <row r="26" spans="1:20" ht="15.6" customHeight="1" thickBot="1" x14ac:dyDescent="0.3">
      <c r="A26" s="43" t="s">
        <v>32</v>
      </c>
      <c r="B26" s="37">
        <v>4110</v>
      </c>
      <c r="C26" s="36">
        <f t="shared" si="3"/>
        <v>0</v>
      </c>
      <c r="D26" s="36"/>
      <c r="E26" s="36"/>
      <c r="F26" s="36"/>
      <c r="G26" s="36"/>
      <c r="H26" s="36"/>
      <c r="I26" s="36"/>
      <c r="K26" s="49">
        <v>4510</v>
      </c>
      <c r="L26" s="50" t="s">
        <v>94</v>
      </c>
      <c r="M26" s="51">
        <v>1</v>
      </c>
      <c r="N26" s="65">
        <v>200</v>
      </c>
      <c r="O26" s="66">
        <f t="shared" si="0"/>
        <v>200</v>
      </c>
    </row>
    <row r="27" spans="1:20" ht="15.6" customHeight="1" thickBot="1" x14ac:dyDescent="0.3">
      <c r="A27" s="43" t="s">
        <v>33</v>
      </c>
      <c r="B27" s="37">
        <v>4120</v>
      </c>
      <c r="C27" s="36">
        <f t="shared" si="3"/>
        <v>0</v>
      </c>
      <c r="D27" s="36"/>
      <c r="E27" s="36"/>
      <c r="F27" s="36"/>
      <c r="G27" s="36"/>
      <c r="H27" s="36"/>
      <c r="I27" s="36"/>
      <c r="K27" s="49">
        <v>4620</v>
      </c>
      <c r="L27" s="50" t="s">
        <v>97</v>
      </c>
      <c r="M27" s="51">
        <v>1</v>
      </c>
      <c r="N27" s="65">
        <v>500</v>
      </c>
      <c r="O27" s="66">
        <f t="shared" si="0"/>
        <v>500</v>
      </c>
      <c r="Q27" s="20"/>
      <c r="R27" s="3"/>
      <c r="S27" s="3"/>
    </row>
    <row r="28" spans="1:20" ht="15.6" customHeight="1" thickBot="1" x14ac:dyDescent="0.3">
      <c r="A28" s="74" t="s">
        <v>34</v>
      </c>
      <c r="B28" s="75"/>
      <c r="C28" s="36">
        <f>SUM(C24:C27)</f>
        <v>0</v>
      </c>
      <c r="D28" s="36">
        <f t="shared" ref="D28:I28" si="4">SUM(D24:D27)</f>
        <v>0</v>
      </c>
      <c r="E28" s="36">
        <f t="shared" si="4"/>
        <v>0</v>
      </c>
      <c r="F28" s="36">
        <f t="shared" si="4"/>
        <v>0</v>
      </c>
      <c r="G28" s="36">
        <f t="shared" si="4"/>
        <v>0</v>
      </c>
      <c r="H28" s="36">
        <f t="shared" si="4"/>
        <v>0</v>
      </c>
      <c r="I28" s="36">
        <f t="shared" si="4"/>
        <v>0</v>
      </c>
      <c r="K28" s="49">
        <v>4640</v>
      </c>
      <c r="L28" s="50" t="s">
        <v>98</v>
      </c>
      <c r="M28" s="51">
        <v>1</v>
      </c>
      <c r="N28" s="65">
        <v>5000</v>
      </c>
      <c r="O28" s="66">
        <f t="shared" si="0"/>
        <v>5000</v>
      </c>
      <c r="Q28" s="21" t="s">
        <v>9</v>
      </c>
      <c r="R28" s="22" t="s">
        <v>12</v>
      </c>
      <c r="S28" s="23" t="s">
        <v>11</v>
      </c>
      <c r="T28" s="24" t="s">
        <v>1</v>
      </c>
    </row>
    <row r="29" spans="1:20" ht="15.6" customHeight="1" thickTop="1" x14ac:dyDescent="0.25">
      <c r="K29" s="49">
        <v>4640</v>
      </c>
      <c r="L29" s="50" t="s">
        <v>100</v>
      </c>
      <c r="M29" s="51">
        <v>1</v>
      </c>
      <c r="N29" s="65">
        <v>2500</v>
      </c>
      <c r="O29" s="66">
        <f t="shared" si="0"/>
        <v>2500</v>
      </c>
      <c r="Q29" s="25"/>
      <c r="R29" s="26"/>
      <c r="S29" s="27"/>
      <c r="T29" s="28">
        <f>R29*S29</f>
        <v>0</v>
      </c>
    </row>
    <row r="30" spans="1:20" ht="15.6" customHeight="1" thickBot="1" x14ac:dyDescent="0.3">
      <c r="A30" s="43" t="s">
        <v>35</v>
      </c>
      <c r="B30" s="37">
        <v>4210</v>
      </c>
      <c r="C30" s="36">
        <f t="shared" ref="C30:C32" si="5">SUMIF($K$4:$K$79,B30,$O$4:$O$79)</f>
        <v>0</v>
      </c>
      <c r="D30" s="36"/>
      <c r="E30" s="36"/>
      <c r="F30" s="36"/>
      <c r="G30" s="36"/>
      <c r="H30" s="36"/>
      <c r="I30" s="36"/>
      <c r="K30" s="49">
        <v>4640</v>
      </c>
      <c r="L30" s="50" t="s">
        <v>101</v>
      </c>
      <c r="M30" s="51">
        <v>11</v>
      </c>
      <c r="N30" s="65">
        <v>50</v>
      </c>
      <c r="O30" s="66">
        <f t="shared" si="0"/>
        <v>550</v>
      </c>
      <c r="Q30" s="29"/>
      <c r="R30" s="30"/>
      <c r="S30" s="31"/>
      <c r="T30" s="28">
        <f>R30*S30</f>
        <v>0</v>
      </c>
    </row>
    <row r="31" spans="1:20" ht="15.6" customHeight="1" thickTop="1" thickBot="1" x14ac:dyDescent="0.3">
      <c r="A31" s="43" t="s">
        <v>36</v>
      </c>
      <c r="B31" s="37">
        <v>4220</v>
      </c>
      <c r="C31" s="36">
        <f t="shared" si="5"/>
        <v>500</v>
      </c>
      <c r="D31" s="36"/>
      <c r="E31" s="36"/>
      <c r="F31" s="36"/>
      <c r="G31" s="36"/>
      <c r="H31" s="36"/>
      <c r="I31" s="36"/>
      <c r="K31" s="49">
        <v>4710</v>
      </c>
      <c r="L31" s="61" t="s">
        <v>102</v>
      </c>
      <c r="M31" s="14">
        <v>1</v>
      </c>
      <c r="N31" s="67">
        <v>5000</v>
      </c>
      <c r="O31" s="66">
        <f t="shared" si="0"/>
        <v>5000</v>
      </c>
      <c r="Q31" s="32">
        <f>Q27</f>
        <v>0</v>
      </c>
      <c r="R31" s="33"/>
      <c r="S31" s="34"/>
      <c r="T31" s="35">
        <f>SUM(T29:T30)</f>
        <v>0</v>
      </c>
    </row>
    <row r="32" spans="1:20" ht="15.6" customHeight="1" thickBot="1" x14ac:dyDescent="0.3">
      <c r="A32" s="43" t="s">
        <v>37</v>
      </c>
      <c r="B32" s="37">
        <v>4230</v>
      </c>
      <c r="C32" s="36">
        <f t="shared" si="5"/>
        <v>9964.2000000000007</v>
      </c>
      <c r="D32" s="36"/>
      <c r="E32" s="36"/>
      <c r="F32" s="36"/>
      <c r="G32" s="36"/>
      <c r="H32" s="36"/>
      <c r="I32" s="36"/>
      <c r="K32" s="49">
        <v>4920</v>
      </c>
      <c r="L32" s="50" t="s">
        <v>103</v>
      </c>
      <c r="M32" s="51">
        <v>12</v>
      </c>
      <c r="N32" s="65">
        <v>90</v>
      </c>
      <c r="O32" s="66">
        <f t="shared" si="0"/>
        <v>1080</v>
      </c>
    </row>
    <row r="33" spans="1:20" ht="15.6" customHeight="1" thickBot="1" x14ac:dyDescent="0.3">
      <c r="A33" s="74" t="s">
        <v>38</v>
      </c>
      <c r="B33" s="75"/>
      <c r="C33" s="36">
        <f>SUM(C30:C32)</f>
        <v>10464.200000000001</v>
      </c>
      <c r="D33" s="36">
        <f t="shared" ref="D33:I33" si="6">SUM(D30:D32)</f>
        <v>0</v>
      </c>
      <c r="E33" s="36">
        <f t="shared" si="6"/>
        <v>0</v>
      </c>
      <c r="F33" s="36">
        <f t="shared" si="6"/>
        <v>0</v>
      </c>
      <c r="G33" s="36">
        <f t="shared" si="6"/>
        <v>0</v>
      </c>
      <c r="H33" s="36">
        <f t="shared" si="6"/>
        <v>0</v>
      </c>
      <c r="I33" s="36">
        <f t="shared" si="6"/>
        <v>0</v>
      </c>
      <c r="K33" s="49">
        <v>4920</v>
      </c>
      <c r="L33" s="50" t="s">
        <v>104</v>
      </c>
      <c r="M33" s="51">
        <v>12</v>
      </c>
      <c r="N33" s="65">
        <v>34.5</v>
      </c>
      <c r="O33" s="66">
        <f t="shared" si="0"/>
        <v>414</v>
      </c>
      <c r="Q33" s="20"/>
      <c r="R33" s="3"/>
      <c r="S33" s="3"/>
    </row>
    <row r="34" spans="1:20" ht="15.6" customHeight="1" thickBot="1" x14ac:dyDescent="0.3">
      <c r="K34" s="49"/>
      <c r="L34" s="50"/>
      <c r="M34" s="51"/>
      <c r="N34" s="65"/>
      <c r="O34" s="65"/>
      <c r="Q34" s="21" t="s">
        <v>9</v>
      </c>
      <c r="R34" s="22" t="s">
        <v>12</v>
      </c>
      <c r="S34" s="23" t="s">
        <v>11</v>
      </c>
      <c r="T34" s="24" t="s">
        <v>1</v>
      </c>
    </row>
    <row r="35" spans="1:20" ht="15.6" customHeight="1" thickTop="1" x14ac:dyDescent="0.25">
      <c r="A35" s="43" t="s">
        <v>39</v>
      </c>
      <c r="B35" s="37">
        <v>4310</v>
      </c>
      <c r="C35" s="36">
        <f t="shared" ref="C35:C41" si="7">SUMIF($K$4:$K$79,B35,$O$4:$O$79)</f>
        <v>15000</v>
      </c>
      <c r="D35" s="36"/>
      <c r="E35" s="36"/>
      <c r="F35" s="36"/>
      <c r="G35" s="36"/>
      <c r="H35" s="36"/>
      <c r="I35" s="36"/>
      <c r="K35" s="49"/>
      <c r="L35" s="50"/>
      <c r="M35" s="51"/>
      <c r="N35" s="65"/>
      <c r="O35" s="65"/>
      <c r="Q35" s="25"/>
      <c r="R35" s="26"/>
      <c r="S35" s="27"/>
      <c r="T35" s="28">
        <f>R35*S35</f>
        <v>0</v>
      </c>
    </row>
    <row r="36" spans="1:20" ht="15.6" customHeight="1" thickBot="1" x14ac:dyDescent="0.3">
      <c r="A36" s="43" t="s">
        <v>40</v>
      </c>
      <c r="B36" s="37">
        <v>4320</v>
      </c>
      <c r="C36" s="36">
        <f t="shared" si="7"/>
        <v>9234</v>
      </c>
      <c r="D36" s="36"/>
      <c r="E36" s="36"/>
      <c r="F36" s="36"/>
      <c r="G36" s="36"/>
      <c r="H36" s="36"/>
      <c r="I36" s="36"/>
      <c r="K36" s="49"/>
      <c r="L36" s="50"/>
      <c r="M36" s="51"/>
      <c r="N36" s="65"/>
      <c r="O36" s="65"/>
      <c r="Q36" s="29"/>
      <c r="R36" s="30"/>
      <c r="S36" s="31"/>
      <c r="T36" s="28">
        <f>R36*S36</f>
        <v>0</v>
      </c>
    </row>
    <row r="37" spans="1:20" ht="15.6" customHeight="1" thickTop="1" thickBot="1" x14ac:dyDescent="0.3">
      <c r="A37" s="43" t="s">
        <v>41</v>
      </c>
      <c r="B37" s="37">
        <v>4321</v>
      </c>
      <c r="C37" s="36">
        <f t="shared" si="7"/>
        <v>0</v>
      </c>
      <c r="D37" s="36"/>
      <c r="E37" s="36"/>
      <c r="F37" s="36"/>
      <c r="G37" s="36"/>
      <c r="H37" s="36"/>
      <c r="I37" s="36"/>
      <c r="K37" s="49"/>
      <c r="L37" s="50"/>
      <c r="M37" s="51"/>
      <c r="N37" s="65"/>
      <c r="O37" s="65"/>
      <c r="Q37" s="32">
        <f>Q33</f>
        <v>0</v>
      </c>
      <c r="R37" s="33"/>
      <c r="S37" s="34"/>
      <c r="T37" s="35">
        <f>SUM(T35:T36)</f>
        <v>0</v>
      </c>
    </row>
    <row r="38" spans="1:20" ht="15.6" customHeight="1" thickBot="1" x14ac:dyDescent="0.3">
      <c r="A38" s="43" t="s">
        <v>42</v>
      </c>
      <c r="B38" s="37">
        <v>4322</v>
      </c>
      <c r="C38" s="36">
        <f t="shared" si="7"/>
        <v>0</v>
      </c>
      <c r="D38" s="36"/>
      <c r="E38" s="36"/>
      <c r="F38" s="36"/>
      <c r="G38" s="36"/>
      <c r="H38" s="36"/>
      <c r="I38" s="36"/>
      <c r="K38" s="49"/>
      <c r="L38" s="50"/>
      <c r="M38" s="51"/>
      <c r="N38" s="65"/>
      <c r="O38" s="65"/>
    </row>
    <row r="39" spans="1:20" ht="15.6" customHeight="1" thickBot="1" x14ac:dyDescent="0.3">
      <c r="A39" s="43" t="s">
        <v>43</v>
      </c>
      <c r="B39" s="37">
        <v>4323</v>
      </c>
      <c r="C39" s="36">
        <f t="shared" si="7"/>
        <v>0</v>
      </c>
      <c r="D39" s="36"/>
      <c r="E39" s="36"/>
      <c r="F39" s="36"/>
      <c r="G39" s="36"/>
      <c r="H39" s="36"/>
      <c r="I39" s="36"/>
      <c r="K39" s="49"/>
      <c r="L39" s="50"/>
      <c r="M39" s="51"/>
      <c r="N39" s="65"/>
      <c r="O39" s="65"/>
      <c r="Q39" s="20"/>
      <c r="R39" s="3"/>
      <c r="S39" s="3"/>
    </row>
    <row r="40" spans="1:20" ht="15.6" customHeight="1" thickBot="1" x14ac:dyDescent="0.3">
      <c r="A40" s="43" t="s">
        <v>15</v>
      </c>
      <c r="B40" s="37">
        <v>4330</v>
      </c>
      <c r="C40" s="36">
        <f t="shared" si="7"/>
        <v>0</v>
      </c>
      <c r="D40" s="36"/>
      <c r="E40" s="36"/>
      <c r="F40" s="36"/>
      <c r="G40" s="36"/>
      <c r="H40" s="36"/>
      <c r="I40" s="36"/>
      <c r="K40" s="49"/>
      <c r="L40" s="50"/>
      <c r="M40" s="51"/>
      <c r="N40" s="65"/>
      <c r="O40" s="65"/>
      <c r="Q40" s="21" t="s">
        <v>9</v>
      </c>
      <c r="R40" s="22" t="s">
        <v>12</v>
      </c>
      <c r="S40" s="23" t="s">
        <v>11</v>
      </c>
      <c r="T40" s="24" t="s">
        <v>1</v>
      </c>
    </row>
    <row r="41" spans="1:20" ht="15.6" customHeight="1" thickTop="1" x14ac:dyDescent="0.25">
      <c r="A41" s="43" t="s">
        <v>44</v>
      </c>
      <c r="B41" s="37">
        <v>4340</v>
      </c>
      <c r="C41" s="36">
        <f t="shared" si="7"/>
        <v>5873.12</v>
      </c>
      <c r="D41" s="36"/>
      <c r="E41" s="36"/>
      <c r="F41" s="36"/>
      <c r="G41" s="36"/>
      <c r="H41" s="36"/>
      <c r="I41" s="36"/>
      <c r="K41" s="49"/>
      <c r="L41" s="50"/>
      <c r="M41" s="51"/>
      <c r="N41" s="65"/>
      <c r="O41" s="65"/>
      <c r="Q41" s="25"/>
      <c r="R41" s="26"/>
      <c r="S41" s="27"/>
      <c r="T41" s="28">
        <f>R41*S41</f>
        <v>0</v>
      </c>
    </row>
    <row r="42" spans="1:20" ht="15.6" customHeight="1" thickBot="1" x14ac:dyDescent="0.3">
      <c r="A42" s="74" t="s">
        <v>45</v>
      </c>
      <c r="B42" s="75"/>
      <c r="C42" s="36">
        <f>SUM(C35:C41)</f>
        <v>30107.119999999999</v>
      </c>
      <c r="D42" s="36">
        <f t="shared" ref="D42:I42" si="8">SUM(D35:D41)</f>
        <v>0</v>
      </c>
      <c r="E42" s="36">
        <f t="shared" si="8"/>
        <v>0</v>
      </c>
      <c r="F42" s="36">
        <f t="shared" si="8"/>
        <v>0</v>
      </c>
      <c r="G42" s="36">
        <f t="shared" si="8"/>
        <v>0</v>
      </c>
      <c r="H42" s="36">
        <f t="shared" si="8"/>
        <v>0</v>
      </c>
      <c r="I42" s="36">
        <f t="shared" si="8"/>
        <v>0</v>
      </c>
      <c r="K42" s="49"/>
      <c r="L42" s="50"/>
      <c r="M42" s="51"/>
      <c r="N42" s="65"/>
      <c r="O42" s="65"/>
      <c r="Q42" s="29"/>
      <c r="R42" s="30"/>
      <c r="S42" s="31"/>
      <c r="T42" s="28">
        <f>R42*S42</f>
        <v>0</v>
      </c>
    </row>
    <row r="43" spans="1:20" ht="15.6" customHeight="1" thickTop="1" thickBot="1" x14ac:dyDescent="0.3">
      <c r="K43" s="49"/>
      <c r="L43" s="50"/>
      <c r="M43" s="51"/>
      <c r="N43" s="65"/>
      <c r="O43" s="65"/>
      <c r="Q43" s="32">
        <f>Q39</f>
        <v>0</v>
      </c>
      <c r="R43" s="33"/>
      <c r="S43" s="34"/>
      <c r="T43" s="35">
        <f>SUM(T41:T42)</f>
        <v>0</v>
      </c>
    </row>
    <row r="44" spans="1:20" ht="15.6" customHeight="1" thickBot="1" x14ac:dyDescent="0.3">
      <c r="A44" s="43" t="s">
        <v>46</v>
      </c>
      <c r="B44" s="37">
        <v>4510</v>
      </c>
      <c r="C44" s="36">
        <f t="shared" ref="C44:C46" si="9">SUMIF($K$4:$K$79,B44,$O$4:$O$79)</f>
        <v>10489.6</v>
      </c>
      <c r="D44" s="36"/>
      <c r="E44" s="36"/>
      <c r="F44" s="36"/>
      <c r="G44" s="36"/>
      <c r="H44" s="36"/>
      <c r="I44" s="36"/>
      <c r="K44" s="49"/>
      <c r="L44" s="50"/>
      <c r="M44" s="51"/>
      <c r="N44" s="65"/>
      <c r="O44" s="65"/>
    </row>
    <row r="45" spans="1:20" ht="15.6" customHeight="1" thickBot="1" x14ac:dyDescent="0.3">
      <c r="A45" s="43" t="s">
        <v>47</v>
      </c>
      <c r="B45" s="37">
        <v>4540</v>
      </c>
      <c r="C45" s="36">
        <f t="shared" si="9"/>
        <v>0</v>
      </c>
      <c r="D45" s="36"/>
      <c r="E45" s="36"/>
      <c r="F45" s="36"/>
      <c r="G45" s="36"/>
      <c r="H45" s="36"/>
      <c r="I45" s="36"/>
      <c r="K45" s="49"/>
      <c r="L45" s="50"/>
      <c r="M45" s="51"/>
      <c r="N45" s="65"/>
      <c r="O45" s="65"/>
      <c r="Q45" s="20"/>
      <c r="R45" s="3"/>
      <c r="S45" s="3"/>
    </row>
    <row r="46" spans="1:20" ht="15.6" customHeight="1" thickBot="1" x14ac:dyDescent="0.3">
      <c r="A46" s="43" t="s">
        <v>48</v>
      </c>
      <c r="B46" s="37">
        <v>4545</v>
      </c>
      <c r="C46" s="36">
        <f t="shared" si="9"/>
        <v>0</v>
      </c>
      <c r="D46" s="36"/>
      <c r="E46" s="36"/>
      <c r="F46" s="36"/>
      <c r="G46" s="36"/>
      <c r="H46" s="36"/>
      <c r="I46" s="36"/>
      <c r="K46" s="49"/>
      <c r="L46" s="50"/>
      <c r="M46" s="51"/>
      <c r="N46" s="65"/>
      <c r="O46" s="65"/>
      <c r="Q46" s="21" t="s">
        <v>9</v>
      </c>
      <c r="R46" s="22" t="s">
        <v>12</v>
      </c>
      <c r="S46" s="23" t="s">
        <v>11</v>
      </c>
      <c r="T46" s="24" t="s">
        <v>1</v>
      </c>
    </row>
    <row r="47" spans="1:20" ht="15.6" customHeight="1" thickTop="1" x14ac:dyDescent="0.25">
      <c r="A47" s="74" t="s">
        <v>74</v>
      </c>
      <c r="B47" s="75"/>
      <c r="C47" s="36">
        <f>SUM(C44:C46)</f>
        <v>10489.6</v>
      </c>
      <c r="D47" s="36">
        <f t="shared" ref="D47:I47" si="10">SUM(D44:D46)</f>
        <v>0</v>
      </c>
      <c r="E47" s="36">
        <f t="shared" si="10"/>
        <v>0</v>
      </c>
      <c r="F47" s="36">
        <f t="shared" si="10"/>
        <v>0</v>
      </c>
      <c r="G47" s="36">
        <f t="shared" si="10"/>
        <v>0</v>
      </c>
      <c r="H47" s="36">
        <f t="shared" si="10"/>
        <v>0</v>
      </c>
      <c r="I47" s="36">
        <f t="shared" si="10"/>
        <v>0</v>
      </c>
      <c r="K47" s="49"/>
      <c r="L47" s="50"/>
      <c r="M47" s="51"/>
      <c r="N47" s="65"/>
      <c r="O47" s="65"/>
      <c r="Q47" s="25"/>
      <c r="R47" s="26"/>
      <c r="S47" s="27"/>
      <c r="T47" s="28">
        <f>R47*S47</f>
        <v>0</v>
      </c>
    </row>
    <row r="48" spans="1:20" ht="15.6" customHeight="1" thickBot="1" x14ac:dyDescent="0.3">
      <c r="K48" s="49"/>
      <c r="L48" s="50"/>
      <c r="M48" s="51"/>
      <c r="N48" s="65"/>
      <c r="O48" s="65"/>
      <c r="Q48" s="29"/>
      <c r="R48" s="30"/>
      <c r="S48" s="31"/>
      <c r="T48" s="28">
        <f>R48*S48</f>
        <v>0</v>
      </c>
    </row>
    <row r="49" spans="1:20" ht="15.6" customHeight="1" thickTop="1" thickBot="1" x14ac:dyDescent="0.3">
      <c r="A49" s="6" t="s">
        <v>49</v>
      </c>
      <c r="B49" s="37">
        <v>4410</v>
      </c>
      <c r="C49" s="36">
        <f t="shared" ref="C49:C54" si="11">SUMIF($K$4:$K$79,B49,$O$4:$O$79)</f>
        <v>1000</v>
      </c>
      <c r="D49" s="36"/>
      <c r="E49" s="36"/>
      <c r="F49" s="36"/>
      <c r="G49" s="36"/>
      <c r="H49" s="36"/>
      <c r="I49" s="36"/>
      <c r="K49" s="49"/>
      <c r="L49" s="50"/>
      <c r="M49" s="51"/>
      <c r="N49" s="65"/>
      <c r="O49" s="65"/>
      <c r="Q49" s="32">
        <f>Q45</f>
        <v>0</v>
      </c>
      <c r="R49" s="33"/>
      <c r="S49" s="34"/>
      <c r="T49" s="35">
        <f>SUM(T47:T48)</f>
        <v>0</v>
      </c>
    </row>
    <row r="50" spans="1:20" ht="15.6" customHeight="1" thickBot="1" x14ac:dyDescent="0.3">
      <c r="A50" s="6" t="s">
        <v>50</v>
      </c>
      <c r="B50" s="37">
        <v>4420</v>
      </c>
      <c r="C50" s="36">
        <f t="shared" si="11"/>
        <v>0</v>
      </c>
      <c r="D50" s="36"/>
      <c r="E50" s="36"/>
      <c r="F50" s="36"/>
      <c r="G50" s="36"/>
      <c r="H50" s="36"/>
      <c r="I50" s="36"/>
      <c r="K50" s="49"/>
      <c r="L50" s="50"/>
      <c r="M50" s="51"/>
      <c r="N50" s="65"/>
      <c r="O50" s="65"/>
    </row>
    <row r="51" spans="1:20" ht="15.6" customHeight="1" thickBot="1" x14ac:dyDescent="0.3">
      <c r="A51" s="6" t="s">
        <v>51</v>
      </c>
      <c r="B51" s="37">
        <v>4620</v>
      </c>
      <c r="C51" s="36">
        <f t="shared" si="11"/>
        <v>500</v>
      </c>
      <c r="D51" s="36"/>
      <c r="E51" s="36"/>
      <c r="F51" s="36"/>
      <c r="G51" s="36"/>
      <c r="H51" s="36"/>
      <c r="I51" s="36"/>
      <c r="K51" s="49"/>
      <c r="L51" s="50"/>
      <c r="M51" s="51"/>
      <c r="N51" s="65"/>
      <c r="O51" s="65"/>
      <c r="Q51" s="20"/>
      <c r="R51" s="3"/>
      <c r="S51" s="3"/>
    </row>
    <row r="52" spans="1:20" ht="15.6" customHeight="1" thickBot="1" x14ac:dyDescent="0.3">
      <c r="A52" s="6" t="s">
        <v>52</v>
      </c>
      <c r="B52" s="37">
        <v>4630</v>
      </c>
      <c r="C52" s="36">
        <f t="shared" si="11"/>
        <v>0</v>
      </c>
      <c r="D52" s="36"/>
      <c r="E52" s="36"/>
      <c r="F52" s="36"/>
      <c r="G52" s="36"/>
      <c r="H52" s="36"/>
      <c r="I52" s="36"/>
      <c r="K52" s="49"/>
      <c r="L52" s="50"/>
      <c r="M52" s="51"/>
      <c r="N52" s="65"/>
      <c r="O52" s="65"/>
      <c r="Q52" s="21" t="s">
        <v>9</v>
      </c>
      <c r="R52" s="22" t="s">
        <v>12</v>
      </c>
      <c r="S52" s="23" t="s">
        <v>11</v>
      </c>
      <c r="T52" s="24" t="s">
        <v>1</v>
      </c>
    </row>
    <row r="53" spans="1:20" ht="15.6" customHeight="1" thickTop="1" x14ac:dyDescent="0.25">
      <c r="A53" s="6" t="s">
        <v>53</v>
      </c>
      <c r="B53" s="37">
        <v>4640</v>
      </c>
      <c r="C53" s="36">
        <f t="shared" si="11"/>
        <v>8050</v>
      </c>
      <c r="D53" s="36"/>
      <c r="E53" s="36"/>
      <c r="F53" s="36"/>
      <c r="G53" s="36"/>
      <c r="H53" s="36"/>
      <c r="I53" s="36"/>
      <c r="K53" s="49"/>
      <c r="L53" s="50"/>
      <c r="M53" s="51"/>
      <c r="N53" s="65"/>
      <c r="O53" s="65"/>
      <c r="Q53" s="25"/>
      <c r="R53" s="26"/>
      <c r="S53" s="27"/>
      <c r="T53" s="28">
        <f>R53*S53</f>
        <v>0</v>
      </c>
    </row>
    <row r="54" spans="1:20" ht="15.6" customHeight="1" thickBot="1" x14ac:dyDescent="0.3">
      <c r="A54" s="6" t="s">
        <v>20</v>
      </c>
      <c r="B54" s="38">
        <v>4650</v>
      </c>
      <c r="C54" s="36">
        <f t="shared" si="11"/>
        <v>0</v>
      </c>
      <c r="D54" s="36"/>
      <c r="E54" s="36"/>
      <c r="F54" s="36"/>
      <c r="G54" s="36"/>
      <c r="H54" s="36"/>
      <c r="I54" s="36"/>
      <c r="K54" s="49"/>
      <c r="L54" s="50"/>
      <c r="M54" s="51"/>
      <c r="N54" s="65"/>
      <c r="O54" s="65"/>
      <c r="Q54" s="29"/>
      <c r="R54" s="30"/>
      <c r="S54" s="31"/>
      <c r="T54" s="28">
        <f>R54*S54</f>
        <v>0</v>
      </c>
    </row>
    <row r="55" spans="1:20" ht="15.6" customHeight="1" thickTop="1" thickBot="1" x14ac:dyDescent="0.3">
      <c r="A55" s="76" t="s">
        <v>54</v>
      </c>
      <c r="B55" s="77"/>
      <c r="C55" s="36">
        <f>SUM(C49:C54)</f>
        <v>9550</v>
      </c>
      <c r="D55" s="36">
        <f t="shared" ref="D55:I55" si="12">SUM(D49:D54)</f>
        <v>0</v>
      </c>
      <c r="E55" s="36">
        <f t="shared" si="12"/>
        <v>0</v>
      </c>
      <c r="F55" s="36">
        <f t="shared" si="12"/>
        <v>0</v>
      </c>
      <c r="G55" s="36">
        <f t="shared" si="12"/>
        <v>0</v>
      </c>
      <c r="H55" s="36">
        <f t="shared" si="12"/>
        <v>0</v>
      </c>
      <c r="I55" s="36">
        <f t="shared" si="12"/>
        <v>0</v>
      </c>
      <c r="K55" s="49"/>
      <c r="L55" s="50"/>
      <c r="M55" s="51"/>
      <c r="N55" s="65"/>
      <c r="O55" s="65"/>
      <c r="Q55" s="32">
        <f>Q51</f>
        <v>0</v>
      </c>
      <c r="R55" s="33"/>
      <c r="S55" s="34"/>
      <c r="T55" s="35">
        <f>SUM(T53:T54)</f>
        <v>0</v>
      </c>
    </row>
    <row r="56" spans="1:20" ht="15.6" customHeight="1" thickBot="1" x14ac:dyDescent="0.3">
      <c r="B56" s="39"/>
      <c r="K56" s="49"/>
      <c r="L56" s="50"/>
      <c r="M56" s="51"/>
      <c r="N56" s="65"/>
      <c r="O56" s="65"/>
    </row>
    <row r="57" spans="1:20" ht="15.6" customHeight="1" thickBot="1" x14ac:dyDescent="0.3">
      <c r="A57" s="46" t="s">
        <v>17</v>
      </c>
      <c r="B57" s="37">
        <v>4660</v>
      </c>
      <c r="C57" s="36">
        <f t="shared" ref="C57:C59" si="13">SUMIF($K$4:$K$79,B57,$O$4:$O$79)</f>
        <v>0</v>
      </c>
      <c r="D57" s="36"/>
      <c r="E57" s="36"/>
      <c r="F57" s="36"/>
      <c r="G57" s="36"/>
      <c r="H57" s="36"/>
      <c r="I57" s="36"/>
      <c r="K57" s="49"/>
      <c r="L57" s="50"/>
      <c r="M57" s="51"/>
      <c r="N57" s="65"/>
      <c r="O57" s="65"/>
      <c r="Q57" s="20"/>
      <c r="R57" s="3"/>
      <c r="S57" s="3"/>
    </row>
    <row r="58" spans="1:20" ht="15.6" customHeight="1" thickBot="1" x14ac:dyDescent="0.3">
      <c r="A58" s="46" t="s">
        <v>55</v>
      </c>
      <c r="B58" s="37">
        <v>4661</v>
      </c>
      <c r="C58" s="36">
        <f t="shared" si="13"/>
        <v>0</v>
      </c>
      <c r="D58" s="36"/>
      <c r="E58" s="36"/>
      <c r="F58" s="36"/>
      <c r="G58" s="36"/>
      <c r="H58" s="36"/>
      <c r="I58" s="36"/>
      <c r="K58" s="49"/>
      <c r="L58" s="50"/>
      <c r="M58" s="51"/>
      <c r="N58" s="65"/>
      <c r="O58" s="65"/>
      <c r="Q58" s="21" t="s">
        <v>9</v>
      </c>
      <c r="R58" s="22" t="s">
        <v>12</v>
      </c>
      <c r="S58" s="23" t="s">
        <v>11</v>
      </c>
      <c r="T58" s="24" t="s">
        <v>1</v>
      </c>
    </row>
    <row r="59" spans="1:20" ht="15.6" customHeight="1" thickTop="1" x14ac:dyDescent="0.25">
      <c r="A59" s="46" t="s">
        <v>53</v>
      </c>
      <c r="B59" s="37">
        <v>4662</v>
      </c>
      <c r="C59" s="36">
        <f t="shared" si="13"/>
        <v>0</v>
      </c>
      <c r="D59" s="36"/>
      <c r="E59" s="36"/>
      <c r="F59" s="36"/>
      <c r="G59" s="36"/>
      <c r="H59" s="36"/>
      <c r="I59" s="36"/>
      <c r="K59" s="49"/>
      <c r="L59" s="50"/>
      <c r="M59" s="51"/>
      <c r="N59" s="65"/>
      <c r="O59" s="65"/>
      <c r="Q59" s="25"/>
      <c r="R59" s="26"/>
      <c r="S59" s="27"/>
      <c r="T59" s="28">
        <f>R59*S59</f>
        <v>0</v>
      </c>
    </row>
    <row r="60" spans="1:20" ht="15.6" customHeight="1" thickBot="1" x14ac:dyDescent="0.3">
      <c r="A60" s="69" t="s">
        <v>56</v>
      </c>
      <c r="B60" s="70"/>
      <c r="C60" s="36">
        <f>SUM(C57:C59)</f>
        <v>0</v>
      </c>
      <c r="D60" s="36">
        <f t="shared" ref="D60:I60" si="14">SUM(D57:D59)</f>
        <v>0</v>
      </c>
      <c r="E60" s="36">
        <f t="shared" si="14"/>
        <v>0</v>
      </c>
      <c r="F60" s="36">
        <f t="shared" si="14"/>
        <v>0</v>
      </c>
      <c r="G60" s="36">
        <f t="shared" si="14"/>
        <v>0</v>
      </c>
      <c r="H60" s="36">
        <f t="shared" si="14"/>
        <v>0</v>
      </c>
      <c r="I60" s="36">
        <f t="shared" si="14"/>
        <v>0</v>
      </c>
      <c r="K60" s="49"/>
      <c r="L60" s="50"/>
      <c r="M60" s="51"/>
      <c r="N60" s="65"/>
      <c r="O60" s="65"/>
      <c r="Q60" s="29"/>
      <c r="R60" s="30"/>
      <c r="S60" s="31"/>
      <c r="T60" s="28">
        <f>R60*S60</f>
        <v>0</v>
      </c>
    </row>
    <row r="61" spans="1:20" ht="15.6" customHeight="1" thickTop="1" thickBot="1" x14ac:dyDescent="0.3">
      <c r="A61" s="47"/>
      <c r="B61" s="40"/>
      <c r="K61" s="49"/>
      <c r="L61" s="50"/>
      <c r="M61" s="51"/>
      <c r="N61" s="65"/>
      <c r="O61" s="65"/>
      <c r="Q61" s="32">
        <f>Q57</f>
        <v>0</v>
      </c>
      <c r="R61" s="33"/>
      <c r="S61" s="34"/>
      <c r="T61" s="35">
        <f>SUM(T59:T60)</f>
        <v>0</v>
      </c>
    </row>
    <row r="62" spans="1:20" ht="15.6" customHeight="1" thickBot="1" x14ac:dyDescent="0.3">
      <c r="A62" s="6" t="s">
        <v>57</v>
      </c>
      <c r="B62" s="41">
        <v>4710</v>
      </c>
      <c r="C62" s="36">
        <f t="shared" ref="C62:C64" si="15">SUMIF($K$4:$K$79,B62,$O$4:$O$79)</f>
        <v>5000</v>
      </c>
      <c r="D62" s="36"/>
      <c r="E62" s="36"/>
      <c r="F62" s="36"/>
      <c r="G62" s="36"/>
      <c r="H62" s="36"/>
      <c r="I62" s="36"/>
      <c r="K62" s="49"/>
      <c r="L62" s="50"/>
      <c r="M62" s="51"/>
      <c r="N62" s="65"/>
      <c r="O62" s="65"/>
    </row>
    <row r="63" spans="1:20" ht="15.6" customHeight="1" thickBot="1" x14ac:dyDescent="0.3">
      <c r="A63" s="6" t="s">
        <v>58</v>
      </c>
      <c r="B63" s="37">
        <v>4720</v>
      </c>
      <c r="C63" s="36">
        <f t="shared" si="15"/>
        <v>0</v>
      </c>
      <c r="D63" s="36"/>
      <c r="E63" s="36"/>
      <c r="F63" s="36"/>
      <c r="G63" s="36"/>
      <c r="H63" s="36"/>
      <c r="I63" s="36"/>
      <c r="K63" s="49"/>
      <c r="L63" s="50"/>
      <c r="M63" s="51"/>
      <c r="N63" s="65"/>
      <c r="O63" s="65"/>
      <c r="Q63" s="20"/>
      <c r="R63" s="3"/>
      <c r="S63" s="3"/>
    </row>
    <row r="64" spans="1:20" ht="15.6" customHeight="1" thickBot="1" x14ac:dyDescent="0.3">
      <c r="A64" s="6" t="s">
        <v>59</v>
      </c>
      <c r="B64" s="37">
        <v>4730</v>
      </c>
      <c r="C64" s="36">
        <f t="shared" si="15"/>
        <v>0</v>
      </c>
      <c r="D64" s="36"/>
      <c r="E64" s="36"/>
      <c r="F64" s="36"/>
      <c r="G64" s="36"/>
      <c r="H64" s="36"/>
      <c r="I64" s="36"/>
      <c r="K64" s="49"/>
      <c r="L64" s="50"/>
      <c r="M64" s="51"/>
      <c r="N64" s="65"/>
      <c r="O64" s="65"/>
      <c r="Q64" s="21" t="s">
        <v>9</v>
      </c>
      <c r="R64" s="22" t="s">
        <v>12</v>
      </c>
      <c r="S64" s="23" t="s">
        <v>11</v>
      </c>
      <c r="T64" s="24" t="s">
        <v>1</v>
      </c>
    </row>
    <row r="65" spans="1:21" ht="15.6" customHeight="1" thickTop="1" x14ac:dyDescent="0.25">
      <c r="A65" s="71" t="s">
        <v>60</v>
      </c>
      <c r="B65" s="72"/>
      <c r="C65" s="36">
        <f>SUM(C62:C64)</f>
        <v>5000</v>
      </c>
      <c r="D65" s="36">
        <f t="shared" ref="D65:I65" si="16">SUM(D62:D64)</f>
        <v>0</v>
      </c>
      <c r="E65" s="36">
        <f t="shared" si="16"/>
        <v>0</v>
      </c>
      <c r="F65" s="36">
        <f t="shared" si="16"/>
        <v>0</v>
      </c>
      <c r="G65" s="36">
        <f t="shared" si="16"/>
        <v>0</v>
      </c>
      <c r="H65" s="36">
        <f t="shared" si="16"/>
        <v>0</v>
      </c>
      <c r="I65" s="36">
        <f t="shared" si="16"/>
        <v>0</v>
      </c>
      <c r="K65" s="49"/>
      <c r="L65" s="50"/>
      <c r="M65" s="51"/>
      <c r="N65" s="65"/>
      <c r="O65" s="65"/>
      <c r="Q65" s="25"/>
      <c r="R65" s="26"/>
      <c r="S65" s="27"/>
      <c r="T65" s="28">
        <f>R65*S65</f>
        <v>0</v>
      </c>
    </row>
    <row r="66" spans="1:21" ht="15.6" customHeight="1" thickBot="1" x14ac:dyDescent="0.3">
      <c r="K66" s="49"/>
      <c r="L66" s="50"/>
      <c r="M66" s="51"/>
      <c r="N66" s="65"/>
      <c r="O66" s="65"/>
      <c r="Q66" s="29"/>
      <c r="R66" s="30"/>
      <c r="S66" s="31"/>
      <c r="T66" s="28">
        <f>R66*S66</f>
        <v>0</v>
      </c>
    </row>
    <row r="67" spans="1:21" ht="15.6" customHeight="1" thickTop="1" thickBot="1" x14ac:dyDescent="0.3">
      <c r="A67" s="6" t="s">
        <v>61</v>
      </c>
      <c r="B67" s="37">
        <v>4810</v>
      </c>
      <c r="C67" s="36">
        <f t="shared" ref="C67:C69" si="17">SUMIF($K$4:$K$79,B67,$O$4:$O$79)</f>
        <v>0</v>
      </c>
      <c r="D67" s="36"/>
      <c r="E67" s="36"/>
      <c r="F67" s="36"/>
      <c r="G67" s="36"/>
      <c r="H67" s="36"/>
      <c r="I67" s="36"/>
      <c r="K67" s="49"/>
      <c r="L67" s="50"/>
      <c r="M67" s="51"/>
      <c r="N67" s="65"/>
      <c r="O67" s="65"/>
      <c r="Q67" s="32">
        <f>Q63</f>
        <v>0</v>
      </c>
      <c r="R67" s="33"/>
      <c r="S67" s="34"/>
      <c r="T67" s="35">
        <f>SUM(T65:T66)</f>
        <v>0</v>
      </c>
    </row>
    <row r="68" spans="1:21" ht="15.6" customHeight="1" thickBot="1" x14ac:dyDescent="0.3">
      <c r="A68" s="6" t="s">
        <v>62</v>
      </c>
      <c r="B68" s="37">
        <v>4820</v>
      </c>
      <c r="C68" s="36">
        <f t="shared" si="17"/>
        <v>0</v>
      </c>
      <c r="D68" s="36"/>
      <c r="E68" s="36"/>
      <c r="F68" s="36"/>
      <c r="G68" s="36"/>
      <c r="H68" s="36"/>
      <c r="I68" s="36"/>
      <c r="K68" s="49"/>
      <c r="L68" s="50"/>
      <c r="M68" s="51"/>
      <c r="N68" s="65"/>
      <c r="O68" s="65"/>
    </row>
    <row r="69" spans="1:21" ht="15.6" customHeight="1" thickBot="1" x14ac:dyDescent="0.3">
      <c r="A69" s="6" t="s">
        <v>63</v>
      </c>
      <c r="B69" s="37">
        <v>4830</v>
      </c>
      <c r="C69" s="36">
        <f t="shared" si="17"/>
        <v>0</v>
      </c>
      <c r="D69" s="36"/>
      <c r="E69" s="36"/>
      <c r="F69" s="36"/>
      <c r="G69" s="36"/>
      <c r="H69" s="36"/>
      <c r="I69" s="36"/>
      <c r="K69" s="49"/>
      <c r="L69" s="50"/>
      <c r="M69" s="51"/>
      <c r="N69" s="65"/>
      <c r="O69" s="65"/>
      <c r="Q69" s="20"/>
      <c r="R69" s="3"/>
      <c r="S69" s="3"/>
    </row>
    <row r="70" spans="1:21" ht="15.6" customHeight="1" thickBot="1" x14ac:dyDescent="0.3">
      <c r="A70" s="71" t="s">
        <v>64</v>
      </c>
      <c r="B70" s="72"/>
      <c r="C70" s="36">
        <f>SUM(C67:C69)</f>
        <v>0</v>
      </c>
      <c r="D70" s="36">
        <f t="shared" ref="D70:I70" si="18">SUM(D67:D69)</f>
        <v>0</v>
      </c>
      <c r="E70" s="36">
        <f t="shared" si="18"/>
        <v>0</v>
      </c>
      <c r="F70" s="36">
        <f t="shared" si="18"/>
        <v>0</v>
      </c>
      <c r="G70" s="36">
        <f t="shared" si="18"/>
        <v>0</v>
      </c>
      <c r="H70" s="36">
        <f t="shared" si="18"/>
        <v>0</v>
      </c>
      <c r="I70" s="36">
        <f t="shared" si="18"/>
        <v>0</v>
      </c>
      <c r="K70" s="49"/>
      <c r="L70" s="50"/>
      <c r="M70" s="51"/>
      <c r="N70" s="65"/>
      <c r="O70" s="65"/>
      <c r="Q70" s="21" t="s">
        <v>9</v>
      </c>
      <c r="R70" s="22" t="s">
        <v>12</v>
      </c>
      <c r="S70" s="23" t="s">
        <v>11</v>
      </c>
      <c r="T70" s="24" t="s">
        <v>1</v>
      </c>
    </row>
    <row r="71" spans="1:21" ht="15.6" customHeight="1" thickTop="1" x14ac:dyDescent="0.25">
      <c r="K71" s="49"/>
      <c r="L71" s="50"/>
      <c r="M71" s="51"/>
      <c r="N71" s="65"/>
      <c r="O71" s="65"/>
      <c r="Q71" s="25"/>
      <c r="R71" s="26"/>
      <c r="S71" s="27"/>
      <c r="T71" s="28">
        <f>R71*S71</f>
        <v>0</v>
      </c>
    </row>
    <row r="72" spans="1:21" ht="15.6" customHeight="1" thickBot="1" x14ac:dyDescent="0.3">
      <c r="A72" s="6" t="s">
        <v>65</v>
      </c>
      <c r="B72" s="37">
        <v>4910</v>
      </c>
      <c r="C72" s="36">
        <f t="shared" ref="C72:C74" si="19">SUMIF($K$4:$K$79,B72,$O$4:$O$79)</f>
        <v>0</v>
      </c>
      <c r="D72" s="36"/>
      <c r="E72" s="36"/>
      <c r="F72" s="36"/>
      <c r="G72" s="36"/>
      <c r="H72" s="36"/>
      <c r="I72" s="36"/>
      <c r="K72" s="49"/>
      <c r="L72" s="50"/>
      <c r="M72" s="51"/>
      <c r="N72" s="65"/>
      <c r="O72" s="65"/>
      <c r="Q72" s="29"/>
      <c r="R72" s="30"/>
      <c r="S72" s="31"/>
      <c r="T72" s="28">
        <f>R72*S72</f>
        <v>0</v>
      </c>
    </row>
    <row r="73" spans="1:21" ht="15.6" customHeight="1" thickTop="1" thickBot="1" x14ac:dyDescent="0.3">
      <c r="A73" s="6" t="s">
        <v>66</v>
      </c>
      <c r="B73" s="37">
        <v>4920</v>
      </c>
      <c r="C73" s="36">
        <f t="shared" si="19"/>
        <v>1494</v>
      </c>
      <c r="D73" s="36"/>
      <c r="E73" s="36"/>
      <c r="F73" s="36"/>
      <c r="G73" s="36"/>
      <c r="H73" s="36"/>
      <c r="I73" s="36"/>
      <c r="K73" s="49"/>
      <c r="L73" s="50"/>
      <c r="M73" s="51"/>
      <c r="N73" s="65"/>
      <c r="O73" s="65"/>
      <c r="Q73" s="32">
        <f>Q69</f>
        <v>0</v>
      </c>
      <c r="R73" s="33"/>
      <c r="S73" s="34"/>
      <c r="T73" s="35">
        <f>SUM(T71:T72)</f>
        <v>0</v>
      </c>
    </row>
    <row r="74" spans="1:21" ht="15.6" customHeight="1" thickBot="1" x14ac:dyDescent="0.3">
      <c r="A74" s="6" t="s">
        <v>67</v>
      </c>
      <c r="B74" s="37">
        <v>4930</v>
      </c>
      <c r="C74" s="36">
        <f t="shared" si="19"/>
        <v>0</v>
      </c>
      <c r="D74" s="36"/>
      <c r="E74" s="36"/>
      <c r="F74" s="36"/>
      <c r="G74" s="36"/>
      <c r="H74" s="36"/>
      <c r="I74" s="36"/>
      <c r="K74" s="49"/>
      <c r="L74" s="50"/>
      <c r="M74" s="51"/>
      <c r="N74" s="65"/>
      <c r="O74" s="65"/>
    </row>
    <row r="75" spans="1:21" ht="15.6" customHeight="1" thickBot="1" x14ac:dyDescent="0.3">
      <c r="A75" s="71" t="s">
        <v>68</v>
      </c>
      <c r="B75" s="72"/>
      <c r="C75" s="36">
        <f>SUM(C72:C74)</f>
        <v>1494</v>
      </c>
      <c r="D75" s="36">
        <f t="shared" ref="D75:I75" si="20">SUM(D72:D74)</f>
        <v>0</v>
      </c>
      <c r="E75" s="36">
        <f t="shared" si="20"/>
        <v>0</v>
      </c>
      <c r="F75" s="36">
        <f t="shared" si="20"/>
        <v>0</v>
      </c>
      <c r="G75" s="36">
        <f t="shared" si="20"/>
        <v>0</v>
      </c>
      <c r="H75" s="36">
        <f t="shared" si="20"/>
        <v>0</v>
      </c>
      <c r="I75" s="36">
        <f t="shared" si="20"/>
        <v>0</v>
      </c>
      <c r="K75" s="49"/>
      <c r="L75" s="50"/>
      <c r="M75" s="51"/>
      <c r="N75" s="65"/>
      <c r="O75" s="65"/>
      <c r="Q75" s="20"/>
      <c r="R75" s="3"/>
      <c r="S75" s="3"/>
    </row>
    <row r="76" spans="1:21" ht="15.6" customHeight="1" thickBot="1" x14ac:dyDescent="0.3">
      <c r="K76" s="49"/>
      <c r="L76" s="50"/>
      <c r="M76" s="51"/>
      <c r="N76" s="65"/>
      <c r="O76" s="65"/>
      <c r="Q76" s="21" t="s">
        <v>9</v>
      </c>
      <c r="R76" s="22" t="s">
        <v>12</v>
      </c>
      <c r="S76" s="23" t="s">
        <v>11</v>
      </c>
      <c r="T76" s="24" t="s">
        <v>1</v>
      </c>
    </row>
    <row r="77" spans="1:21" ht="15.6" customHeight="1" thickTop="1" x14ac:dyDescent="0.25">
      <c r="A77" s="60" t="s">
        <v>69</v>
      </c>
      <c r="C77" s="7">
        <f>SUM(C28,C33,C42,C47,C55,C60,C65,C70,C75)</f>
        <v>67104.92</v>
      </c>
      <c r="D77" s="7">
        <f t="shared" ref="D77:I77" si="21">SUM(D28,D33,D42,D47,D55,D60,D65,D70,D75)</f>
        <v>0</v>
      </c>
      <c r="E77" s="7">
        <f t="shared" si="21"/>
        <v>0</v>
      </c>
      <c r="F77" s="7">
        <f t="shared" si="21"/>
        <v>0</v>
      </c>
      <c r="G77" s="7">
        <f t="shared" si="21"/>
        <v>0</v>
      </c>
      <c r="H77" s="7">
        <f t="shared" si="21"/>
        <v>0</v>
      </c>
      <c r="I77" s="7">
        <f t="shared" si="21"/>
        <v>0</v>
      </c>
      <c r="K77" s="49"/>
      <c r="L77" s="50"/>
      <c r="M77" s="51"/>
      <c r="N77" s="65"/>
      <c r="O77" s="65"/>
      <c r="Q77" s="25"/>
      <c r="R77" s="26"/>
      <c r="S77" s="27"/>
      <c r="T77" s="28">
        <f>R77*S77</f>
        <v>0</v>
      </c>
    </row>
    <row r="78" spans="1:21" s="9" customFormat="1" ht="15.6" customHeight="1" thickBot="1" x14ac:dyDescent="0.35">
      <c r="A78" s="45"/>
      <c r="B78" s="11"/>
      <c r="C78" s="8"/>
      <c r="D78" s="8"/>
      <c r="E78" s="8"/>
      <c r="F78" s="8"/>
      <c r="G78" s="8"/>
      <c r="H78" s="8"/>
      <c r="I78" s="8"/>
      <c r="K78" s="49"/>
      <c r="L78" s="50"/>
      <c r="M78" s="51"/>
      <c r="N78" s="65"/>
      <c r="O78" s="65"/>
      <c r="P78" s="1"/>
      <c r="Q78" s="29"/>
      <c r="R78" s="30"/>
      <c r="S78" s="31"/>
      <c r="T78" s="28">
        <f>R78*S78</f>
        <v>0</v>
      </c>
      <c r="U78" s="1"/>
    </row>
    <row r="79" spans="1:21" ht="15.6" customHeight="1" thickTop="1" thickBot="1" x14ac:dyDescent="0.3">
      <c r="A79" s="60" t="s">
        <v>70</v>
      </c>
      <c r="B79" s="13"/>
      <c r="C79" s="10">
        <f>C20-C77</f>
        <v>110106.33</v>
      </c>
      <c r="D79" s="10">
        <f t="shared" ref="D79:I79" si="22">D20-D77</f>
        <v>0</v>
      </c>
      <c r="E79" s="10">
        <f t="shared" si="22"/>
        <v>0</v>
      </c>
      <c r="F79" s="10">
        <f t="shared" si="22"/>
        <v>0</v>
      </c>
      <c r="G79" s="10">
        <f t="shared" si="22"/>
        <v>0</v>
      </c>
      <c r="H79" s="10">
        <f t="shared" si="22"/>
        <v>0</v>
      </c>
      <c r="I79" s="10">
        <f t="shared" si="22"/>
        <v>0</v>
      </c>
      <c r="K79" s="54"/>
      <c r="L79" s="50"/>
      <c r="M79" s="51"/>
      <c r="N79" s="65"/>
      <c r="O79" s="65"/>
      <c r="Q79" s="32">
        <f>Q75</f>
        <v>0</v>
      </c>
      <c r="R79" s="33"/>
      <c r="S79" s="34"/>
      <c r="T79" s="35">
        <f>SUM(T77:T78)</f>
        <v>0</v>
      </c>
    </row>
    <row r="80" spans="1:21" ht="15.6" customHeight="1" x14ac:dyDescent="0.25">
      <c r="A80" s="12"/>
      <c r="B80" s="12"/>
      <c r="C80" s="19"/>
      <c r="D80" s="19"/>
      <c r="E80" s="19"/>
      <c r="F80" s="19"/>
      <c r="G80" s="19"/>
      <c r="H80" s="19"/>
      <c r="I80" s="19"/>
    </row>
    <row r="81" spans="1:9" ht="15.6" customHeight="1" x14ac:dyDescent="0.25">
      <c r="A81" s="12"/>
      <c r="B81" s="12"/>
      <c r="C81" s="19"/>
      <c r="D81" s="19"/>
      <c r="E81" s="19"/>
      <c r="F81" s="19"/>
      <c r="G81" s="19"/>
      <c r="H81" s="19"/>
      <c r="I81" s="19"/>
    </row>
    <row r="82" spans="1:9" ht="15.6" customHeight="1" x14ac:dyDescent="0.25">
      <c r="A82" s="12"/>
      <c r="B82" s="12"/>
      <c r="C82" s="19"/>
      <c r="D82" s="19"/>
      <c r="E82" s="19"/>
      <c r="F82" s="19"/>
      <c r="G82" s="19"/>
      <c r="H82" s="19"/>
      <c r="I82" s="19"/>
    </row>
    <row r="83" spans="1:9" ht="15.6" customHeight="1" x14ac:dyDescent="0.25">
      <c r="A83" s="12"/>
      <c r="B83" s="12"/>
      <c r="C83" s="19"/>
      <c r="D83" s="19"/>
      <c r="E83" s="19"/>
      <c r="F83" s="19"/>
      <c r="G83" s="19"/>
      <c r="H83" s="19"/>
      <c r="I83" s="19"/>
    </row>
    <row r="84" spans="1:9" ht="15.6" customHeight="1" x14ac:dyDescent="0.25">
      <c r="A84" s="12"/>
      <c r="B84" s="12"/>
      <c r="C84" s="19"/>
      <c r="D84" s="19"/>
      <c r="E84" s="19"/>
      <c r="F84" s="19"/>
      <c r="G84" s="19"/>
      <c r="H84" s="19"/>
      <c r="I84" s="19"/>
    </row>
    <row r="85" spans="1:9" ht="15.6" customHeight="1" x14ac:dyDescent="0.25">
      <c r="A85" s="12"/>
      <c r="B85" s="12"/>
      <c r="C85" s="19"/>
      <c r="D85" s="19"/>
      <c r="E85" s="19"/>
      <c r="F85" s="19"/>
      <c r="G85" s="19"/>
      <c r="H85" s="19"/>
      <c r="I85" s="19"/>
    </row>
    <row r="86" spans="1:9" ht="15.6" customHeight="1" x14ac:dyDescent="0.25">
      <c r="A86" s="12"/>
      <c r="B86" s="12"/>
      <c r="C86" s="19"/>
      <c r="D86" s="19"/>
      <c r="E86" s="19"/>
      <c r="F86" s="19"/>
      <c r="G86" s="19"/>
      <c r="H86" s="19"/>
      <c r="I86" s="19"/>
    </row>
    <row r="87" spans="1:9" ht="15.6" customHeight="1" x14ac:dyDescent="0.25">
      <c r="A87" s="12"/>
      <c r="B87" s="12"/>
      <c r="C87" s="19"/>
      <c r="D87" s="19"/>
      <c r="E87" s="19"/>
      <c r="F87" s="19"/>
      <c r="G87" s="19"/>
      <c r="H87" s="19"/>
      <c r="I87" s="19"/>
    </row>
    <row r="88" spans="1:9" ht="15.6" customHeight="1" x14ac:dyDescent="0.25">
      <c r="A88" s="12"/>
      <c r="B88" s="12"/>
      <c r="C88" s="19"/>
      <c r="D88" s="19"/>
      <c r="E88" s="19"/>
      <c r="F88" s="19"/>
      <c r="G88" s="19"/>
      <c r="H88" s="19"/>
      <c r="I88" s="19"/>
    </row>
    <row r="89" spans="1:9" ht="15.6" customHeight="1" x14ac:dyDescent="0.25">
      <c r="A89" s="12"/>
      <c r="B89" s="12"/>
      <c r="C89" s="19"/>
      <c r="D89" s="19"/>
      <c r="E89" s="19"/>
      <c r="F89" s="19"/>
      <c r="G89" s="19"/>
      <c r="H89" s="19"/>
      <c r="I89" s="19"/>
    </row>
    <row r="90" spans="1:9" ht="15.6" customHeight="1" x14ac:dyDescent="0.25">
      <c r="A90" s="12"/>
      <c r="B90" s="12"/>
      <c r="C90" s="19"/>
      <c r="D90" s="19"/>
      <c r="E90" s="19"/>
      <c r="F90" s="19"/>
      <c r="G90" s="19"/>
      <c r="H90" s="19"/>
      <c r="I90" s="19"/>
    </row>
    <row r="91" spans="1:9" ht="15.6" customHeight="1" x14ac:dyDescent="0.25">
      <c r="A91" s="12"/>
      <c r="B91" s="12"/>
      <c r="C91" s="19"/>
      <c r="D91" s="19"/>
      <c r="E91" s="19"/>
      <c r="F91" s="19"/>
      <c r="G91" s="19"/>
      <c r="H91" s="19"/>
      <c r="I91" s="19"/>
    </row>
    <row r="92" spans="1:9" ht="15.6" customHeight="1" x14ac:dyDescent="0.25">
      <c r="A92" s="12"/>
      <c r="B92" s="12"/>
      <c r="C92" s="19"/>
      <c r="D92" s="19"/>
      <c r="E92" s="19"/>
      <c r="F92" s="19"/>
      <c r="G92" s="19"/>
      <c r="H92" s="19"/>
      <c r="I92" s="19"/>
    </row>
    <row r="93" spans="1:9" ht="15.6" customHeight="1" x14ac:dyDescent="0.25">
      <c r="A93" s="12"/>
      <c r="B93" s="12"/>
      <c r="C93" s="19"/>
      <c r="D93" s="19"/>
      <c r="E93" s="19"/>
      <c r="F93" s="19"/>
      <c r="G93" s="19"/>
      <c r="H93" s="19"/>
      <c r="I93" s="19"/>
    </row>
    <row r="94" spans="1:9" ht="15.6" customHeight="1" x14ac:dyDescent="0.25">
      <c r="A94" s="12"/>
      <c r="B94" s="12"/>
      <c r="C94" s="19"/>
      <c r="D94" s="19"/>
      <c r="E94" s="19"/>
      <c r="F94" s="19"/>
      <c r="G94" s="19"/>
      <c r="H94" s="19"/>
      <c r="I94" s="19"/>
    </row>
    <row r="95" spans="1:9" ht="15.6" customHeight="1" x14ac:dyDescent="0.25">
      <c r="A95" s="12"/>
      <c r="B95" s="12"/>
      <c r="C95" s="19"/>
      <c r="D95" s="19"/>
      <c r="E95" s="19"/>
      <c r="F95" s="19"/>
      <c r="G95" s="19"/>
      <c r="H95" s="19"/>
      <c r="I95" s="19"/>
    </row>
    <row r="96" spans="1:9" ht="15.6" customHeight="1" x14ac:dyDescent="0.25">
      <c r="A96" s="12"/>
      <c r="B96" s="12"/>
      <c r="C96" s="19"/>
      <c r="D96" s="19"/>
      <c r="E96" s="19"/>
      <c r="F96" s="19"/>
      <c r="G96" s="19"/>
      <c r="H96" s="19"/>
      <c r="I96" s="19"/>
    </row>
    <row r="97" spans="1:9" ht="15.6" customHeight="1" x14ac:dyDescent="0.25">
      <c r="A97" s="12"/>
      <c r="B97" s="12"/>
      <c r="C97" s="19"/>
      <c r="D97" s="19"/>
      <c r="E97" s="19"/>
      <c r="F97" s="19"/>
      <c r="G97" s="19"/>
      <c r="H97" s="19"/>
      <c r="I97" s="19"/>
    </row>
    <row r="98" spans="1:9" ht="15.6" customHeight="1" x14ac:dyDescent="0.25">
      <c r="A98" s="12"/>
      <c r="B98" s="12"/>
      <c r="C98" s="19"/>
      <c r="D98" s="19"/>
      <c r="E98" s="19"/>
      <c r="F98" s="19"/>
      <c r="G98" s="19"/>
      <c r="H98" s="19"/>
      <c r="I98" s="19"/>
    </row>
  </sheetData>
  <mergeCells count="10">
    <mergeCell ref="A60:B60"/>
    <mergeCell ref="A65:B65"/>
    <mergeCell ref="A70:B70"/>
    <mergeCell ref="A75:B75"/>
    <mergeCell ref="A20:B20"/>
    <mergeCell ref="A28:B28"/>
    <mergeCell ref="A33:B33"/>
    <mergeCell ref="A42:B42"/>
    <mergeCell ref="A47:B47"/>
    <mergeCell ref="A55:B55"/>
  </mergeCells>
  <pageMargins left="1.0236220472440944" right="1.0236220472440944" top="0.74803149606299213" bottom="0.74803149606299213" header="0.31496062992125984" footer="0.31496062992125984"/>
  <pageSetup paperSize="5" scale="72" orientation="portrait" r:id="rId1"/>
  <headerFooter>
    <oddHeader>&amp;L&amp;F
(1er janvier au 31 décembre)&amp;R&amp;"-,Gras"&amp;16&amp;A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101 - Permanence</vt:lpstr>
      <vt:lpstr>Feuil1</vt:lpstr>
      <vt:lpstr>101 - Permanence (2)</vt:lpstr>
      <vt:lpstr>'101 - Permanence'!Zone_d_impression</vt:lpstr>
      <vt:lpstr>'101 - Permanence (2)'!Zone_d_impression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 Duchesneau</dc:creator>
  <cp:lastModifiedBy>Guy Blancher</cp:lastModifiedBy>
  <cp:lastPrinted>2020-02-13T16:04:53Z</cp:lastPrinted>
  <dcterms:created xsi:type="dcterms:W3CDTF">2020-02-13T14:37:51Z</dcterms:created>
  <dcterms:modified xsi:type="dcterms:W3CDTF">2020-02-14T07:37:19Z</dcterms:modified>
</cp:coreProperties>
</file>