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50" windowHeight="9555"/>
  </bookViews>
  <sheets>
    <sheet name="Feuil1" sheetId="1" r:id="rId1"/>
    <sheet name="Feuil2" sheetId="2" r:id="rId2"/>
    <sheet name="Feuil3" sheetId="3" r:id="rId3"/>
  </sheets>
  <definedNames>
    <definedName name="Filles">Feuil1!$C$17:$C$24</definedName>
    <definedName name="Mères">Feuil1!$B$17:$B$24</definedName>
  </definedNames>
  <calcPr calcId="15251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G9" i="1" l="1"/>
  <c r="G10" i="1"/>
  <c r="S10" i="1"/>
  <c r="I6" i="1"/>
  <c r="J6" i="1" s="1"/>
  <c r="I3" i="1"/>
  <c r="J3" i="1" s="1"/>
  <c r="I2" i="1"/>
  <c r="J2" i="1" s="1"/>
  <c r="G8" i="1"/>
  <c r="G7" i="1"/>
  <c r="G6" i="1"/>
  <c r="G5" i="1"/>
  <c r="G4" i="1"/>
  <c r="G3" i="1"/>
  <c r="G2" i="1"/>
  <c r="H9" i="1" l="1"/>
  <c r="H10" i="1"/>
  <c r="H7" i="1"/>
  <c r="H6" i="1"/>
  <c r="H3" i="1"/>
  <c r="I5" i="1" s="1"/>
  <c r="H8" i="1"/>
  <c r="H4" i="1"/>
  <c r="I10" i="1" s="1"/>
  <c r="J10" i="1" s="1"/>
  <c r="H2" i="1"/>
  <c r="I4" i="1" s="1"/>
  <c r="J4" i="1" s="1"/>
  <c r="H5" i="1"/>
  <c r="I9" i="1" l="1"/>
  <c r="J9" i="1" s="1"/>
  <c r="J5" i="1"/>
  <c r="I8" i="1"/>
  <c r="L6" i="1" s="1"/>
  <c r="M6" i="1" s="1"/>
  <c r="I7" i="1"/>
  <c r="L2" i="1" l="1"/>
  <c r="M2" i="1" s="1"/>
  <c r="J8" i="1"/>
  <c r="L3" i="1"/>
  <c r="M3" i="1" s="1"/>
  <c r="L4" i="1"/>
  <c r="L8" i="1"/>
  <c r="L7" i="1"/>
  <c r="M7" i="1" s="1"/>
  <c r="J7" i="1"/>
  <c r="K6" i="1" l="1"/>
  <c r="K2" i="1"/>
  <c r="M4" i="1"/>
  <c r="O2" i="1"/>
  <c r="P2" i="1" s="1"/>
  <c r="K9" i="1"/>
  <c r="M8" i="1"/>
  <c r="R6" i="1"/>
  <c r="K5" i="1"/>
  <c r="K4" i="1"/>
  <c r="L10" i="1" s="1"/>
  <c r="K3" i="1"/>
  <c r="L5" i="1" s="1"/>
  <c r="M5" i="1" s="1"/>
  <c r="R4" i="1" s="1"/>
  <c r="K10" i="1"/>
  <c r="K8" i="1"/>
  <c r="K7" i="1"/>
  <c r="O8" i="1"/>
  <c r="P8" i="1" s="1"/>
  <c r="O6" i="1" l="1"/>
  <c r="P6" i="1" s="1"/>
  <c r="R7" i="1"/>
  <c r="R8" i="1"/>
  <c r="M10" i="1"/>
  <c r="O4" i="1"/>
  <c r="P4" i="1" s="1"/>
  <c r="N8" i="1"/>
  <c r="L9" i="1"/>
  <c r="R5" i="1"/>
  <c r="O7" i="1" l="1"/>
  <c r="P7" i="1" s="1"/>
  <c r="O3" i="1"/>
  <c r="P3" i="1" s="1"/>
  <c r="M9" i="1"/>
  <c r="R2" i="1" s="1"/>
  <c r="O9" i="1"/>
  <c r="P9" i="1" s="1"/>
  <c r="S2" i="1" s="1"/>
  <c r="O5" i="1"/>
  <c r="P5" i="1" s="1"/>
  <c r="N2" i="1" l="1"/>
  <c r="N6" i="1"/>
  <c r="Q6" i="1" s="1"/>
  <c r="N7" i="1"/>
  <c r="Q7" i="1" s="1"/>
  <c r="N3" i="1"/>
  <c r="Q3" i="1" s="1"/>
  <c r="R9" i="1"/>
  <c r="R3" i="1"/>
  <c r="S3" i="1"/>
  <c r="S6" i="1"/>
  <c r="Q8" i="1"/>
  <c r="S7" i="1"/>
  <c r="S8" i="1"/>
  <c r="N4" i="1"/>
  <c r="N10" i="1"/>
  <c r="N9" i="1"/>
  <c r="N5" i="1"/>
  <c r="O10" i="1" l="1"/>
  <c r="R10" i="1" s="1"/>
  <c r="Q4" i="1"/>
  <c r="P10" i="1" l="1"/>
  <c r="Q10" i="1" l="1"/>
  <c r="Q5" i="1"/>
  <c r="Q2" i="1"/>
  <c r="Q9" i="1"/>
  <c r="S9" i="1"/>
  <c r="S5" i="1"/>
  <c r="S4" i="1"/>
</calcChain>
</file>

<file path=xl/sharedStrings.xml><?xml version="1.0" encoding="utf-8"?>
<sst xmlns="http://schemas.openxmlformats.org/spreadsheetml/2006/main" count="46" uniqueCount="30">
  <si>
    <t>Mère</t>
  </si>
  <si>
    <t>Fille</t>
  </si>
  <si>
    <t>% détention</t>
  </si>
  <si>
    <t>Soc1</t>
  </si>
  <si>
    <t>Soc2</t>
  </si>
  <si>
    <t>Soc3</t>
  </si>
  <si>
    <t>Soc4</t>
  </si>
  <si>
    <t>Soc5</t>
  </si>
  <si>
    <t>Soc6</t>
  </si>
  <si>
    <t>Fille au rang 1?</t>
  </si>
  <si>
    <t>concatener1</t>
  </si>
  <si>
    <t>Mère au rang 2?</t>
  </si>
  <si>
    <t>Fille au rang 2?</t>
  </si>
  <si>
    <t>concatener2</t>
  </si>
  <si>
    <t>Mère au rang 3?</t>
  </si>
  <si>
    <t>concatener3</t>
  </si>
  <si>
    <t>Fille au rang 3?</t>
  </si>
  <si>
    <t>Mère au rang 4?</t>
  </si>
  <si>
    <t>Infos de base</t>
  </si>
  <si>
    <t>Fille au rang 4?</t>
  </si>
  <si>
    <t>concatener4</t>
  </si>
  <si>
    <t>Mère au rang 5?</t>
  </si>
  <si>
    <t>Niveau Fille</t>
  </si>
  <si>
    <t>Niveau Mère</t>
  </si>
  <si>
    <t>na</t>
  </si>
  <si>
    <t>Siège</t>
  </si>
  <si>
    <t>Colonnes de calcul</t>
  </si>
  <si>
    <t>Résultat attendu</t>
  </si>
  <si>
    <t>Rang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</si>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</sst>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409575</xdr:colOff>
      <xdr:row>17</xdr:row>
      <xdr:rowOff>161925</xdr:rowOff>
    </xdr:from>
    <xdr:to>
      <xdr:col>10</xdr:col>
      <xdr:colOff>381000</xdr:colOff>
      <xdr:row>20</xdr:row>
      <xdr:rowOff>19050</xdr:rowOff>
    </xdr:to>
    <xdr:sp macro="" textlink="">
      <xdr:nvSpPr>
        <xdr:cNvPr id="5" name="Rectangle 4"/>
        <xdr:cNvSpPr/>
      </xdr:nvSpPr>
      <xdr:spPr>
        <a:xfrm>
          <a:off x="6743700" y="3400425"/>
          <a:ext cx="7620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Soc2</a:t>
          </a:r>
        </a:p>
      </xdr:txBody>
    </xdr:sp>
    <xdr:clientData/>
  </xdr:twoCellAnchor>
  <xdr:twoCellAnchor>
    <xdr:from>
      <xdr:col>10</xdr:col>
      <xdr:colOff>742950</xdr:colOff>
      <xdr:row>17</xdr:row>
      <xdr:rowOff>152400</xdr:rowOff>
    </xdr:from>
    <xdr:to>
      <xdr:col>11</xdr:col>
      <xdr:colOff>504825</xdr:colOff>
      <xdr:row>20</xdr:row>
      <xdr:rowOff>9525</xdr:rowOff>
    </xdr:to>
    <xdr:sp macro="" textlink="">
      <xdr:nvSpPr>
        <xdr:cNvPr id="6" name="Rectangle 5"/>
        <xdr:cNvSpPr/>
      </xdr:nvSpPr>
      <xdr:spPr>
        <a:xfrm>
          <a:off x="7867650" y="3390900"/>
          <a:ext cx="7620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Soc3</a:t>
          </a:r>
        </a:p>
      </xdr:txBody>
    </xdr:sp>
    <xdr:clientData/>
  </xdr:twoCellAnchor>
  <xdr:twoCellAnchor>
    <xdr:from>
      <xdr:col>11</xdr:col>
      <xdr:colOff>857250</xdr:colOff>
      <xdr:row>17</xdr:row>
      <xdr:rowOff>142875</xdr:rowOff>
    </xdr:from>
    <xdr:to>
      <xdr:col>12</xdr:col>
      <xdr:colOff>676275</xdr:colOff>
      <xdr:row>20</xdr:row>
      <xdr:rowOff>0</xdr:rowOff>
    </xdr:to>
    <xdr:sp macro="" textlink="">
      <xdr:nvSpPr>
        <xdr:cNvPr id="7" name="Rectangle 6"/>
        <xdr:cNvSpPr/>
      </xdr:nvSpPr>
      <xdr:spPr>
        <a:xfrm>
          <a:off x="8982075" y="3381375"/>
          <a:ext cx="7620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Soc4</a:t>
          </a:r>
        </a:p>
      </xdr:txBody>
    </xdr:sp>
    <xdr:clientData/>
  </xdr:twoCellAnchor>
  <xdr:twoCellAnchor>
    <xdr:from>
      <xdr:col>10</xdr:col>
      <xdr:colOff>733425</xdr:colOff>
      <xdr:row>14</xdr:row>
      <xdr:rowOff>57150</xdr:rowOff>
    </xdr:from>
    <xdr:to>
      <xdr:col>11</xdr:col>
      <xdr:colOff>495300</xdr:colOff>
      <xdr:row>16</xdr:row>
      <xdr:rowOff>104775</xdr:rowOff>
    </xdr:to>
    <xdr:sp macro="" textlink="">
      <xdr:nvSpPr>
        <xdr:cNvPr id="8" name="Rectangle 7"/>
        <xdr:cNvSpPr/>
      </xdr:nvSpPr>
      <xdr:spPr>
        <a:xfrm>
          <a:off x="7858125" y="2724150"/>
          <a:ext cx="7620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Siège</a:t>
          </a:r>
        </a:p>
      </xdr:txBody>
    </xdr:sp>
    <xdr:clientData/>
  </xdr:twoCellAnchor>
  <xdr:twoCellAnchor>
    <xdr:from>
      <xdr:col>10</xdr:col>
      <xdr:colOff>180975</xdr:colOff>
      <xdr:row>21</xdr:row>
      <xdr:rowOff>180975</xdr:rowOff>
    </xdr:from>
    <xdr:to>
      <xdr:col>10</xdr:col>
      <xdr:colOff>942975</xdr:colOff>
      <xdr:row>24</xdr:row>
      <xdr:rowOff>38100</xdr:rowOff>
    </xdr:to>
    <xdr:sp macro="" textlink="">
      <xdr:nvSpPr>
        <xdr:cNvPr id="9" name="Rectangle 8"/>
        <xdr:cNvSpPr/>
      </xdr:nvSpPr>
      <xdr:spPr>
        <a:xfrm>
          <a:off x="7305675" y="4181475"/>
          <a:ext cx="7620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Soc1</a:t>
          </a:r>
        </a:p>
      </xdr:txBody>
    </xdr:sp>
    <xdr:clientData/>
  </xdr:twoCellAnchor>
  <xdr:twoCellAnchor>
    <xdr:from>
      <xdr:col>11</xdr:col>
      <xdr:colOff>314325</xdr:colOff>
      <xdr:row>21</xdr:row>
      <xdr:rowOff>171450</xdr:rowOff>
    </xdr:from>
    <xdr:to>
      <xdr:col>12</xdr:col>
      <xdr:colOff>133350</xdr:colOff>
      <xdr:row>24</xdr:row>
      <xdr:rowOff>28575</xdr:rowOff>
    </xdr:to>
    <xdr:sp macro="" textlink="">
      <xdr:nvSpPr>
        <xdr:cNvPr id="10" name="Rectangle 9"/>
        <xdr:cNvSpPr/>
      </xdr:nvSpPr>
      <xdr:spPr>
        <a:xfrm>
          <a:off x="8439150" y="4171950"/>
          <a:ext cx="7620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Soc5</a:t>
          </a:r>
        </a:p>
      </xdr:txBody>
    </xdr:sp>
    <xdr:clientData/>
  </xdr:twoCellAnchor>
  <xdr:twoCellAnchor>
    <xdr:from>
      <xdr:col>11</xdr:col>
      <xdr:colOff>304800</xdr:colOff>
      <xdr:row>25</xdr:row>
      <xdr:rowOff>171450</xdr:rowOff>
    </xdr:from>
    <xdr:to>
      <xdr:col>12</xdr:col>
      <xdr:colOff>123825</xdr:colOff>
      <xdr:row>28</xdr:row>
      <xdr:rowOff>28575</xdr:rowOff>
    </xdr:to>
    <xdr:sp macro="" textlink="">
      <xdr:nvSpPr>
        <xdr:cNvPr id="11" name="Rectangle 10"/>
        <xdr:cNvSpPr/>
      </xdr:nvSpPr>
      <xdr:spPr>
        <a:xfrm>
          <a:off x="8429625" y="4933950"/>
          <a:ext cx="7620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Soc6</a:t>
          </a:r>
        </a:p>
      </xdr:txBody>
    </xdr:sp>
    <xdr:clientData/>
  </xdr:twoCellAnchor>
  <xdr:twoCellAnchor>
    <xdr:from>
      <xdr:col>11</xdr:col>
      <xdr:colOff>114300</xdr:colOff>
      <xdr:row>16</xdr:row>
      <xdr:rowOff>104775</xdr:rowOff>
    </xdr:from>
    <xdr:to>
      <xdr:col>11</xdr:col>
      <xdr:colOff>123825</xdr:colOff>
      <xdr:row>17</xdr:row>
      <xdr:rowOff>152400</xdr:rowOff>
    </xdr:to>
    <xdr:cxnSp macro="">
      <xdr:nvCxnSpPr>
        <xdr:cNvPr id="13" name="Connecteur droit avec flèche 12"/>
        <xdr:cNvCxnSpPr>
          <a:stCxn id="8" idx="2"/>
          <a:endCxn id="6" idx="0"/>
        </xdr:cNvCxnSpPr>
      </xdr:nvCxnSpPr>
      <xdr:spPr>
        <a:xfrm>
          <a:off x="8239125" y="3152775"/>
          <a:ext cx="9525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114300</xdr:colOff>
      <xdr:row>16</xdr:row>
      <xdr:rowOff>104775</xdr:rowOff>
    </xdr:from>
    <xdr:to>
      <xdr:col>12</xdr:col>
      <xdr:colOff>295275</xdr:colOff>
      <xdr:row>17</xdr:row>
      <xdr:rowOff>142875</xdr:rowOff>
    </xdr:to>
    <xdr:cxnSp macro="">
      <xdr:nvCxnSpPr>
        <xdr:cNvPr id="14" name="Connecteur droit avec flèche 13"/>
        <xdr:cNvCxnSpPr>
          <a:stCxn id="8" idx="2"/>
          <a:endCxn id="7" idx="0"/>
        </xdr:cNvCxnSpPr>
      </xdr:nvCxnSpPr>
      <xdr:spPr>
        <a:xfrm>
          <a:off x="8239125" y="3152775"/>
          <a:ext cx="11239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16</xdr:row>
      <xdr:rowOff>104775</xdr:rowOff>
    </xdr:from>
    <xdr:to>
      <xdr:col>11</xdr:col>
      <xdr:colOff>114300</xdr:colOff>
      <xdr:row>17</xdr:row>
      <xdr:rowOff>161925</xdr:rowOff>
    </xdr:to>
    <xdr:cxnSp macro="">
      <xdr:nvCxnSpPr>
        <xdr:cNvPr id="15" name="Connecteur droit avec flèche 14"/>
        <xdr:cNvCxnSpPr>
          <a:stCxn id="8" idx="2"/>
          <a:endCxn id="5" idx="0"/>
        </xdr:cNvCxnSpPr>
      </xdr:nvCxnSpPr>
      <xdr:spPr>
        <a:xfrm flipH="1">
          <a:off x="7124700" y="3152775"/>
          <a:ext cx="1114425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20</xdr:row>
      <xdr:rowOff>19050</xdr:rowOff>
    </xdr:from>
    <xdr:to>
      <xdr:col>10</xdr:col>
      <xdr:colOff>561975</xdr:colOff>
      <xdr:row>21</xdr:row>
      <xdr:rowOff>180975</xdr:rowOff>
    </xdr:to>
    <xdr:cxnSp macro="">
      <xdr:nvCxnSpPr>
        <xdr:cNvPr id="16" name="Connecteur droit avec flèche 15"/>
        <xdr:cNvCxnSpPr>
          <a:stCxn id="5" idx="2"/>
          <a:endCxn id="9" idx="0"/>
        </xdr:cNvCxnSpPr>
      </xdr:nvCxnSpPr>
      <xdr:spPr>
        <a:xfrm>
          <a:off x="7124700" y="3829050"/>
          <a:ext cx="56197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561975</xdr:colOff>
      <xdr:row>20</xdr:row>
      <xdr:rowOff>9525</xdr:rowOff>
    </xdr:from>
    <xdr:to>
      <xdr:col>11</xdr:col>
      <xdr:colOff>123825</xdr:colOff>
      <xdr:row>21</xdr:row>
      <xdr:rowOff>180975</xdr:rowOff>
    </xdr:to>
    <xdr:cxnSp macro="">
      <xdr:nvCxnSpPr>
        <xdr:cNvPr id="17" name="Connecteur droit avec flèche 16"/>
        <xdr:cNvCxnSpPr>
          <a:stCxn id="6" idx="2"/>
          <a:endCxn id="9" idx="0"/>
        </xdr:cNvCxnSpPr>
      </xdr:nvCxnSpPr>
      <xdr:spPr>
        <a:xfrm flipH="1">
          <a:off x="7686675" y="3819525"/>
          <a:ext cx="56197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20</xdr:row>
      <xdr:rowOff>19050</xdr:rowOff>
    </xdr:from>
    <xdr:to>
      <xdr:col>11</xdr:col>
      <xdr:colOff>695325</xdr:colOff>
      <xdr:row>21</xdr:row>
      <xdr:rowOff>171450</xdr:rowOff>
    </xdr:to>
    <xdr:cxnSp macro="">
      <xdr:nvCxnSpPr>
        <xdr:cNvPr id="18" name="Connecteur droit avec flèche 17"/>
        <xdr:cNvCxnSpPr>
          <a:endCxn id="10" idx="0"/>
        </xdr:cNvCxnSpPr>
      </xdr:nvCxnSpPr>
      <xdr:spPr>
        <a:xfrm>
          <a:off x="8305800" y="3829050"/>
          <a:ext cx="5143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695325</xdr:colOff>
      <xdr:row>20</xdr:row>
      <xdr:rowOff>0</xdr:rowOff>
    </xdr:from>
    <xdr:to>
      <xdr:col>12</xdr:col>
      <xdr:colOff>295275</xdr:colOff>
      <xdr:row>21</xdr:row>
      <xdr:rowOff>171450</xdr:rowOff>
    </xdr:to>
    <xdr:cxnSp macro="">
      <xdr:nvCxnSpPr>
        <xdr:cNvPr id="30" name="Connecteur droit avec flèche 29"/>
        <xdr:cNvCxnSpPr>
          <a:stCxn id="7" idx="2"/>
          <a:endCxn id="10" idx="0"/>
        </xdr:cNvCxnSpPr>
      </xdr:nvCxnSpPr>
      <xdr:spPr>
        <a:xfrm flipH="1">
          <a:off x="8820150" y="3810000"/>
          <a:ext cx="5429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685800</xdr:colOff>
      <xdr:row>24</xdr:row>
      <xdr:rowOff>28575</xdr:rowOff>
    </xdr:from>
    <xdr:to>
      <xdr:col>11</xdr:col>
      <xdr:colOff>695325</xdr:colOff>
      <xdr:row>25</xdr:row>
      <xdr:rowOff>171450</xdr:rowOff>
    </xdr:to>
    <xdr:cxnSp macro="">
      <xdr:nvCxnSpPr>
        <xdr:cNvPr id="31" name="Connecteur droit avec flèche 30"/>
        <xdr:cNvCxnSpPr>
          <a:stCxn id="10" idx="2"/>
          <a:endCxn id="11" idx="0"/>
        </xdr:cNvCxnSpPr>
      </xdr:nvCxnSpPr>
      <xdr:spPr>
        <a:xfrm flipH="1">
          <a:off x="8810625" y="4600575"/>
          <a:ext cx="9525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771525</xdr:colOff>
      <xdr:row>16</xdr:row>
      <xdr:rowOff>19050</xdr:rowOff>
    </xdr:from>
    <xdr:to>
      <xdr:col>10</xdr:col>
      <xdr:colOff>504825</xdr:colOff>
      <xdr:row>17</xdr:row>
      <xdr:rowOff>38100</xdr:rowOff>
    </xdr:to>
    <xdr:sp macro="" textlink="">
      <xdr:nvSpPr>
        <xdr:cNvPr id="36" name="ZoneTexte 35"/>
        <xdr:cNvSpPr txBox="1"/>
      </xdr:nvSpPr>
      <xdr:spPr>
        <a:xfrm>
          <a:off x="7105650" y="3067050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100%</a:t>
          </a:r>
        </a:p>
      </xdr:txBody>
    </xdr:sp>
    <xdr:clientData/>
  </xdr:twoCellAnchor>
  <xdr:twoCellAnchor>
    <xdr:from>
      <xdr:col>10</xdr:col>
      <xdr:colOff>485775</xdr:colOff>
      <xdr:row>20</xdr:row>
      <xdr:rowOff>57150</xdr:rowOff>
    </xdr:from>
    <xdr:to>
      <xdr:col>11</xdr:col>
      <xdr:colOff>9525</xdr:colOff>
      <xdr:row>21</xdr:row>
      <xdr:rowOff>76200</xdr:rowOff>
    </xdr:to>
    <xdr:sp macro="" textlink="">
      <xdr:nvSpPr>
        <xdr:cNvPr id="37" name="ZoneTexte 36"/>
        <xdr:cNvSpPr txBox="1"/>
      </xdr:nvSpPr>
      <xdr:spPr>
        <a:xfrm>
          <a:off x="7610475" y="3867150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40%</a:t>
          </a:r>
        </a:p>
      </xdr:txBody>
    </xdr:sp>
    <xdr:clientData/>
  </xdr:twoCellAnchor>
  <xdr:twoCellAnchor>
    <xdr:from>
      <xdr:col>11</xdr:col>
      <xdr:colOff>152400</xdr:colOff>
      <xdr:row>20</xdr:row>
      <xdr:rowOff>38100</xdr:rowOff>
    </xdr:from>
    <xdr:to>
      <xdr:col>11</xdr:col>
      <xdr:colOff>676275</xdr:colOff>
      <xdr:row>21</xdr:row>
      <xdr:rowOff>57150</xdr:rowOff>
    </xdr:to>
    <xdr:sp macro="" textlink="">
      <xdr:nvSpPr>
        <xdr:cNvPr id="38" name="ZoneTexte 37"/>
        <xdr:cNvSpPr txBox="1"/>
      </xdr:nvSpPr>
      <xdr:spPr>
        <a:xfrm>
          <a:off x="8277225" y="3848100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80%</a:t>
          </a:r>
        </a:p>
      </xdr:txBody>
    </xdr:sp>
    <xdr:clientData/>
  </xdr:twoCellAnchor>
  <xdr:twoCellAnchor>
    <xdr:from>
      <xdr:col>10</xdr:col>
      <xdr:colOff>571500</xdr:colOff>
      <xdr:row>16</xdr:row>
      <xdr:rowOff>123825</xdr:rowOff>
    </xdr:from>
    <xdr:to>
      <xdr:col>11</xdr:col>
      <xdr:colOff>95250</xdr:colOff>
      <xdr:row>17</xdr:row>
      <xdr:rowOff>142875</xdr:rowOff>
    </xdr:to>
    <xdr:sp macro="" textlink="">
      <xdr:nvSpPr>
        <xdr:cNvPr id="39" name="ZoneTexte 38"/>
        <xdr:cNvSpPr txBox="1"/>
      </xdr:nvSpPr>
      <xdr:spPr>
        <a:xfrm>
          <a:off x="7696200" y="3171825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100%</a:t>
          </a:r>
        </a:p>
      </xdr:txBody>
    </xdr:sp>
    <xdr:clientData/>
  </xdr:twoCellAnchor>
  <xdr:twoCellAnchor>
    <xdr:from>
      <xdr:col>11</xdr:col>
      <xdr:colOff>828675</xdr:colOff>
      <xdr:row>16</xdr:row>
      <xdr:rowOff>28575</xdr:rowOff>
    </xdr:from>
    <xdr:to>
      <xdr:col>12</xdr:col>
      <xdr:colOff>409575</xdr:colOff>
      <xdr:row>17</xdr:row>
      <xdr:rowOff>47625</xdr:rowOff>
    </xdr:to>
    <xdr:sp macro="" textlink="">
      <xdr:nvSpPr>
        <xdr:cNvPr id="40" name="ZoneTexte 39"/>
        <xdr:cNvSpPr txBox="1"/>
      </xdr:nvSpPr>
      <xdr:spPr>
        <a:xfrm>
          <a:off x="8953500" y="3076575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100%</a:t>
          </a:r>
        </a:p>
      </xdr:txBody>
    </xdr:sp>
    <xdr:clientData/>
  </xdr:twoCellAnchor>
  <xdr:twoCellAnchor>
    <xdr:from>
      <xdr:col>9</xdr:col>
      <xdr:colOff>466725</xdr:colOff>
      <xdr:row>20</xdr:row>
      <xdr:rowOff>133350</xdr:rowOff>
    </xdr:from>
    <xdr:to>
      <xdr:col>10</xdr:col>
      <xdr:colOff>200025</xdr:colOff>
      <xdr:row>21</xdr:row>
      <xdr:rowOff>152400</xdr:rowOff>
    </xdr:to>
    <xdr:sp macro="" textlink="">
      <xdr:nvSpPr>
        <xdr:cNvPr id="41" name="ZoneTexte 40"/>
        <xdr:cNvSpPr txBox="1"/>
      </xdr:nvSpPr>
      <xdr:spPr>
        <a:xfrm>
          <a:off x="6800850" y="3943350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60%</a:t>
          </a:r>
        </a:p>
      </xdr:txBody>
    </xdr:sp>
    <xdr:clientData/>
  </xdr:twoCellAnchor>
  <xdr:twoCellAnchor>
    <xdr:from>
      <xdr:col>12</xdr:col>
      <xdr:colOff>142875</xdr:colOff>
      <xdr:row>20</xdr:row>
      <xdr:rowOff>85725</xdr:rowOff>
    </xdr:from>
    <xdr:to>
      <xdr:col>12</xdr:col>
      <xdr:colOff>666750</xdr:colOff>
      <xdr:row>21</xdr:row>
      <xdr:rowOff>104775</xdr:rowOff>
    </xdr:to>
    <xdr:sp macro="" textlink="">
      <xdr:nvSpPr>
        <xdr:cNvPr id="42" name="ZoneTexte 41"/>
        <xdr:cNvSpPr txBox="1"/>
      </xdr:nvSpPr>
      <xdr:spPr>
        <a:xfrm>
          <a:off x="9210675" y="3895725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20%</a:t>
          </a:r>
        </a:p>
      </xdr:txBody>
    </xdr:sp>
    <xdr:clientData/>
  </xdr:twoCellAnchor>
  <xdr:twoCellAnchor>
    <xdr:from>
      <xdr:col>11</xdr:col>
      <xdr:colOff>733425</xdr:colOff>
      <xdr:row>24</xdr:row>
      <xdr:rowOff>95250</xdr:rowOff>
    </xdr:from>
    <xdr:to>
      <xdr:col>12</xdr:col>
      <xdr:colOff>314325</xdr:colOff>
      <xdr:row>25</xdr:row>
      <xdr:rowOff>114300</xdr:rowOff>
    </xdr:to>
    <xdr:sp macro="" textlink="">
      <xdr:nvSpPr>
        <xdr:cNvPr id="43" name="ZoneTexte 42"/>
        <xdr:cNvSpPr txBox="1"/>
      </xdr:nvSpPr>
      <xdr:spPr>
        <a:xfrm>
          <a:off x="8858250" y="4667250"/>
          <a:ext cx="523875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100%</a:t>
          </a:r>
        </a:p>
      </xdr:txBody>
    </xdr:sp>
    <xdr:clientData/>
  </xdr:twoCellAnchor>
  <xdr:oneCellAnchor>
    <xdr:from>
      <xdr:col>8</xdr:col>
      <xdr:colOff>409575</xdr:colOff>
      <xdr:row>12</xdr:row>
      <xdr:rowOff>95250</xdr:rowOff>
    </xdr:from>
    <xdr:ext cx="184731" cy="264560"/>
    <xdr:sp macro="" textlink="">
      <xdr:nvSpPr>
        <xdr:cNvPr id="2" name="ZoneTexte 1"/>
        <xdr:cNvSpPr txBox="1"/>
      </xdr:nvSpPr>
      <xdr:spPr>
        <a:xfrm>
          <a:off x="5800725" y="238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438150</xdr:colOff>
      <xdr:row>0</xdr:row>
      <xdr:rowOff>114300</xdr:rowOff>
    </xdr:from>
    <xdr:to>
      <xdr:col>4</xdr:col>
      <xdr:colOff>295275</xdr:colOff>
      <xdr:row>0</xdr:row>
      <xdr:rowOff>342900</xdr:rowOff>
    </xdr:to>
    <xdr:sp macro="[0]!Rang" textlink="">
      <xdr:nvSpPr>
        <xdr:cNvPr id="3" name="ZoneTexte 2"/>
        <xdr:cNvSpPr txBox="1"/>
      </xdr:nvSpPr>
      <xdr:spPr>
        <a:xfrm>
          <a:off x="3095625" y="114300"/>
          <a:ext cx="619125" cy="2286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2"/>
  <sheetViews>
    <sheetView tabSelected="1" workbookViewId="0">
      <selection activeCell="D14" sqref="D14"/>
    </sheetView>
  </sheetViews>
  <sheetFormatPr baseColWidth="10" defaultRowHeight="15" x14ac:dyDescent="0.25"/>
  <cols>
    <col min="1" max="1" width="17" customWidth="1"/>
    <col min="5" max="5" width="11.42578125" style="4"/>
    <col min="6" max="6" width="14.140625" customWidth="1"/>
    <col min="7" max="7" width="11.85546875" bestFit="1" customWidth="1"/>
    <col min="8" max="8" width="15" bestFit="1" customWidth="1"/>
    <col min="9" max="9" width="14.140625" bestFit="1" customWidth="1"/>
    <col min="10" max="10" width="11.85546875" bestFit="1" customWidth="1"/>
    <col min="11" max="11" width="15" bestFit="1" customWidth="1"/>
    <col min="12" max="12" width="14.140625" bestFit="1" customWidth="1"/>
    <col min="13" max="13" width="11.85546875" bestFit="1" customWidth="1"/>
    <col min="14" max="14" width="15" bestFit="1" customWidth="1"/>
    <col min="15" max="15" width="14.140625" bestFit="1" customWidth="1"/>
    <col min="16" max="16" width="11.85546875" bestFit="1" customWidth="1"/>
    <col min="17" max="17" width="15" bestFit="1" customWidth="1"/>
    <col min="18" max="18" width="11.5703125" bestFit="1" customWidth="1"/>
    <col min="19" max="19" width="12.42578125" bestFit="1" customWidth="1"/>
  </cols>
  <sheetData>
    <row r="1" spans="1:19" ht="42.75" customHeight="1" x14ac:dyDescent="0.25">
      <c r="A1" s="1" t="s">
        <v>2</v>
      </c>
      <c r="B1" s="1" t="s">
        <v>0</v>
      </c>
      <c r="C1" s="1" t="s">
        <v>1</v>
      </c>
      <c r="D1" s="5" t="s">
        <v>29</v>
      </c>
      <c r="E1" s="5" t="s">
        <v>28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16</v>
      </c>
      <c r="M1" s="2" t="s">
        <v>15</v>
      </c>
      <c r="N1" s="2" t="s">
        <v>17</v>
      </c>
      <c r="O1" s="2" t="s">
        <v>19</v>
      </c>
      <c r="P1" s="2" t="s">
        <v>20</v>
      </c>
      <c r="Q1" s="2" t="s">
        <v>21</v>
      </c>
      <c r="R1" s="3" t="s">
        <v>22</v>
      </c>
      <c r="S1" s="3" t="s">
        <v>23</v>
      </c>
    </row>
    <row r="2" spans="1:19" x14ac:dyDescent="0.25">
      <c r="A2">
        <v>60</v>
      </c>
      <c r="B2" s="6" t="s">
        <v>4</v>
      </c>
      <c r="C2" s="6" t="s">
        <v>3</v>
      </c>
      <c r="D2" t="s">
        <v>25</v>
      </c>
      <c r="E2" s="4">
        <v>4</v>
      </c>
      <c r="F2" t="str">
        <f>IF(ISERROR(VLOOKUP($C9,B:B,1,FALSE)),"oui","non")</f>
        <v>non</v>
      </c>
      <c r="G2" t="str">
        <f>$B9&amp;F2</f>
        <v>Siègenon</v>
      </c>
      <c r="H2" t="str">
        <f>IF(OR(C9="oui",C9="N/A"),"N/A",IF(ISERROR(VLOOKUP($B9&amp;"non",G:G,1,FALSE)),"oui","non"))</f>
        <v>non</v>
      </c>
      <c r="I2" t="str">
        <f>IFERROR(VLOOKUP($C9,$B:H,5,FALSE),"N/A")</f>
        <v>non</v>
      </c>
      <c r="J2" t="str">
        <f>$B9&amp;I2</f>
        <v>Siègenon</v>
      </c>
      <c r="K2" t="str">
        <f>IF(OR(H2="oui",H2="N/A"),"N/A",IF(ISERROR(VLOOKUP($B9&amp;"non",J:J,1,FALSE)),"oui","non"))</f>
        <v>non</v>
      </c>
      <c r="L2" t="str">
        <f>IFERROR(VLOOKUP($C9,$B:K,8,FALSE),"N/A")</f>
        <v>oui</v>
      </c>
      <c r="M2" t="str">
        <f>$B9&amp;L2</f>
        <v>Siègeoui</v>
      </c>
      <c r="N2" t="str">
        <f>IF(OR(K2="oui",K2="N/A"),"N/A",IF(ISERROR(VLOOKUP($B9&amp;"non",M:M,1,FALSE)),"oui","non"))</f>
        <v>non</v>
      </c>
      <c r="O2" t="str">
        <f>IFERROR(VLOOKUP($C9,$B:N,11,FALSE),"N/A")</f>
        <v>N/A</v>
      </c>
      <c r="P2" t="str">
        <f>$B9&amp;O2</f>
        <v>SiègeN/A</v>
      </c>
      <c r="Q2" t="str">
        <f>IF(OR(N2="oui",N2="N/A"),"N/A",IF(ISERROR(VLOOKUP($B9&amp;"non",P:P,1,FALSE)),"oui","non"))</f>
        <v>non</v>
      </c>
      <c r="R2" t="b">
        <f>IF(VLOOKUP(C9,C:F,2,FALSE)="oui",1,IF(VLOOKUP(C9,C:I,5,FALSE)="oui",2,IF(VLOOKUP(C9,C:L,8,FALSE)="oui",3,IF(VLOOKUP(C9,C:O,11,FALSE)="oui","non"))))</f>
        <v>0</v>
      </c>
      <c r="S2" t="e">
        <f>VLOOKUP(B9,C:R,14,FALSE)</f>
        <v>#N/A</v>
      </c>
    </row>
    <row r="3" spans="1:19" x14ac:dyDescent="0.25">
      <c r="A3">
        <v>40</v>
      </c>
      <c r="B3" s="6" t="s">
        <v>5</v>
      </c>
      <c r="C3" s="6" t="s">
        <v>3</v>
      </c>
      <c r="D3" t="s">
        <v>3</v>
      </c>
      <c r="E3" s="4">
        <v>1</v>
      </c>
      <c r="F3" t="str">
        <f>IF(ISERROR(VLOOKUP($C4,B:B,1,FALSE)),"oui","non")</f>
        <v>non</v>
      </c>
      <c r="G3" t="str">
        <f>$B4&amp;F3</f>
        <v>Siègenon</v>
      </c>
      <c r="H3" t="str">
        <f>IF(OR(C4="oui",C4="N/A"),"N/A",IF(ISERROR(VLOOKUP($B4&amp;"non",G:G,1,FALSE)),"oui","non"))</f>
        <v>non</v>
      </c>
      <c r="I3" t="str">
        <f>IFERROR(VLOOKUP($C4,$B:H,5,FALSE),"N/A")</f>
        <v>non</v>
      </c>
      <c r="J3" t="str">
        <f>$B4&amp;I3</f>
        <v>Siègenon</v>
      </c>
      <c r="K3" t="str">
        <f>IF(OR(H3="oui",H3="N/A"),"N/A",IF(ISERROR(VLOOKUP($B4&amp;"non",J:J,1,FALSE)),"oui","non"))</f>
        <v>non</v>
      </c>
      <c r="L3" t="str">
        <f>IFERROR(VLOOKUP($C4,$B:K,8,FALSE),"N/A")</f>
        <v>non</v>
      </c>
      <c r="M3" t="str">
        <f>$B4&amp;L3</f>
        <v>Siègenon</v>
      </c>
      <c r="N3" t="str">
        <f>IF(OR(K3="oui",K3="N/A"),"N/A",IF(ISERROR(VLOOKUP($B4&amp;"non",M:M,1,FALSE)),"oui","non"))</f>
        <v>non</v>
      </c>
      <c r="O3" t="str">
        <f>IFERROR(VLOOKUP($C4,$B:N,11,FALSE),"N/A")</f>
        <v>oui</v>
      </c>
      <c r="P3" t="str">
        <f>$B4&amp;O3</f>
        <v>Siègeoui</v>
      </c>
      <c r="Q3" t="str">
        <f>IF(OR(N3="oui",N3="N/A"),"N/A",IF(ISERROR(VLOOKUP($B4&amp;"non",P:P,1,FALSE)),"oui","non"))</f>
        <v>non</v>
      </c>
      <c r="R3" t="b">
        <f>IF(VLOOKUP(C4,C:F,2,FALSE)="oui",1,IF(VLOOKUP(C4,C:I,5,FALSE)="oui",2,IF(VLOOKUP(C4,C:L,8,FALSE)="oui",3,IF(VLOOKUP(C4,C:O,11,FALSE)="oui","non"))))</f>
        <v>0</v>
      </c>
      <c r="S3" t="e">
        <f>VLOOKUP(B4,C:R,14,FALSE)</f>
        <v>#N/A</v>
      </c>
    </row>
    <row r="4" spans="1:19" x14ac:dyDescent="0.25">
      <c r="A4">
        <v>100</v>
      </c>
      <c r="B4" s="6" t="s">
        <v>25</v>
      </c>
      <c r="C4" s="6" t="s">
        <v>4</v>
      </c>
      <c r="D4" t="s">
        <v>4</v>
      </c>
      <c r="E4" s="4">
        <v>2</v>
      </c>
      <c r="F4" t="str">
        <f>IF(ISERROR(VLOOKUP($C5,B:B,1,FALSE)),"oui","non")</f>
        <v>non</v>
      </c>
      <c r="G4" t="str">
        <f>$B5&amp;F4</f>
        <v>Siègenon</v>
      </c>
      <c r="H4" t="str">
        <f>IF(OR(C5="oui",C5="N/A"),"N/A",IF(ISERROR(VLOOKUP($B5&amp;"non",G:G,1,FALSE)),"oui","non"))</f>
        <v>non</v>
      </c>
      <c r="I4" t="str">
        <f>IFERROR(VLOOKUP($C5,$B:H,5,FALSE),"N/A")</f>
        <v>non</v>
      </c>
      <c r="J4" t="str">
        <f>$B5&amp;I4</f>
        <v>Siègenon</v>
      </c>
      <c r="K4" t="str">
        <f>IF(OR(H4="oui",H4="N/A"),"N/A",IF(ISERROR(VLOOKUP($B5&amp;"non",J:J,1,FALSE)),"oui","non"))</f>
        <v>non</v>
      </c>
      <c r="L4" t="str">
        <f>IFERROR(VLOOKUP($C5,$B:K,8,FALSE),"N/A")</f>
        <v>non</v>
      </c>
      <c r="M4" t="str">
        <f>$B5&amp;L4</f>
        <v>Siègenon</v>
      </c>
      <c r="N4" t="str">
        <f>IF(OR(K4="oui",K4="N/A"),"N/A",IF(ISERROR(VLOOKUP($B5&amp;"non",M:M,1,FALSE)),"oui","non"))</f>
        <v>non</v>
      </c>
      <c r="O4" t="str">
        <f>IFERROR(VLOOKUP($C5,$B:N,11,FALSE),"N/A")</f>
        <v>non</v>
      </c>
      <c r="P4" t="str">
        <f>$B5&amp;O4</f>
        <v>Siègenon</v>
      </c>
      <c r="Q4" t="str">
        <f>IF(OR(N4="oui",N4="N/A"),"N/A",IF(ISERROR(VLOOKUP($B5&amp;"non",P:P,1,FALSE)),"oui","non"))</f>
        <v>non</v>
      </c>
      <c r="R4" t="b">
        <f>IF(VLOOKUP(C5,C:F,2,FALSE)="oui",1,IF(VLOOKUP(C5,C:I,5,FALSE)="oui",2,IF(VLOOKUP(C5,C:L,8,FALSE)="oui",3,IF(VLOOKUP(C5,C:O,11,FALSE)="oui","non"))))</f>
        <v>0</v>
      </c>
      <c r="S4" t="e">
        <f>VLOOKUP(B5,C:R,14,FALSE)</f>
        <v>#N/A</v>
      </c>
    </row>
    <row r="5" spans="1:19" x14ac:dyDescent="0.25">
      <c r="A5">
        <v>100</v>
      </c>
      <c r="B5" s="6" t="s">
        <v>25</v>
      </c>
      <c r="C5" s="6" t="s">
        <v>5</v>
      </c>
      <c r="D5" t="s">
        <v>5</v>
      </c>
      <c r="E5" s="4">
        <v>3</v>
      </c>
      <c r="F5" t="str">
        <f>IF(ISERROR(VLOOKUP($C6,B:B,1,FALSE)),"oui","non")</f>
        <v>oui</v>
      </c>
      <c r="G5" t="str">
        <f>$B6&amp;F5</f>
        <v>Soc5oui</v>
      </c>
      <c r="H5" t="str">
        <f>IF(OR(C6="oui",C6="N/A"),"N/A",IF(ISERROR(VLOOKUP($B6&amp;"non",G:G,1,FALSE)),"oui","non"))</f>
        <v>oui</v>
      </c>
      <c r="I5" t="str">
        <f>IFERROR(VLOOKUP($C6,$B:H,5,FALSE),"N/A")</f>
        <v>N/A</v>
      </c>
      <c r="J5" t="str">
        <f>$B6&amp;I5</f>
        <v>Soc5N/A</v>
      </c>
      <c r="K5" t="str">
        <f>IF(OR(H5="oui",H5="N/A"),"N/A",IF(ISERROR(VLOOKUP($B6&amp;"non",J:J,1,FALSE)),"oui","non"))</f>
        <v>N/A</v>
      </c>
      <c r="L5" t="str">
        <f>IFERROR(VLOOKUP($C6,$B:K,8,FALSE),"N/A")</f>
        <v>N/A</v>
      </c>
      <c r="M5" t="str">
        <f>$B6&amp;L5</f>
        <v>Soc5N/A</v>
      </c>
      <c r="N5" t="str">
        <f>IF(OR(K5="oui",K5="N/A"),"N/A",IF(ISERROR(VLOOKUP($B6&amp;"non",M:M,1,FALSE)),"oui","non"))</f>
        <v>N/A</v>
      </c>
      <c r="O5" t="str">
        <f>IFERROR(VLOOKUP($C6,$B:N,11,FALSE),"N/A")</f>
        <v>N/A</v>
      </c>
      <c r="P5" t="str">
        <f>$B6&amp;O5</f>
        <v>Soc5N/A</v>
      </c>
      <c r="Q5" t="str">
        <f>IF(OR(N5="oui",N5="N/A"),"N/A",IF(ISERROR(VLOOKUP($B6&amp;"non",P:P,1,FALSE)),"oui","non"))</f>
        <v>N/A</v>
      </c>
      <c r="R5" t="b">
        <f>IF(VLOOKUP(C6,C:F,2,FALSE)="oui",1,IF(VLOOKUP(C6,C:I,5,FALSE)="oui",2,IF(VLOOKUP(C6,C:L,8,FALSE)="oui",3,IF(VLOOKUP(C6,C:O,11,FALSE)="oui","non"))))</f>
        <v>0</v>
      </c>
      <c r="S5" t="str">
        <f>VLOOKUP(B6,C:R,14,FALSE)</f>
        <v>Soc3N/A</v>
      </c>
    </row>
    <row r="6" spans="1:19" x14ac:dyDescent="0.25">
      <c r="A6">
        <v>100</v>
      </c>
      <c r="B6" s="6" t="s">
        <v>7</v>
      </c>
      <c r="C6" s="6" t="s">
        <v>8</v>
      </c>
      <c r="D6" t="s">
        <v>6</v>
      </c>
      <c r="E6" s="4">
        <v>3</v>
      </c>
      <c r="F6" t="str">
        <f>IF(ISERROR(VLOOKUP($C2,B:B,1,FALSE)),"oui","non")</f>
        <v>oui</v>
      </c>
      <c r="G6" t="str">
        <f>$B2&amp;F6</f>
        <v>Soc2oui</v>
      </c>
      <c r="H6" t="str">
        <f>IF(OR(C2="oui",C2="N/A"),"N/A",IF(ISERROR(VLOOKUP($B2&amp;"non",G:G,1,FALSE)),"oui","non"))</f>
        <v>oui</v>
      </c>
      <c r="I6" t="str">
        <f>IFERROR(VLOOKUP($C2,$B:H,5,FALSE),"N/A")</f>
        <v>N/A</v>
      </c>
      <c r="J6" t="str">
        <f>$B2&amp;I6</f>
        <v>Soc2N/A</v>
      </c>
      <c r="K6" t="str">
        <f>IF(OR(H6="oui",H6="N/A"),"N/A",IF(ISERROR(VLOOKUP($B2&amp;"non",J:J,1,FALSE)),"oui","non"))</f>
        <v>N/A</v>
      </c>
      <c r="L6" t="str">
        <f>IFERROR(VLOOKUP($C2,$B:K,8,FALSE),"N/A")</f>
        <v>N/A</v>
      </c>
      <c r="M6" t="str">
        <f>$B2&amp;L6</f>
        <v>Soc2N/A</v>
      </c>
      <c r="N6" t="str">
        <f>IF(OR(K6="oui",K6="N/A"),"N/A",IF(ISERROR(VLOOKUP($B2&amp;"non",M:M,1,FALSE)),"oui","non"))</f>
        <v>N/A</v>
      </c>
      <c r="O6" t="str">
        <f>IFERROR(VLOOKUP($C2,$B:N,11,FALSE),"N/A")</f>
        <v>N/A</v>
      </c>
      <c r="P6" t="str">
        <f>$B2&amp;O6</f>
        <v>Soc2N/A</v>
      </c>
      <c r="Q6" t="str">
        <f>IF(OR(N6="oui",N6="N/A"),"N/A",IF(ISERROR(VLOOKUP($B2&amp;"non",P:P,1,FALSE)),"oui","non"))</f>
        <v>N/A</v>
      </c>
      <c r="R6" t="b">
        <f>IF(VLOOKUP(C2,C:F,2,FALSE)="oui",1,IF(VLOOKUP(C2,C:I,5,FALSE)="oui",2,IF(VLOOKUP(C2,C:L,8,FALSE)="oui",3,IF(VLOOKUP(C2,C:O,11,FALSE)="oui","non"))))</f>
        <v>0</v>
      </c>
      <c r="S6" t="str">
        <f>VLOOKUP(B2,C:R,14,FALSE)</f>
        <v>Siègenon</v>
      </c>
    </row>
    <row r="7" spans="1:19" x14ac:dyDescent="0.25">
      <c r="A7">
        <v>80</v>
      </c>
      <c r="B7" s="6" t="s">
        <v>5</v>
      </c>
      <c r="C7" s="6" t="s">
        <v>7</v>
      </c>
      <c r="D7" t="s">
        <v>7</v>
      </c>
      <c r="E7" s="4">
        <v>2</v>
      </c>
      <c r="F7" t="str">
        <f>IF(ISERROR(VLOOKUP($C3,B:B,1,FALSE)),"oui","non")</f>
        <v>oui</v>
      </c>
      <c r="G7" t="str">
        <f>$B3&amp;F7</f>
        <v>Soc3oui</v>
      </c>
      <c r="H7" t="str">
        <f>IF(OR(C3="oui",C3="N/A"),"N/A",IF(ISERROR(VLOOKUP($B3&amp;"non",G:G,1,FALSE)),"oui","non"))</f>
        <v>non</v>
      </c>
      <c r="I7" t="str">
        <f>IFERROR(VLOOKUP($C3,$B:H,5,FALSE),"N/A")</f>
        <v>N/A</v>
      </c>
      <c r="J7" t="str">
        <f>$B3&amp;I7</f>
        <v>Soc3N/A</v>
      </c>
      <c r="K7" t="str">
        <f>IF(OR(H7="oui",H7="N/A"),"N/A",IF(ISERROR(VLOOKUP($B3&amp;"non",J:J,1,FALSE)),"oui","non"))</f>
        <v>oui</v>
      </c>
      <c r="L7" t="str">
        <f>IFERROR(VLOOKUP($C3,$B:K,8,FALSE),"N/A")</f>
        <v>N/A</v>
      </c>
      <c r="M7" t="str">
        <f>$B3&amp;L7</f>
        <v>Soc3N/A</v>
      </c>
      <c r="N7" t="str">
        <f>IF(OR(K7="oui",K7="N/A"),"N/A",IF(ISERROR(VLOOKUP($B3&amp;"non",M:M,1,FALSE)),"oui","non"))</f>
        <v>N/A</v>
      </c>
      <c r="O7" t="str">
        <f>IFERROR(VLOOKUP($C3,$B:N,11,FALSE),"N/A")</f>
        <v>N/A</v>
      </c>
      <c r="P7" t="str">
        <f>$B3&amp;O7</f>
        <v>Soc3N/A</v>
      </c>
      <c r="Q7" t="str">
        <f>IF(OR(N7="oui",N7="N/A"),"N/A",IF(ISERROR(VLOOKUP($B3&amp;"non",P:P,1,FALSE)),"oui","non"))</f>
        <v>N/A</v>
      </c>
      <c r="R7" t="b">
        <f>IF(VLOOKUP(C3,C:F,2,FALSE)="oui",1,IF(VLOOKUP(C3,C:I,5,FALSE)="oui",2,IF(VLOOKUP(C3,C:L,8,FALSE)="oui",3,IF(VLOOKUP(C3,C:O,11,FALSE)="oui","non"))))</f>
        <v>0</v>
      </c>
      <c r="S7" t="str">
        <f>VLOOKUP(B3,C:R,14,FALSE)</f>
        <v>Soc5N/A</v>
      </c>
    </row>
    <row r="8" spans="1:19" x14ac:dyDescent="0.25">
      <c r="A8">
        <v>20</v>
      </c>
      <c r="B8" s="6" t="s">
        <v>6</v>
      </c>
      <c r="C8" s="6" t="s">
        <v>7</v>
      </c>
      <c r="D8" t="s">
        <v>8</v>
      </c>
      <c r="E8" s="4">
        <v>1</v>
      </c>
      <c r="F8" t="str">
        <f>IF(ISERROR(VLOOKUP($C7,B:B,1,FALSE)),"oui","non")</f>
        <v>non</v>
      </c>
      <c r="G8" t="str">
        <f>$B7&amp;F8</f>
        <v>Soc3non</v>
      </c>
      <c r="H8" t="str">
        <f>IF(OR(C7="oui",C7="N/A"),"N/A",IF(ISERROR(VLOOKUP($B7&amp;"non",G:G,1,FALSE)),"oui","non"))</f>
        <v>non</v>
      </c>
      <c r="I8" t="str">
        <f>IFERROR(VLOOKUP($C7,$B:H,5,FALSE),"N/A")</f>
        <v>oui</v>
      </c>
      <c r="J8" t="str">
        <f>$B7&amp;I8</f>
        <v>Soc3oui</v>
      </c>
      <c r="K8" t="str">
        <f>IF(OR(H8="oui",H8="N/A"),"N/A",IF(ISERROR(VLOOKUP($B7&amp;"non",J:J,1,FALSE)),"oui","non"))</f>
        <v>oui</v>
      </c>
      <c r="L8" t="str">
        <f>IFERROR(VLOOKUP($C7,$B:K,8,FALSE),"N/A")</f>
        <v>N/A</v>
      </c>
      <c r="M8" t="str">
        <f>$B7&amp;L8</f>
        <v>Soc3N/A</v>
      </c>
      <c r="N8" t="str">
        <f>IF(OR(K8="oui",K8="N/A"),"N/A",IF(ISERROR(VLOOKUP($B7&amp;"non",M:M,1,FALSE)),"oui","non"))</f>
        <v>N/A</v>
      </c>
      <c r="O8" t="str">
        <f>IFERROR(VLOOKUP($C7,$B:N,11,FALSE),"N/A")</f>
        <v>N/A</v>
      </c>
      <c r="P8" t="str">
        <f>$B7&amp;O8</f>
        <v>Soc3N/A</v>
      </c>
      <c r="Q8" t="str">
        <f>IF(OR(N8="oui",N8="N/A"),"N/A",IF(ISERROR(VLOOKUP($B7&amp;"non",P:P,1,FALSE)),"oui","non"))</f>
        <v>N/A</v>
      </c>
      <c r="R8" t="b">
        <f>IF(VLOOKUP(C7,C:F,2,FALSE)="oui",1,IF(VLOOKUP(C7,C:I,5,FALSE)="oui",2,IF(VLOOKUP(C7,C:L,8,FALSE)="oui",3,IF(VLOOKUP(C7,C:O,11,FALSE)="oui","non"))))</f>
        <v>0</v>
      </c>
      <c r="S8" t="str">
        <f>VLOOKUP(B7,C:R,14,FALSE)</f>
        <v>Soc5N/A</v>
      </c>
    </row>
    <row r="9" spans="1:19" x14ac:dyDescent="0.25">
      <c r="A9">
        <v>100</v>
      </c>
      <c r="B9" s="6" t="s">
        <v>25</v>
      </c>
      <c r="C9" s="6" t="s">
        <v>6</v>
      </c>
      <c r="F9" t="str">
        <f>IF(ISERROR(VLOOKUP($C8,B:B,1,FALSE)),"oui","non")</f>
        <v>non</v>
      </c>
      <c r="G9" t="str">
        <f>$B8&amp;F9</f>
        <v>Soc4non</v>
      </c>
      <c r="H9" t="str">
        <f>IF(OR(C8="oui",C8="N/A"),"N/A",IF(ISERROR(VLOOKUP($B8&amp;"non",G:G,1,FALSE)),"oui","non"))</f>
        <v>non</v>
      </c>
      <c r="I9" t="str">
        <f>IFERROR(VLOOKUP($C8,$B:H,5,FALSE),"N/A")</f>
        <v>oui</v>
      </c>
      <c r="J9" t="str">
        <f>$B8&amp;I9</f>
        <v>Soc4oui</v>
      </c>
      <c r="K9" t="str">
        <f>IF(OR(H9="oui",H9="N/A"),"N/A",IF(ISERROR(VLOOKUP($B8&amp;"non",J:J,1,FALSE)),"oui","non"))</f>
        <v>oui</v>
      </c>
      <c r="L9" t="str">
        <f>IFERROR(VLOOKUP($C8,$B:K,8,FALSE),"N/A")</f>
        <v>N/A</v>
      </c>
      <c r="M9" t="str">
        <f>$B8&amp;L9</f>
        <v>Soc4N/A</v>
      </c>
      <c r="N9" t="str">
        <f>IF(OR(K9="oui",K9="N/A"),"N/A",IF(ISERROR(VLOOKUP($B8&amp;"non",M:M,1,FALSE)),"oui","non"))</f>
        <v>N/A</v>
      </c>
      <c r="O9" t="str">
        <f>IFERROR(VLOOKUP($C8,$B:N,11,FALSE),"N/A")</f>
        <v>N/A</v>
      </c>
      <c r="P9" t="str">
        <f>$B8&amp;O9</f>
        <v>Soc4N/A</v>
      </c>
      <c r="Q9" t="str">
        <f>IF(OR(N9="oui",N9="N/A"),"N/A",IF(ISERROR(VLOOKUP($B8&amp;"non",P:P,1,FALSE)),"oui","non"))</f>
        <v>N/A</v>
      </c>
      <c r="R9" t="b">
        <f>IF(VLOOKUP(C8,C:F,2,FALSE)="oui",1,IF(VLOOKUP(C8,C:I,5,FALSE)="oui",2,IF(VLOOKUP(C8,C:L,8,FALSE)="oui",3,IF(VLOOKUP(C8,C:O,11,FALSE)="oui","non"))))</f>
        <v>0</v>
      </c>
      <c r="S9" t="str">
        <f>VLOOKUP(B8,C:R,14,FALSE)</f>
        <v>Soc4N/A</v>
      </c>
    </row>
    <row r="10" spans="1:19" x14ac:dyDescent="0.25">
      <c r="A10" t="s">
        <v>24</v>
      </c>
      <c r="F10" t="str">
        <f>IF(ISERROR(VLOOKUP(#REF!,B:B,1,FALSE)),"oui","non")</f>
        <v>oui</v>
      </c>
      <c r="G10" t="e">
        <f>#REF!&amp;F10</f>
        <v>#REF!</v>
      </c>
      <c r="H10" t="e">
        <f>IF(OR(#REF!="oui",#REF!="N/A"),"N/A",IF(ISERROR(VLOOKUP(#REF!&amp;"non",G:G,1,FALSE)),"oui","non"))</f>
        <v>#REF!</v>
      </c>
      <c r="I10" t="str">
        <f>IFERROR(VLOOKUP(#REF!,$B:H,5,FALSE),"N/A")</f>
        <v>N/A</v>
      </c>
      <c r="J10" t="e">
        <f>#REF!&amp;I10</f>
        <v>#REF!</v>
      </c>
      <c r="K10" t="e">
        <f>IF(OR(H10="oui",H10="N/A"),"N/A",IF(ISERROR(VLOOKUP(#REF!&amp;"non",J:J,1,FALSE)),"oui","non"))</f>
        <v>#REF!</v>
      </c>
      <c r="L10" t="str">
        <f>IFERROR(VLOOKUP(#REF!,$B:K,8,FALSE),"N/A")</f>
        <v>N/A</v>
      </c>
      <c r="M10" t="e">
        <f>#REF!&amp;L10</f>
        <v>#REF!</v>
      </c>
      <c r="N10" t="e">
        <f>IF(OR(K10="oui",K10="N/A"),"N/A",IF(ISERROR(VLOOKUP(#REF!&amp;"non",M:M,1,FALSE)),"oui","non"))</f>
        <v>#REF!</v>
      </c>
      <c r="O10" t="str">
        <f>IFERROR(VLOOKUP(#REF!,$B:N,11,FALSE),"N/A")</f>
        <v>N/A</v>
      </c>
      <c r="P10" t="e">
        <f>#REF!&amp;O10</f>
        <v>#REF!</v>
      </c>
      <c r="Q10" t="e">
        <f>IF(OR(N10="oui",N10="N/A"),"N/A",IF(ISERROR(VLOOKUP(#REF!&amp;"non",P:P,1,FALSE)),"oui","non"))</f>
        <v>#REF!</v>
      </c>
      <c r="R10" t="e">
        <f>IF(VLOOKUP(#REF!,C:F,2,FALSE)="oui",1,IF(VLOOKUP(#REF!,C:I,5,FALSE)="oui",2,IF(VLOOKUP(#REF!,C:L,8,FALSE)="oui",3,IF(VLOOKUP(#REF!,C:O,11,FALSE)="oui",4,"non"))))</f>
        <v>#REF!</v>
      </c>
      <c r="S10" t="e">
        <f>VLOOKUP(#REF!,C:R,14,FALSE)</f>
        <v>#REF!</v>
      </c>
    </row>
    <row r="12" spans="1:19" x14ac:dyDescent="0.25">
      <c r="A12" s="1" t="s">
        <v>18</v>
      </c>
    </row>
    <row r="13" spans="1:19" x14ac:dyDescent="0.25">
      <c r="A13" s="2" t="s">
        <v>26</v>
      </c>
    </row>
    <row r="14" spans="1:19" x14ac:dyDescent="0.25">
      <c r="A14" s="3" t="s">
        <v>27</v>
      </c>
    </row>
    <row r="15" spans="1:19" x14ac:dyDescent="0.25">
      <c r="I15" s="4"/>
    </row>
    <row r="16" spans="1:19" x14ac:dyDescent="0.25">
      <c r="I16" s="4"/>
    </row>
    <row r="17" spans="9:9" x14ac:dyDescent="0.25">
      <c r="I17" s="4"/>
    </row>
    <row r="18" spans="9:9" x14ac:dyDescent="0.25">
      <c r="I18" s="4"/>
    </row>
    <row r="19" spans="9:9" x14ac:dyDescent="0.25">
      <c r="I19" s="4"/>
    </row>
    <row r="20" spans="9:9" x14ac:dyDescent="0.25">
      <c r="I20" s="4"/>
    </row>
    <row r="21" spans="9:9" x14ac:dyDescent="0.25">
      <c r="I21" s="4"/>
    </row>
    <row r="22" spans="9:9" x14ac:dyDescent="0.25">
      <c r="I22" s="4"/>
    </row>
  </sheetData>
  <sortState ref="D2:E8">
    <sortCondition ref="D2:D8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Filles</vt:lpstr>
      <vt:lpstr>Mères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SERGENT Thibaut</dc:creator>
  <cp:lastModifiedBy>Guy Blancher</cp:lastModifiedBy>
  <dcterms:created xsi:type="dcterms:W3CDTF">2014-08-21T12:07:47Z</dcterms:created>
  <dcterms:modified xsi:type="dcterms:W3CDTF">2014-08-22T14:15:15Z</dcterms:modified>
</cp:coreProperties>
</file>