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omments4.xml" ContentType="application/vnd.openxmlformats-officedocument.spreadsheetml.comments+xml"/>
  <Override PartName="/xl/drawings/drawing7.xml" ContentType="application/vnd.openxmlformats-officedocument.drawing+xml"/>
  <Override PartName="/xl/comments5.xml" ContentType="application/vnd.openxmlformats-officedocument.spreadsheetml.comments+xml"/>
  <Override PartName="/xl/drawings/drawing8.xml" ContentType="application/vnd.openxmlformats-officedocument.drawing+xml"/>
  <Override PartName="/xl/comments6.xml" ContentType="application/vnd.openxmlformats-officedocument.spreadsheetml.comments+xml"/>
  <Override PartName="/xl/drawings/drawing9.xml" ContentType="application/vnd.openxmlformats-officedocument.drawing+xml"/>
  <Override PartName="/xl/comments7.xml" ContentType="application/vnd.openxmlformats-officedocument.spreadsheetml.comments+xml"/>
  <Override PartName="/xl/drawings/drawing10.xml" ContentType="application/vnd.openxmlformats-officedocument.drawing+xml"/>
  <Override PartName="/xl/comments8.xml" ContentType="application/vnd.openxmlformats-officedocument.spreadsheetml.comments+xml"/>
  <Override PartName="/xl/drawings/drawing11.xml" ContentType="application/vnd.openxmlformats-officedocument.drawing+xml"/>
  <Override PartName="/xl/comments9.xml" ContentType="application/vnd.openxmlformats-officedocument.spreadsheetml.comments+xml"/>
  <Override PartName="/xl/drawings/drawing12.xml" ContentType="application/vnd.openxmlformats-officedocument.drawing+xml"/>
  <Override PartName="/xl/comments10.xml" ContentType="application/vnd.openxmlformats-officedocument.spreadsheetml.comments+xml"/>
  <Override PartName="/xl/drawings/drawing13.xml" ContentType="application/vnd.openxmlformats-officedocument.drawing+xml"/>
  <Override PartName="/xl/comments11.xml" ContentType="application/vnd.openxmlformats-officedocument.spreadsheetml.comments+xml"/>
  <Override PartName="/xl/drawings/drawing14.xml" ContentType="application/vnd.openxmlformats-officedocument.drawing+xml"/>
  <Override PartName="/xl/comments12.xml" ContentType="application/vnd.openxmlformats-officedocument.spreadsheetml.comments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omments1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50" windowHeight="9360" tabRatio="904" firstSheet="1" activeTab="2"/>
  </bookViews>
  <sheets>
    <sheet name="mémo" sheetId="44" state="hidden" r:id="rId1"/>
    <sheet name="Menu" sheetId="96" r:id="rId2"/>
    <sheet name="0-5 ans" sheetId="46" r:id="rId3"/>
    <sheet name="janv" sheetId="14" r:id="rId4"/>
    <sheet name="fev" sheetId="25" r:id="rId5"/>
    <sheet name="mars" sheetId="24" r:id="rId6"/>
    <sheet name="avril" sheetId="23" r:id="rId7"/>
    <sheet name="mai" sheetId="22" r:id="rId8"/>
    <sheet name="juin" sheetId="21" r:id="rId9"/>
    <sheet name="juil" sheetId="20" r:id="rId10"/>
    <sheet name="aout" sheetId="19" r:id="rId11"/>
    <sheet name="sept" sheetId="18" r:id="rId12"/>
    <sheet name="oct" sheetId="17" r:id="rId13"/>
    <sheet name="nov" sheetId="16" r:id="rId14"/>
    <sheet name="dec" sheetId="15" r:id="rId15"/>
    <sheet name="FicheM" sheetId="45" state="hidden" r:id="rId16"/>
    <sheet name="1" sheetId="142" r:id="rId17"/>
    <sheet name="2" sheetId="143" r:id="rId18"/>
    <sheet name="3" sheetId="144" r:id="rId19"/>
    <sheet name="4" sheetId="146" r:id="rId20"/>
    <sheet name="année calendaire" sheetId="42" r:id="rId21"/>
    <sheet name="Annexe One" sheetId="147" r:id="rId22"/>
  </sheets>
  <definedNames>
    <definedName name="Année_Calendaire">'année calendaire'!$A$1</definedName>
    <definedName name="JF">'année calendaire'!$A$3:$A$19</definedName>
    <definedName name="Pâques">'année calendaire'!$A$4</definedName>
    <definedName name="Pentecôte">'année calendaire'!$A$8</definedName>
    <definedName name="Type" localSheetId="16">#REF!</definedName>
    <definedName name="Type" localSheetId="17">#REF!</definedName>
    <definedName name="Type" localSheetId="18">#REF!</definedName>
    <definedName name="Type" localSheetId="19">#REF!</definedName>
    <definedName name="Type">#REF!</definedName>
    <definedName name="Types_de_garde" localSheetId="16">#REF!</definedName>
    <definedName name="Types_de_garde" localSheetId="17">#REF!</definedName>
    <definedName name="Types_de_garde" localSheetId="18">#REF!</definedName>
    <definedName name="Types_de_garde" localSheetId="19">#REF!</definedName>
    <definedName name="Types_de_garde">#REF!</definedName>
    <definedName name="_xlnm.Print_Area" localSheetId="7">mai!$A$12:$AH$15</definedName>
  </definedNames>
  <calcPr calcId="152511"/>
</workbook>
</file>

<file path=xl/calcChain.xml><?xml version="1.0" encoding="utf-8"?>
<calcChain xmlns="http://schemas.openxmlformats.org/spreadsheetml/2006/main">
  <c r="AI18" i="15" l="1"/>
  <c r="AI18" i="16"/>
  <c r="AI18" i="17"/>
  <c r="AI18" i="18"/>
  <c r="AI18" i="19"/>
  <c r="AI18" i="20"/>
  <c r="AI18" i="21"/>
  <c r="AI18" i="22"/>
  <c r="AI18" i="23"/>
  <c r="AI18" i="24"/>
  <c r="AI18" i="25"/>
  <c r="AI18" i="14"/>
  <c r="M13" i="146"/>
  <c r="L13" i="146"/>
  <c r="K13" i="146"/>
  <c r="J13" i="146"/>
  <c r="I13" i="146"/>
  <c r="H13" i="146"/>
  <c r="G13" i="146"/>
  <c r="F13" i="146"/>
  <c r="E13" i="146"/>
  <c r="D13" i="146"/>
  <c r="C13" i="146"/>
  <c r="B13" i="146"/>
  <c r="B11" i="146"/>
  <c r="G5" i="46"/>
  <c r="AI17" i="15"/>
  <c r="AI17" i="16"/>
  <c r="AI17" i="17"/>
  <c r="AI17" i="18"/>
  <c r="AI17" i="19"/>
  <c r="AI17" i="20"/>
  <c r="AI17" i="21"/>
  <c r="AI17" i="22"/>
  <c r="AI17" i="23"/>
  <c r="AI17" i="24"/>
  <c r="AI17" i="25"/>
  <c r="AI17" i="14"/>
  <c r="M13" i="144"/>
  <c r="L13" i="144"/>
  <c r="K13" i="144"/>
  <c r="J13" i="144"/>
  <c r="I13" i="144"/>
  <c r="H13" i="144"/>
  <c r="G13" i="144"/>
  <c r="F13" i="144"/>
  <c r="E13" i="144"/>
  <c r="D13" i="144"/>
  <c r="C13" i="144"/>
  <c r="B13" i="144"/>
  <c r="B11" i="144"/>
  <c r="G4" i="46"/>
  <c r="AI16" i="15"/>
  <c r="AI16" i="16"/>
  <c r="AI16" i="17"/>
  <c r="AI16" i="18"/>
  <c r="AI16" i="19"/>
  <c r="AI16" i="20"/>
  <c r="AI16" i="21"/>
  <c r="AI16" i="22"/>
  <c r="AI16" i="23"/>
  <c r="AI16" i="24"/>
  <c r="AI16" i="25"/>
  <c r="AI16" i="14"/>
  <c r="M13" i="143"/>
  <c r="L13" i="143"/>
  <c r="K13" i="143"/>
  <c r="J13" i="143"/>
  <c r="I13" i="143"/>
  <c r="H13" i="143"/>
  <c r="G13" i="143"/>
  <c r="F13" i="143"/>
  <c r="E13" i="143"/>
  <c r="D13" i="143"/>
  <c r="C13" i="143"/>
  <c r="B13" i="143"/>
  <c r="B11" i="143"/>
  <c r="G3" i="46"/>
  <c r="AI15" i="15"/>
  <c r="AI15" i="16"/>
  <c r="AI15" i="17"/>
  <c r="AI15" i="18"/>
  <c r="AI15" i="19"/>
  <c r="AI15" i="20"/>
  <c r="AI15" i="21"/>
  <c r="AI15" i="22"/>
  <c r="AI15" i="23"/>
  <c r="AI15" i="24"/>
  <c r="AI15" i="25"/>
  <c r="AI15" i="14"/>
  <c r="M13" i="142"/>
  <c r="L13" i="142"/>
  <c r="K13" i="142"/>
  <c r="J13" i="142"/>
  <c r="I13" i="142"/>
  <c r="H13" i="142"/>
  <c r="G13" i="142"/>
  <c r="F13" i="142"/>
  <c r="E13" i="142"/>
  <c r="D13" i="142"/>
  <c r="C13" i="142"/>
  <c r="B13" i="142"/>
  <c r="B11" i="142"/>
  <c r="G2" i="46"/>
  <c r="A10" i="42" l="1"/>
  <c r="B11" i="45" l="1"/>
  <c r="B2" i="45" l="1"/>
  <c r="M13" i="45" l="1"/>
  <c r="L13" i="45"/>
  <c r="K13" i="45"/>
  <c r="J13" i="45"/>
  <c r="I13" i="45"/>
  <c r="H13" i="45"/>
  <c r="G13" i="45"/>
  <c r="F13" i="45"/>
  <c r="E13" i="45"/>
  <c r="D13" i="45"/>
  <c r="C13" i="45"/>
  <c r="B13" i="45"/>
  <c r="D12" i="14"/>
  <c r="D12" i="19" l="1"/>
  <c r="D13" i="19" s="1"/>
  <c r="E13" i="19" l="1"/>
  <c r="D14" i="19"/>
  <c r="A4" i="42"/>
  <c r="F13" i="19" l="1"/>
  <c r="E14" i="19"/>
  <c r="A5" i="42"/>
  <c r="A7" i="42"/>
  <c r="A9" i="42"/>
  <c r="A8" i="42"/>
  <c r="A3" i="42"/>
  <c r="D12" i="24"/>
  <c r="D13" i="24" s="1"/>
  <c r="D12" i="17"/>
  <c r="D13" i="17" s="1"/>
  <c r="D12" i="21"/>
  <c r="D13" i="21" s="1"/>
  <c r="D12" i="16"/>
  <c r="D13" i="16" s="1"/>
  <c r="D12" i="20"/>
  <c r="D13" i="20" s="1"/>
  <c r="D12" i="25"/>
  <c r="D13" i="25" s="1"/>
  <c r="D12" i="15"/>
  <c r="D13" i="15" s="1"/>
  <c r="D12" i="23"/>
  <c r="D13" i="23" s="1"/>
  <c r="D13" i="14"/>
  <c r="D12" i="18"/>
  <c r="D13" i="18" s="1"/>
  <c r="D12" i="22"/>
  <c r="D13" i="22" s="1"/>
  <c r="A6" i="42"/>
  <c r="A13" i="42"/>
  <c r="A15" i="42"/>
  <c r="A16" i="42" s="1"/>
  <c r="A11" i="42"/>
  <c r="A14" i="42"/>
  <c r="A12" i="42"/>
  <c r="E13" i="14" l="1"/>
  <c r="D14" i="14"/>
  <c r="E13" i="18"/>
  <c r="D14" i="18"/>
  <c r="E13" i="17"/>
  <c r="D14" i="17"/>
  <c r="E13" i="20"/>
  <c r="D14" i="20"/>
  <c r="E13" i="24"/>
  <c r="D14" i="24"/>
  <c r="E13" i="22"/>
  <c r="D14" i="22"/>
  <c r="E13" i="15"/>
  <c r="D14" i="15"/>
  <c r="D14" i="21"/>
  <c r="E13" i="21"/>
  <c r="E13" i="23"/>
  <c r="D14" i="23"/>
  <c r="E13" i="16"/>
  <c r="D14" i="16"/>
  <c r="F14" i="19"/>
  <c r="G13" i="19"/>
  <c r="E13" i="25"/>
  <c r="D14" i="25"/>
  <c r="E14" i="23" l="1"/>
  <c r="F13" i="23"/>
  <c r="F13" i="17"/>
  <c r="E14" i="17"/>
  <c r="E14" i="14"/>
  <c r="F13" i="14"/>
  <c r="E14" i="24"/>
  <c r="F13" i="24"/>
  <c r="F13" i="16"/>
  <c r="E14" i="16"/>
  <c r="F13" i="22"/>
  <c r="E14" i="22"/>
  <c r="F13" i="20"/>
  <c r="E14" i="20"/>
  <c r="F13" i="18"/>
  <c r="E14" i="18"/>
  <c r="E14" i="15"/>
  <c r="F13" i="15"/>
  <c r="F13" i="21"/>
  <c r="E14" i="21"/>
  <c r="G14" i="19"/>
  <c r="H13" i="19"/>
  <c r="E14" i="25"/>
  <c r="F13" i="25"/>
  <c r="G13" i="20" l="1"/>
  <c r="F14" i="20"/>
  <c r="F14" i="15"/>
  <c r="G13" i="15"/>
  <c r="F14" i="14"/>
  <c r="G13" i="14"/>
  <c r="F14" i="23"/>
  <c r="G13" i="23"/>
  <c r="F14" i="16"/>
  <c r="G13" i="16"/>
  <c r="G13" i="21"/>
  <c r="F14" i="21"/>
  <c r="F14" i="18"/>
  <c r="G13" i="18"/>
  <c r="G13" i="22"/>
  <c r="F14" i="22"/>
  <c r="G13" i="17"/>
  <c r="F14" i="17"/>
  <c r="G13" i="24"/>
  <c r="F14" i="24"/>
  <c r="I13" i="19"/>
  <c r="H14" i="19"/>
  <c r="F14" i="25"/>
  <c r="G13" i="25"/>
  <c r="H13" i="17" l="1"/>
  <c r="G14" i="17"/>
  <c r="G14" i="20"/>
  <c r="H13" i="20"/>
  <c r="G14" i="18"/>
  <c r="H13" i="18"/>
  <c r="H13" i="16"/>
  <c r="G14" i="16"/>
  <c r="G14" i="14"/>
  <c r="H13" i="14"/>
  <c r="H13" i="24"/>
  <c r="G14" i="24"/>
  <c r="G14" i="22"/>
  <c r="H13" i="22"/>
  <c r="G14" i="21"/>
  <c r="H13" i="21"/>
  <c r="H13" i="23"/>
  <c r="G14" i="23"/>
  <c r="H13" i="15"/>
  <c r="G14" i="15"/>
  <c r="J13" i="19"/>
  <c r="I14" i="19"/>
  <c r="G14" i="25"/>
  <c r="H13" i="25"/>
  <c r="I13" i="17" l="1"/>
  <c r="H14" i="17"/>
  <c r="I13" i="22"/>
  <c r="H14" i="22"/>
  <c r="H14" i="14"/>
  <c r="I13" i="14"/>
  <c r="I13" i="18"/>
  <c r="H14" i="18"/>
  <c r="H14" i="23"/>
  <c r="I13" i="23"/>
  <c r="H14" i="15"/>
  <c r="I13" i="15"/>
  <c r="I13" i="24"/>
  <c r="H14" i="24"/>
  <c r="H14" i="16"/>
  <c r="I13" i="16"/>
  <c r="H14" i="21"/>
  <c r="I13" i="21"/>
  <c r="I13" i="20"/>
  <c r="H14" i="20"/>
  <c r="J14" i="19"/>
  <c r="K13" i="19"/>
  <c r="H14" i="25"/>
  <c r="I13" i="25"/>
  <c r="J13" i="21" l="1"/>
  <c r="I14" i="21"/>
  <c r="J13" i="23"/>
  <c r="I14" i="23"/>
  <c r="J13" i="14"/>
  <c r="I14" i="14"/>
  <c r="J13" i="24"/>
  <c r="I14" i="24"/>
  <c r="J13" i="20"/>
  <c r="I14" i="20"/>
  <c r="J13" i="18"/>
  <c r="I14" i="18"/>
  <c r="I14" i="22"/>
  <c r="J13" i="22"/>
  <c r="I14" i="17"/>
  <c r="J13" i="17"/>
  <c r="J13" i="16"/>
  <c r="I14" i="16"/>
  <c r="I14" i="15"/>
  <c r="J13" i="15"/>
  <c r="K14" i="19"/>
  <c r="L13" i="19"/>
  <c r="I14" i="25"/>
  <c r="J13" i="25"/>
  <c r="J14" i="16" l="1"/>
  <c r="K13" i="16"/>
  <c r="J14" i="21"/>
  <c r="K13" i="21"/>
  <c r="J14" i="22"/>
  <c r="K13" i="22"/>
  <c r="K13" i="20"/>
  <c r="J14" i="20"/>
  <c r="J14" i="18"/>
  <c r="K13" i="18"/>
  <c r="K13" i="24"/>
  <c r="J14" i="24"/>
  <c r="J14" i="23"/>
  <c r="K13" i="23"/>
  <c r="J14" i="14"/>
  <c r="K13" i="14"/>
  <c r="K13" i="15"/>
  <c r="J14" i="15"/>
  <c r="J14" i="17"/>
  <c r="K13" i="17"/>
  <c r="M13" i="19"/>
  <c r="L14" i="19"/>
  <c r="J14" i="25"/>
  <c r="K13" i="25"/>
  <c r="L13" i="23" l="1"/>
  <c r="K14" i="23"/>
  <c r="K14" i="18"/>
  <c r="L13" i="18"/>
  <c r="L13" i="22"/>
  <c r="K14" i="22"/>
  <c r="L13" i="16"/>
  <c r="K14" i="16"/>
  <c r="L13" i="24"/>
  <c r="K14" i="24"/>
  <c r="K14" i="20"/>
  <c r="L13" i="20"/>
  <c r="L13" i="15"/>
  <c r="K14" i="15"/>
  <c r="K14" i="17"/>
  <c r="L13" i="17"/>
  <c r="L13" i="14"/>
  <c r="K14" i="14"/>
  <c r="K14" i="21"/>
  <c r="L13" i="21"/>
  <c r="N13" i="19"/>
  <c r="M14" i="19"/>
  <c r="K14" i="25"/>
  <c r="L13" i="25"/>
  <c r="L14" i="15" l="1"/>
  <c r="M13" i="15"/>
  <c r="M13" i="24"/>
  <c r="L14" i="24"/>
  <c r="M13" i="23"/>
  <c r="L14" i="23"/>
  <c r="M13" i="16"/>
  <c r="L14" i="16"/>
  <c r="L14" i="14"/>
  <c r="M13" i="14"/>
  <c r="L14" i="22"/>
  <c r="M13" i="22"/>
  <c r="M13" i="21"/>
  <c r="L14" i="21"/>
  <c r="L14" i="17"/>
  <c r="M13" i="17"/>
  <c r="M13" i="20"/>
  <c r="L14" i="20"/>
  <c r="L14" i="18"/>
  <c r="M13" i="18"/>
  <c r="N14" i="19"/>
  <c r="O13" i="19"/>
  <c r="L14" i="25"/>
  <c r="M13" i="25"/>
  <c r="M14" i="20" l="1"/>
  <c r="N13" i="20"/>
  <c r="N13" i="14"/>
  <c r="M14" i="14"/>
  <c r="N13" i="15"/>
  <c r="M14" i="15"/>
  <c r="N13" i="16"/>
  <c r="M14" i="16"/>
  <c r="M14" i="24"/>
  <c r="N13" i="24"/>
  <c r="N13" i="21"/>
  <c r="M14" i="21"/>
  <c r="N13" i="23"/>
  <c r="M14" i="23"/>
  <c r="N13" i="18"/>
  <c r="M14" i="18"/>
  <c r="N13" i="17"/>
  <c r="M14" i="17"/>
  <c r="M14" i="22"/>
  <c r="N13" i="22"/>
  <c r="O14" i="19"/>
  <c r="P13" i="19"/>
  <c r="M14" i="25"/>
  <c r="N13" i="25"/>
  <c r="N14" i="23" l="1"/>
  <c r="O13" i="23"/>
  <c r="O13" i="15"/>
  <c r="N14" i="15"/>
  <c r="O13" i="24"/>
  <c r="N14" i="24"/>
  <c r="O13" i="20"/>
  <c r="N14" i="20"/>
  <c r="N14" i="17"/>
  <c r="O13" i="17"/>
  <c r="N14" i="18"/>
  <c r="O13" i="18"/>
  <c r="N14" i="21"/>
  <c r="O13" i="21"/>
  <c r="N14" i="16"/>
  <c r="O13" i="16"/>
  <c r="N14" i="14"/>
  <c r="O13" i="14"/>
  <c r="O13" i="22"/>
  <c r="N14" i="22"/>
  <c r="Q13" i="19"/>
  <c r="P14" i="19"/>
  <c r="N14" i="25"/>
  <c r="O13" i="25"/>
  <c r="O14" i="24" l="1"/>
  <c r="P13" i="24"/>
  <c r="P13" i="14"/>
  <c r="O14" i="14"/>
  <c r="O14" i="21"/>
  <c r="P13" i="21"/>
  <c r="P13" i="17"/>
  <c r="O14" i="17"/>
  <c r="P13" i="23"/>
  <c r="O14" i="23"/>
  <c r="P13" i="22"/>
  <c r="O14" i="22"/>
  <c r="P13" i="20"/>
  <c r="O14" i="20"/>
  <c r="O14" i="15"/>
  <c r="P13" i="15"/>
  <c r="P13" i="16"/>
  <c r="O14" i="16"/>
  <c r="O14" i="18"/>
  <c r="P13" i="18"/>
  <c r="R13" i="19"/>
  <c r="Q14" i="19"/>
  <c r="O14" i="25"/>
  <c r="P13" i="25"/>
  <c r="Q13" i="16" l="1"/>
  <c r="P14" i="16"/>
  <c r="Q13" i="20"/>
  <c r="P14" i="20"/>
  <c r="Q13" i="23"/>
  <c r="P14" i="23"/>
  <c r="Q13" i="21"/>
  <c r="P14" i="21"/>
  <c r="P14" i="24"/>
  <c r="Q13" i="24"/>
  <c r="P14" i="22"/>
  <c r="Q13" i="22"/>
  <c r="P14" i="17"/>
  <c r="Q13" i="17"/>
  <c r="P14" i="14"/>
  <c r="Q13" i="14"/>
  <c r="P14" i="18"/>
  <c r="Q13" i="18"/>
  <c r="P14" i="15"/>
  <c r="Q13" i="15"/>
  <c r="R14" i="19"/>
  <c r="S13" i="19"/>
  <c r="P14" i="25"/>
  <c r="Q13" i="25"/>
  <c r="R13" i="23" l="1"/>
  <c r="Q14" i="23"/>
  <c r="R13" i="16"/>
  <c r="Q14" i="16"/>
  <c r="R13" i="18"/>
  <c r="Q14" i="18"/>
  <c r="Q14" i="17"/>
  <c r="R13" i="17"/>
  <c r="Q14" i="24"/>
  <c r="R13" i="24"/>
  <c r="R13" i="21"/>
  <c r="Q14" i="21"/>
  <c r="R13" i="20"/>
  <c r="Q14" i="20"/>
  <c r="R13" i="15"/>
  <c r="Q14" i="15"/>
  <c r="R13" i="14"/>
  <c r="Q14" i="14"/>
  <c r="Q14" i="22"/>
  <c r="R13" i="22"/>
  <c r="S14" i="19"/>
  <c r="T13" i="19"/>
  <c r="Q14" i="25"/>
  <c r="R13" i="25"/>
  <c r="R14" i="14" l="1"/>
  <c r="S13" i="14"/>
  <c r="S13" i="20"/>
  <c r="R14" i="20"/>
  <c r="R14" i="18"/>
  <c r="S13" i="18"/>
  <c r="R14" i="23"/>
  <c r="S13" i="23"/>
  <c r="S13" i="24"/>
  <c r="R14" i="24"/>
  <c r="S13" i="15"/>
  <c r="R14" i="15"/>
  <c r="R14" i="21"/>
  <c r="S13" i="21"/>
  <c r="R14" i="16"/>
  <c r="S13" i="16"/>
  <c r="S13" i="22"/>
  <c r="R14" i="22"/>
  <c r="R14" i="17"/>
  <c r="S13" i="17"/>
  <c r="U13" i="19"/>
  <c r="T14" i="19"/>
  <c r="R14" i="25"/>
  <c r="S13" i="25"/>
  <c r="S14" i="22" l="1"/>
  <c r="T13" i="22"/>
  <c r="S14" i="21"/>
  <c r="T13" i="21"/>
  <c r="S14" i="18"/>
  <c r="T13" i="18"/>
  <c r="T13" i="14"/>
  <c r="S14" i="14"/>
  <c r="S14" i="24"/>
  <c r="T13" i="24"/>
  <c r="T13" i="15"/>
  <c r="S14" i="15"/>
  <c r="T13" i="20"/>
  <c r="S14" i="20"/>
  <c r="S14" i="17"/>
  <c r="T13" i="17"/>
  <c r="T13" i="16"/>
  <c r="S14" i="16"/>
  <c r="T13" i="23"/>
  <c r="S14" i="23"/>
  <c r="V13" i="19"/>
  <c r="U14" i="19"/>
  <c r="S14" i="25"/>
  <c r="T13" i="25"/>
  <c r="U13" i="20" l="1"/>
  <c r="T14" i="20"/>
  <c r="U13" i="24"/>
  <c r="T14" i="24"/>
  <c r="T14" i="18"/>
  <c r="U13" i="18"/>
  <c r="T14" i="22"/>
  <c r="U13" i="22"/>
  <c r="U13" i="16"/>
  <c r="T14" i="16"/>
  <c r="U13" i="23"/>
  <c r="T14" i="23"/>
  <c r="T14" i="15"/>
  <c r="U13" i="15"/>
  <c r="T14" i="14"/>
  <c r="U13" i="14"/>
  <c r="U13" i="17"/>
  <c r="T14" i="17"/>
  <c r="U13" i="21"/>
  <c r="T14" i="21"/>
  <c r="V14" i="19"/>
  <c r="W13" i="19"/>
  <c r="T14" i="25"/>
  <c r="U13" i="25"/>
  <c r="V13" i="20" l="1"/>
  <c r="U14" i="20"/>
  <c r="U14" i="15"/>
  <c r="V13" i="15"/>
  <c r="V13" i="18"/>
  <c r="U14" i="18"/>
  <c r="V13" i="17"/>
  <c r="U14" i="17"/>
  <c r="V13" i="21"/>
  <c r="U14" i="21"/>
  <c r="V13" i="23"/>
  <c r="U14" i="23"/>
  <c r="V13" i="24"/>
  <c r="U14" i="24"/>
  <c r="V13" i="16"/>
  <c r="U14" i="16"/>
  <c r="V13" i="14"/>
  <c r="U14" i="14"/>
  <c r="U14" i="22"/>
  <c r="V13" i="22"/>
  <c r="W14" i="19"/>
  <c r="X13" i="19"/>
  <c r="U14" i="25"/>
  <c r="V13" i="25"/>
  <c r="V14" i="14" l="1"/>
  <c r="W13" i="14"/>
  <c r="V14" i="21"/>
  <c r="W13" i="21"/>
  <c r="W13" i="20"/>
  <c r="V14" i="20"/>
  <c r="V14" i="16"/>
  <c r="W13" i="16"/>
  <c r="V14" i="23"/>
  <c r="W13" i="23"/>
  <c r="W13" i="17"/>
  <c r="V14" i="17"/>
  <c r="W13" i="24"/>
  <c r="V14" i="24"/>
  <c r="V14" i="18"/>
  <c r="W13" i="18"/>
  <c r="V14" i="22"/>
  <c r="W13" i="22"/>
  <c r="V14" i="15"/>
  <c r="W13" i="15"/>
  <c r="Y13" i="19"/>
  <c r="X14" i="19"/>
  <c r="V14" i="25"/>
  <c r="W13" i="25"/>
  <c r="W14" i="20" l="1"/>
  <c r="X13" i="20"/>
  <c r="W14" i="22"/>
  <c r="X13" i="22"/>
  <c r="X13" i="23"/>
  <c r="W14" i="23"/>
  <c r="X13" i="14"/>
  <c r="W14" i="14"/>
  <c r="X13" i="17"/>
  <c r="W14" i="17"/>
  <c r="X13" i="24"/>
  <c r="W14" i="24"/>
  <c r="W14" i="15"/>
  <c r="X13" i="15"/>
  <c r="W14" i="18"/>
  <c r="X13" i="18"/>
  <c r="X13" i="16"/>
  <c r="W14" i="16"/>
  <c r="W14" i="21"/>
  <c r="X13" i="21"/>
  <c r="Z13" i="19"/>
  <c r="Y14" i="19"/>
  <c r="W14" i="25"/>
  <c r="X13" i="25"/>
  <c r="Y13" i="16" l="1"/>
  <c r="X14" i="16"/>
  <c r="Y13" i="23"/>
  <c r="X14" i="23"/>
  <c r="Y13" i="15"/>
  <c r="X14" i="15"/>
  <c r="X14" i="20"/>
  <c r="Y13" i="20"/>
  <c r="Y13" i="17"/>
  <c r="X14" i="17"/>
  <c r="X14" i="24"/>
  <c r="Y13" i="24"/>
  <c r="X14" i="14"/>
  <c r="Y13" i="14"/>
  <c r="Y13" i="21"/>
  <c r="X14" i="21"/>
  <c r="X14" i="18"/>
  <c r="Y13" i="18"/>
  <c r="X14" i="22"/>
  <c r="Y13" i="22"/>
  <c r="Z14" i="19"/>
  <c r="AA13" i="19"/>
  <c r="X14" i="25"/>
  <c r="Y13" i="25"/>
  <c r="Y14" i="15" l="1"/>
  <c r="Z13" i="15"/>
  <c r="Z13" i="18"/>
  <c r="Y14" i="18"/>
  <c r="Z13" i="14"/>
  <c r="Y14" i="14"/>
  <c r="Z13" i="21"/>
  <c r="Y14" i="21"/>
  <c r="Z13" i="23"/>
  <c r="Y14" i="23"/>
  <c r="Z13" i="17"/>
  <c r="Y14" i="17"/>
  <c r="Z13" i="16"/>
  <c r="Y14" i="16"/>
  <c r="Y14" i="22"/>
  <c r="Z13" i="22"/>
  <c r="Z13" i="24"/>
  <c r="Y14" i="24"/>
  <c r="Z13" i="20"/>
  <c r="Y14" i="20"/>
  <c r="AA14" i="19"/>
  <c r="AB13" i="19"/>
  <c r="Y14" i="25"/>
  <c r="Z13" i="25"/>
  <c r="AA13" i="24" l="1"/>
  <c r="Z14" i="24"/>
  <c r="Z14" i="23"/>
  <c r="AA13" i="23"/>
  <c r="Z14" i="14"/>
  <c r="AA13" i="14"/>
  <c r="AA13" i="15"/>
  <c r="Z14" i="15"/>
  <c r="AA13" i="20"/>
  <c r="Z14" i="20"/>
  <c r="Z14" i="17"/>
  <c r="AA13" i="17"/>
  <c r="Z14" i="21"/>
  <c r="AA13" i="21"/>
  <c r="Z14" i="18"/>
  <c r="AA13" i="18"/>
  <c r="Z14" i="16"/>
  <c r="AA13" i="16"/>
  <c r="AA13" i="22"/>
  <c r="Z14" i="22"/>
  <c r="AC13" i="19"/>
  <c r="AB14" i="19"/>
  <c r="Z14" i="25"/>
  <c r="AA13" i="25"/>
  <c r="AB13" i="20" l="1"/>
  <c r="AA14" i="20"/>
  <c r="AB13" i="16"/>
  <c r="AA14" i="16"/>
  <c r="AA14" i="21"/>
  <c r="AB13" i="21"/>
  <c r="AB13" i="14"/>
  <c r="AA14" i="14"/>
  <c r="AA14" i="22"/>
  <c r="AB13" i="22"/>
  <c r="AB13" i="15"/>
  <c r="AA14" i="15"/>
  <c r="AB13" i="24"/>
  <c r="AA14" i="24"/>
  <c r="AA14" i="18"/>
  <c r="AB13" i="18"/>
  <c r="AA14" i="17"/>
  <c r="AB13" i="17"/>
  <c r="AB13" i="23"/>
  <c r="AA14" i="23"/>
  <c r="AD13" i="19"/>
  <c r="AC14" i="19"/>
  <c r="AA14" i="25"/>
  <c r="AB13" i="25"/>
  <c r="AB14" i="20" l="1"/>
  <c r="AC13" i="20"/>
  <c r="AC13" i="17"/>
  <c r="AB14" i="17"/>
  <c r="AB14" i="22"/>
  <c r="AC13" i="22"/>
  <c r="AC13" i="21"/>
  <c r="AB14" i="21"/>
  <c r="AB14" i="24"/>
  <c r="AC13" i="24"/>
  <c r="AC13" i="23"/>
  <c r="AB14" i="23"/>
  <c r="AC13" i="15"/>
  <c r="AB14" i="15"/>
  <c r="AB14" i="14"/>
  <c r="AC13" i="14"/>
  <c r="AC13" i="16"/>
  <c r="AB14" i="16"/>
  <c r="AB14" i="18"/>
  <c r="AC13" i="18"/>
  <c r="AD14" i="19"/>
  <c r="AE13" i="19"/>
  <c r="AB14" i="25"/>
  <c r="AC13" i="25"/>
  <c r="AC14" i="24" l="1"/>
  <c r="AD13" i="24"/>
  <c r="AD13" i="22"/>
  <c r="AC14" i="22"/>
  <c r="AC14" i="20"/>
  <c r="AD13" i="20"/>
  <c r="AD13" i="16"/>
  <c r="AC14" i="16"/>
  <c r="AD13" i="23"/>
  <c r="AC14" i="23"/>
  <c r="AD13" i="21"/>
  <c r="AC14" i="21"/>
  <c r="AD13" i="17"/>
  <c r="AC14" i="17"/>
  <c r="AD13" i="15"/>
  <c r="AC14" i="15"/>
  <c r="AD13" i="18"/>
  <c r="AC14" i="18"/>
  <c r="AD13" i="14"/>
  <c r="AC14" i="14"/>
  <c r="AE14" i="19"/>
  <c r="AF13" i="19"/>
  <c r="AC14" i="25"/>
  <c r="AD13" i="25"/>
  <c r="AD14" i="23" l="1"/>
  <c r="AE13" i="23"/>
  <c r="AE13" i="20"/>
  <c r="AD14" i="20"/>
  <c r="AE13" i="24"/>
  <c r="AD14" i="24"/>
  <c r="AD14" i="18"/>
  <c r="AE13" i="18"/>
  <c r="AD14" i="15"/>
  <c r="AE13" i="15"/>
  <c r="AD14" i="16"/>
  <c r="AE13" i="16"/>
  <c r="AE13" i="22"/>
  <c r="AD14" i="22"/>
  <c r="AE13" i="17"/>
  <c r="AD14" i="17"/>
  <c r="AD14" i="14"/>
  <c r="AE13" i="14"/>
  <c r="AD14" i="21"/>
  <c r="AE13" i="21"/>
  <c r="AG13" i="19"/>
  <c r="AF14" i="19"/>
  <c r="AD14" i="25"/>
  <c r="AE13" i="25"/>
  <c r="AF13" i="24" l="1"/>
  <c r="AE14" i="24"/>
  <c r="AF13" i="14"/>
  <c r="AE14" i="14"/>
  <c r="AF13" i="15"/>
  <c r="AE14" i="15"/>
  <c r="AF13" i="23"/>
  <c r="AE14" i="23"/>
  <c r="AF13" i="17"/>
  <c r="AE14" i="17"/>
  <c r="AE14" i="20"/>
  <c r="AF13" i="20"/>
  <c r="AE14" i="22"/>
  <c r="AF13" i="22"/>
  <c r="AE14" i="21"/>
  <c r="AF13" i="21"/>
  <c r="AF13" i="16"/>
  <c r="AE14" i="16"/>
  <c r="AE14" i="18"/>
  <c r="AF13" i="18"/>
  <c r="AH13" i="19"/>
  <c r="AH14" i="19" s="1"/>
  <c r="AG14" i="19"/>
  <c r="AE14" i="25"/>
  <c r="AF13" i="25"/>
  <c r="AG13" i="16" l="1"/>
  <c r="AF14" i="16"/>
  <c r="AF14" i="15"/>
  <c r="AG13" i="15"/>
  <c r="AG13" i="24"/>
  <c r="AF14" i="24"/>
  <c r="AF14" i="22"/>
  <c r="AG13" i="22"/>
  <c r="AG13" i="17"/>
  <c r="AF14" i="17"/>
  <c r="AG13" i="23"/>
  <c r="AF14" i="23"/>
  <c r="AF14" i="14"/>
  <c r="AG13" i="14"/>
  <c r="AF14" i="18"/>
  <c r="AG13" i="18"/>
  <c r="AG13" i="21"/>
  <c r="AF14" i="21"/>
  <c r="AG13" i="20"/>
  <c r="AF14" i="20"/>
  <c r="AG13" i="25"/>
  <c r="AF14" i="25"/>
  <c r="AH13" i="21" l="1"/>
  <c r="AH14" i="21" s="1"/>
  <c r="AG14" i="21"/>
  <c r="AH13" i="16"/>
  <c r="AH14" i="16" s="1"/>
  <c r="AG14" i="16"/>
  <c r="AH13" i="14"/>
  <c r="AH14" i="14" s="1"/>
  <c r="AG14" i="14"/>
  <c r="AH13" i="24"/>
  <c r="AH14" i="24" s="1"/>
  <c r="AG14" i="24"/>
  <c r="AH13" i="20"/>
  <c r="AH14" i="20" s="1"/>
  <c r="AG14" i="20"/>
  <c r="AH13" i="23"/>
  <c r="AH14" i="23" s="1"/>
  <c r="AG14" i="23"/>
  <c r="AH13" i="17"/>
  <c r="AH14" i="17" s="1"/>
  <c r="AG14" i="17"/>
  <c r="AH13" i="18"/>
  <c r="AH14" i="18" s="1"/>
  <c r="AG14" i="18"/>
  <c r="AG14" i="22"/>
  <c r="AH13" i="22"/>
  <c r="AH14" i="22" s="1"/>
  <c r="AG14" i="15"/>
  <c r="AH13" i="15"/>
  <c r="AH14" i="15" s="1"/>
  <c r="AH13" i="25"/>
  <c r="AH14" i="25" s="1"/>
  <c r="AG14" i="25"/>
</calcChain>
</file>

<file path=xl/comments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4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5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6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7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8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9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0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1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2.xml><?xml version="1.0" encoding="utf-8"?>
<comments xmlns="http://schemas.openxmlformats.org/spreadsheetml/2006/main">
  <authors>
    <author>gmb</author>
  </authors>
  <commentList>
    <comment ref="AJ13" authorId="0" shapeId="0">
      <text>
        <r>
          <rPr>
            <b/>
            <sz val="9"/>
            <color indexed="81"/>
            <rFont val="Tahoma"/>
            <family val="2"/>
          </rPr>
          <t>gmb:</t>
        </r>
        <r>
          <rPr>
            <sz val="9"/>
            <color indexed="81"/>
            <rFont val="Tahoma"/>
            <family val="2"/>
          </rPr>
          <t xml:space="preserve">
ne pas supprimer les données de cette colonne</t>
        </r>
      </text>
    </comment>
  </commentList>
</comments>
</file>

<file path=xl/comments13.xml><?xml version="1.0" encoding="utf-8"?>
<comments xmlns="http://schemas.openxmlformats.org/spreadsheetml/2006/main">
  <authors>
    <author>gmb</author>
  </authors>
  <commentList>
    <comment ref="F1" authorId="0" shapeId="0">
      <text>
        <r>
          <rPr>
            <b/>
            <sz val="9"/>
            <color indexed="81"/>
            <rFont val="Tahoma"/>
            <charset val="1"/>
          </rPr>
          <t>gmb:</t>
        </r>
        <r>
          <rPr>
            <sz val="9"/>
            <color indexed="81"/>
            <rFont val="Tahoma"/>
            <charset val="1"/>
          </rPr>
          <t xml:space="preserve">
Ne pas supprimer cette colonne</t>
        </r>
      </text>
    </comment>
  </commentList>
</comments>
</file>

<file path=xl/sharedStrings.xml><?xml version="1.0" encoding="utf-8"?>
<sst xmlns="http://schemas.openxmlformats.org/spreadsheetml/2006/main" count="321" uniqueCount="80">
  <si>
    <t>Le Jour de l'An</t>
  </si>
  <si>
    <t>Pâques</t>
  </si>
  <si>
    <t>Le lundi de Pâques</t>
  </si>
  <si>
    <t>La fête du Travail</t>
  </si>
  <si>
    <t>L'Ascension</t>
  </si>
  <si>
    <t>Pentecôte</t>
  </si>
  <si>
    <t>Le lundi de Pentecôte</t>
  </si>
  <si>
    <t>La fête nationale</t>
  </si>
  <si>
    <t>L'Assomption</t>
  </si>
  <si>
    <t>La Toussaint</t>
  </si>
  <si>
    <t>L'Armistice</t>
  </si>
  <si>
    <t>Noël</t>
  </si>
  <si>
    <t>NOM :</t>
  </si>
  <si>
    <t>PRENOM :</t>
  </si>
  <si>
    <t>Date de naissance</t>
  </si>
  <si>
    <t>Date d'entrée dans l'établissement d'accueil :</t>
  </si>
  <si>
    <t>Date de sortie :</t>
  </si>
  <si>
    <t>interruption éventuelle :</t>
  </si>
  <si>
    <t>N° DE DOS. M</t>
  </si>
  <si>
    <t>N° DOS. E</t>
  </si>
  <si>
    <t>NOM DE L'ENFANT</t>
  </si>
  <si>
    <t>PRENOM DE L'ENFANT</t>
  </si>
  <si>
    <t>DATE DE NAISSANCE</t>
  </si>
  <si>
    <t>DATE D'ENTREE</t>
  </si>
  <si>
    <t>AGE</t>
  </si>
  <si>
    <t>DATE DE SORTIE</t>
  </si>
  <si>
    <t>NOM MAMAN</t>
  </si>
  <si>
    <t>PRENOM MAMAN</t>
  </si>
  <si>
    <t>REGISTRE DE PRESENCE DES ENFANTS 0-5 ANS-</t>
  </si>
  <si>
    <t>NOM</t>
  </si>
  <si>
    <t>Prénom</t>
  </si>
  <si>
    <t>total</t>
  </si>
  <si>
    <t>N° onglet</t>
  </si>
  <si>
    <t>?</t>
  </si>
  <si>
    <t>Cappou</t>
  </si>
  <si>
    <t>Nathalie</t>
  </si>
  <si>
    <t>Rouent</t>
  </si>
  <si>
    <t>Nelly</t>
  </si>
  <si>
    <t>*</t>
  </si>
  <si>
    <t>Année</t>
  </si>
  <si>
    <t>http://forum.excel-pratique.com/excel/liaisons-et-macro-t64861.html</t>
  </si>
  <si>
    <t>Peule</t>
  </si>
  <si>
    <t>Frédéric</t>
  </si>
  <si>
    <t>Touen</t>
  </si>
  <si>
    <t>Blia</t>
  </si>
  <si>
    <t>Pirottr</t>
  </si>
  <si>
    <t>Aurélie</t>
  </si>
  <si>
    <t>Jojo</t>
  </si>
  <si>
    <t>Henriette</t>
  </si>
  <si>
    <t>Henrt</t>
  </si>
  <si>
    <t>Haesen</t>
  </si>
  <si>
    <t>Cappuchi</t>
  </si>
  <si>
    <t>Onglet</t>
  </si>
  <si>
    <t>22/06/2011</t>
  </si>
  <si>
    <t>12/09/2013</t>
  </si>
  <si>
    <t>02/01/2014</t>
  </si>
  <si>
    <t/>
  </si>
  <si>
    <t xml:space="preserve"> Lena</t>
  </si>
  <si>
    <t xml:space="preserve">dans la colonne E il faut rien mettre </t>
  </si>
  <si>
    <t>dans la colonne D les jour de présence</t>
  </si>
  <si>
    <t>la colonne C il faut rien mettre</t>
  </si>
  <si>
    <t>dans la colonne B je dois mettre les initiales de la maman nom et prenom</t>
  </si>
  <si>
    <t>dans la colonne A je dois mettre les initiales de l enfant nom et prenom</t>
  </si>
  <si>
    <t>Participation financière du parent</t>
  </si>
  <si>
    <t>Nombre de jour de présence sur l'année concernée</t>
  </si>
  <si>
    <t>Organisme de Formation où le parent est inscrit</t>
  </si>
  <si>
    <t>Nom et prénom du parent</t>
  </si>
  <si>
    <t>Nom et Prénom de l'enfant</t>
  </si>
  <si>
    <t>C - N</t>
  </si>
  <si>
    <t>R - N</t>
  </si>
  <si>
    <t>P  -F</t>
  </si>
  <si>
    <t>P - A</t>
  </si>
  <si>
    <t>H - L</t>
  </si>
  <si>
    <t>T - B</t>
  </si>
  <si>
    <t>C - J</t>
  </si>
  <si>
    <t>H - H</t>
  </si>
  <si>
    <t>04/03/2012</t>
  </si>
  <si>
    <t>15/5/2015</t>
  </si>
  <si>
    <t>G - G</t>
  </si>
  <si>
    <t>L -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</si>
</sst>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h]:mm"/>
    <numFmt numFmtId="165" formatCode="mmm\-yyyy"/>
    <numFmt numFmtId="166" formatCode="d/mm"/>
    <numFmt numFmtId="167" formatCode="mmmm/yyyy"/>
    <numFmt numFmtId="168" formatCode="[$-409]d\-mmm\-yy;@"/>
    <numFmt numFmtId="169" formatCode="[$-40C]dd\-mmm\-yy;@"/>
    <numFmt numFmtId="170" formatCode="dd/mm/yy;@"/>
    <numFmt numFmtId="171" formatCode="ddd"/>
    <numFmt numFmtId="172" formatCode="mmm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10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Tahoma"/>
      <family val="2"/>
    </font>
    <font>
      <b/>
      <sz val="10"/>
      <name val="Tahoma"/>
      <family val="2"/>
    </font>
    <font>
      <b/>
      <sz val="14"/>
      <name val="Tahoma"/>
      <family val="2"/>
    </font>
    <font>
      <sz val="14"/>
      <name val="Arial"/>
      <family val="2"/>
    </font>
    <font>
      <sz val="14"/>
      <name val="Tahoma"/>
      <family val="2"/>
    </font>
    <font>
      <b/>
      <i/>
      <sz val="11"/>
      <color theme="1"/>
      <name val="Comic Sans MS"/>
      <family val="4"/>
    </font>
    <font>
      <b/>
      <sz val="10"/>
      <color rgb="FFFF0000"/>
      <name val="Arial"/>
      <family val="2"/>
    </font>
    <font>
      <u/>
      <sz val="10"/>
      <color theme="10"/>
      <name val="Arial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FF0000"/>
      </bottom>
      <diagonal/>
    </border>
    <border>
      <left/>
      <right style="thin">
        <color indexed="64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" fillId="0" borderId="0"/>
  </cellStyleXfs>
  <cellXfs count="119">
    <xf numFmtId="0" fontId="0" fillId="0" borderId="0" xfId="0"/>
    <xf numFmtId="0" fontId="0" fillId="0" borderId="0" xfId="0" applyFill="1"/>
    <xf numFmtId="167" fontId="3" fillId="0" borderId="0" xfId="0" applyNumberFormat="1" applyFont="1" applyBorder="1" applyAlignment="1"/>
    <xf numFmtId="0" fontId="5" fillId="0" borderId="0" xfId="0" applyFont="1" applyFill="1"/>
    <xf numFmtId="0" fontId="5" fillId="0" borderId="0" xfId="0" applyFont="1"/>
    <xf numFmtId="0" fontId="5" fillId="0" borderId="0" xfId="0" applyFont="1" applyFill="1" applyBorder="1"/>
    <xf numFmtId="0" fontId="6" fillId="0" borderId="0" xfId="0" applyNumberFormat="1" applyFont="1" applyFill="1" applyBorder="1" applyAlignment="1">
      <alignment horizontal="center"/>
    </xf>
    <xf numFmtId="166" fontId="5" fillId="0" borderId="0" xfId="0" applyNumberFormat="1" applyFont="1"/>
    <xf numFmtId="0" fontId="5" fillId="0" borderId="0" xfId="0" applyFont="1" applyBorder="1"/>
    <xf numFmtId="166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4" fontId="6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4" fillId="0" borderId="4" xfId="0" applyFont="1" applyBorder="1"/>
    <xf numFmtId="169" fontId="4" fillId="0" borderId="4" xfId="0" applyNumberFormat="1" applyFont="1" applyBorder="1" applyProtection="1"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4" fillId="0" borderId="0" xfId="0" applyFont="1" applyFill="1" applyBorder="1"/>
    <xf numFmtId="168" fontId="7" fillId="0" borderId="0" xfId="0" applyNumberFormat="1" applyFont="1" applyFill="1" applyBorder="1"/>
    <xf numFmtId="0" fontId="7" fillId="0" borderId="0" xfId="0" applyFont="1" applyFill="1" applyBorder="1"/>
    <xf numFmtId="169" fontId="4" fillId="0" borderId="0" xfId="0" applyNumberFormat="1" applyFont="1" applyFill="1" applyBorder="1"/>
    <xf numFmtId="14" fontId="0" fillId="0" borderId="0" xfId="0" applyNumberFormat="1" applyFill="1" applyBorder="1"/>
    <xf numFmtId="170" fontId="0" fillId="0" borderId="0" xfId="0" applyNumberFormat="1" applyFill="1" applyBorder="1"/>
    <xf numFmtId="166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0" fillId="0" borderId="0" xfId="0" applyBorder="1" applyAlignment="1"/>
    <xf numFmtId="0" fontId="0" fillId="0" borderId="0" xfId="0" applyFill="1" applyBorder="1" applyAlignment="1"/>
    <xf numFmtId="166" fontId="0" fillId="0" borderId="0" xfId="0" applyNumberFormat="1"/>
    <xf numFmtId="166" fontId="0" fillId="0" borderId="0" xfId="0" applyNumberFormat="1" applyFill="1"/>
    <xf numFmtId="166" fontId="0" fillId="3" borderId="0" xfId="0" applyNumberFormat="1" applyFill="1"/>
    <xf numFmtId="166" fontId="2" fillId="0" borderId="5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166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7" fontId="3" fillId="0" borderId="0" xfId="0" applyNumberFormat="1" applyFont="1" applyFill="1" applyBorder="1" applyAlignment="1"/>
    <xf numFmtId="166" fontId="5" fillId="0" borderId="0" xfId="0" applyNumberFormat="1" applyFont="1" applyFill="1" applyBorder="1"/>
    <xf numFmtId="0" fontId="5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8" fillId="0" borderId="0" xfId="0" applyNumberFormat="1" applyFont="1" applyFill="1" applyBorder="1" applyAlignment="1"/>
    <xf numFmtId="0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center"/>
    </xf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171" fontId="5" fillId="0" borderId="1" xfId="0" applyNumberFormat="1" applyFont="1" applyBorder="1" applyAlignment="1">
      <alignment horizontal="center"/>
    </xf>
    <xf numFmtId="0" fontId="6" fillId="0" borderId="0" xfId="0" applyFont="1"/>
    <xf numFmtId="172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Fill="1" applyBorder="1"/>
    <xf numFmtId="0" fontId="12" fillId="0" borderId="11" xfId="0" applyFont="1" applyBorder="1" applyAlignment="1">
      <alignment vertical="center"/>
    </xf>
    <xf numFmtId="14" fontId="13" fillId="0" borderId="0" xfId="0" applyNumberFormat="1" applyFont="1"/>
    <xf numFmtId="0" fontId="0" fillId="6" borderId="0" xfId="0" applyFill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/>
    <xf numFmtId="0" fontId="0" fillId="0" borderId="0" xfId="0" applyAlignment="1"/>
    <xf numFmtId="0" fontId="0" fillId="0" borderId="0" xfId="0" applyFill="1" applyAlignment="1"/>
    <xf numFmtId="17" fontId="0" fillId="0" borderId="0" xfId="0" applyNumberFormat="1" applyAlignment="1"/>
    <xf numFmtId="165" fontId="5" fillId="0" borderId="0" xfId="0" applyNumberFormat="1" applyFont="1" applyAlignment="1"/>
    <xf numFmtId="166" fontId="5" fillId="0" borderId="0" xfId="0" applyNumberFormat="1" applyFont="1" applyFill="1" applyAlignment="1"/>
    <xf numFmtId="0" fontId="5" fillId="0" borderId="0" xfId="0" applyFont="1" applyFill="1" applyAlignment="1"/>
    <xf numFmtId="0" fontId="5" fillId="0" borderId="0" xfId="0" applyNumberFormat="1" applyFont="1" applyAlignment="1"/>
    <xf numFmtId="166" fontId="5" fillId="7" borderId="0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6" fillId="0" borderId="0" xfId="0" applyNumberFormat="1" applyFont="1" applyAlignment="1">
      <alignment horizontal="center"/>
    </xf>
    <xf numFmtId="0" fontId="14" fillId="0" borderId="0" xfId="1"/>
    <xf numFmtId="0" fontId="0" fillId="4" borderId="1" xfId="0" applyFill="1" applyBorder="1"/>
    <xf numFmtId="3" fontId="0" fillId="4" borderId="1" xfId="0" applyNumberFormat="1" applyFill="1" applyBorder="1"/>
    <xf numFmtId="14" fontId="0" fillId="4" borderId="1" xfId="0" applyNumberFormat="1" applyFill="1" applyBorder="1"/>
    <xf numFmtId="2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0" fontId="13" fillId="0" borderId="0" xfId="0" applyFont="1" applyAlignment="1">
      <alignment horizontal="left"/>
    </xf>
    <xf numFmtId="0" fontId="5" fillId="4" borderId="0" xfId="0" applyFont="1" applyFill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" fillId="0" borderId="0" xfId="2"/>
    <xf numFmtId="0" fontId="1" fillId="0" borderId="0" xfId="2" applyBorder="1"/>
    <xf numFmtId="49" fontId="1" fillId="0" borderId="1" xfId="2" applyNumberFormat="1" applyBorder="1" applyAlignment="1">
      <alignment horizontal="left" vertical="center" wrapText="1"/>
    </xf>
    <xf numFmtId="49" fontId="1" fillId="0" borderId="0" xfId="2" applyNumberFormat="1" applyBorder="1" applyAlignment="1">
      <alignment wrapText="1"/>
    </xf>
    <xf numFmtId="49" fontId="1" fillId="8" borderId="17" xfId="2" applyNumberFormat="1" applyFill="1" applyBorder="1" applyAlignment="1">
      <alignment horizontal="center" vertical="center" wrapText="1"/>
    </xf>
    <xf numFmtId="49" fontId="1" fillId="8" borderId="16" xfId="2" applyNumberFormat="1" applyFill="1" applyBorder="1" applyAlignment="1">
      <alignment horizontal="center" vertical="center" wrapText="1"/>
    </xf>
    <xf numFmtId="0" fontId="1" fillId="0" borderId="0" xfId="2" applyBorder="1" applyAlignment="1">
      <alignment horizontal="center" vertical="center"/>
    </xf>
    <xf numFmtId="0" fontId="1" fillId="4" borderId="0" xfId="2" applyFill="1" applyBorder="1" applyAlignment="1">
      <alignment horizontal="center" vertical="center"/>
    </xf>
    <xf numFmtId="49" fontId="1" fillId="8" borderId="15" xfId="2" applyNumberFormat="1" applyFill="1" applyBorder="1" applyAlignment="1">
      <alignment horizontal="center" vertical="center" wrapText="1"/>
    </xf>
    <xf numFmtId="0" fontId="1" fillId="0" borderId="13" xfId="2" applyBorder="1" applyAlignment="1">
      <alignment horizontal="center" vertical="center"/>
    </xf>
    <xf numFmtId="0" fontId="1" fillId="0" borderId="1" xfId="2" applyBorder="1" applyAlignment="1">
      <alignment horizontal="center" vertical="center"/>
    </xf>
    <xf numFmtId="0" fontId="1" fillId="0" borderId="1" xfId="2" applyNumberFormat="1" applyBorder="1" applyAlignment="1">
      <alignment horizontal="center" vertical="center"/>
    </xf>
    <xf numFmtId="0" fontId="6" fillId="0" borderId="1" xfId="2" applyFont="1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5" fillId="7" borderId="0" xfId="0" applyNumberFormat="1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67" fontId="3" fillId="4" borderId="8" xfId="0" applyNumberFormat="1" applyFont="1" applyFill="1" applyBorder="1" applyAlignment="1">
      <alignment horizontal="center"/>
    </xf>
    <xf numFmtId="167" fontId="3" fillId="4" borderId="9" xfId="0" applyNumberFormat="1" applyFont="1" applyFill="1" applyBorder="1" applyAlignment="1">
      <alignment horizontal="center"/>
    </xf>
    <xf numFmtId="167" fontId="3" fillId="4" borderId="1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1" fillId="0" borderId="14" xfId="2" applyBorder="1" applyAlignment="1">
      <alignment horizontal="center" wrapText="1"/>
    </xf>
    <xf numFmtId="0" fontId="1" fillId="0" borderId="13" xfId="2" applyBorder="1" applyAlignment="1">
      <alignment horizontal="center" wrapText="1"/>
    </xf>
    <xf numFmtId="0" fontId="1" fillId="0" borderId="1" xfId="2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2114"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gray125">
          <fgColor auto="1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 patternType="gray125">
          <fgColor auto="1"/>
        </patternFill>
      </fill>
    </dxf>
    <dxf>
      <fill>
        <patternFill>
          <bgColor rgb="FFFFC0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6"/>
          </stop>
          <stop position="1">
            <color theme="0"/>
          </stop>
        </gradientFill>
      </fill>
    </dxf>
    <dxf>
      <fill>
        <gradientFill degree="90">
          <stop position="0">
            <color rgb="FFFF0000"/>
          </stop>
          <stop position="0.5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0.5">
            <color theme="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ill>
        <patternFill>
          <bgColor indexed="15"/>
        </patternFill>
      </fill>
    </dxf>
    <dxf>
      <fill>
        <patternFill>
          <bgColor indexed="10"/>
        </patternFill>
      </fill>
    </dxf>
    <dxf>
      <fill>
        <patternFill>
          <bgColor indexed="5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7D6E92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161925</xdr:colOff>
      <xdr:row>7</xdr:row>
      <xdr:rowOff>9525</xdr:rowOff>
    </xdr:from>
    <xdr:to>
      <xdr:col>4</xdr:col>
      <xdr:colOff>609600</xdr:colOff>
      <xdr:row>9</xdr:row>
      <xdr:rowOff>9525</xdr:rowOff>
    </xdr:to>
    <xdr:sp macro="[0]!EntréeSortie" textlink="">
      <xdr:nvSpPr>
        <xdr:cNvPr id="2" name="ZoneTexte 1"/>
        <xdr:cNvSpPr txBox="1"/>
      </xdr:nvSpPr>
      <xdr:spPr>
        <a:xfrm>
          <a:off x="2447925" y="1143000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Entrée </a:t>
          </a:r>
        </a:p>
      </xdr:txBody>
    </xdr:sp>
    <xdr:clientData fPrintsWithSheet="0"/>
  </xdr:twoCellAnchor>
  <xdr:twoCellAnchor editAs="absolute">
    <xdr:from>
      <xdr:col>3</xdr:col>
      <xdr:colOff>161925</xdr:colOff>
      <xdr:row>13</xdr:row>
      <xdr:rowOff>139701</xdr:rowOff>
    </xdr:from>
    <xdr:to>
      <xdr:col>4</xdr:col>
      <xdr:colOff>609600</xdr:colOff>
      <xdr:row>15</xdr:row>
      <xdr:rowOff>139701</xdr:rowOff>
    </xdr:to>
    <xdr:sp macro="[0]!Liste" textlink="">
      <xdr:nvSpPr>
        <xdr:cNvPr id="3" name="ZoneTexte 2"/>
        <xdr:cNvSpPr txBox="1"/>
      </xdr:nvSpPr>
      <xdr:spPr>
        <a:xfrm>
          <a:off x="2447925" y="2244726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  <xdr:twoCellAnchor editAs="absolute">
    <xdr:from>
      <xdr:col>3</xdr:col>
      <xdr:colOff>161925</xdr:colOff>
      <xdr:row>17</xdr:row>
      <xdr:rowOff>42864</xdr:rowOff>
    </xdr:from>
    <xdr:to>
      <xdr:col>4</xdr:col>
      <xdr:colOff>609600</xdr:colOff>
      <xdr:row>19</xdr:row>
      <xdr:rowOff>42864</xdr:rowOff>
    </xdr:to>
    <xdr:sp macro="[0]!Mois" textlink="">
      <xdr:nvSpPr>
        <xdr:cNvPr id="4" name="ZoneTexte 3"/>
        <xdr:cNvSpPr txBox="1"/>
      </xdr:nvSpPr>
      <xdr:spPr>
        <a:xfrm>
          <a:off x="2447925" y="2795589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mensuelle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20</xdr:row>
      <xdr:rowOff>107952</xdr:rowOff>
    </xdr:from>
    <xdr:to>
      <xdr:col>4</xdr:col>
      <xdr:colOff>609600</xdr:colOff>
      <xdr:row>22</xdr:row>
      <xdr:rowOff>107952</xdr:rowOff>
    </xdr:to>
    <xdr:sp macro="[0]!FicheIndividuelle" textlink="">
      <xdr:nvSpPr>
        <xdr:cNvPr id="5" name="ZoneTexte 4"/>
        <xdr:cNvSpPr txBox="1"/>
      </xdr:nvSpPr>
      <xdr:spPr>
        <a:xfrm>
          <a:off x="2447925" y="3346452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F. individuelle</a:t>
          </a:r>
        </a:p>
      </xdr:txBody>
    </xdr:sp>
    <xdr:clientData fPrintsWithSheet="0"/>
  </xdr:twoCellAnchor>
  <xdr:twoCellAnchor editAs="absolute">
    <xdr:from>
      <xdr:col>3</xdr:col>
      <xdr:colOff>161925</xdr:colOff>
      <xdr:row>24</xdr:row>
      <xdr:rowOff>11115</xdr:rowOff>
    </xdr:from>
    <xdr:to>
      <xdr:col>4</xdr:col>
      <xdr:colOff>609600</xdr:colOff>
      <xdr:row>26</xdr:row>
      <xdr:rowOff>11115</xdr:rowOff>
    </xdr:to>
    <xdr:sp macro="[0]!AnnexreOne" textlink="">
      <xdr:nvSpPr>
        <xdr:cNvPr id="6" name="ZoneTexte 5"/>
        <xdr:cNvSpPr txBox="1"/>
      </xdr:nvSpPr>
      <xdr:spPr>
        <a:xfrm>
          <a:off x="2447925" y="389731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Annexe One</a:t>
          </a:r>
        </a:p>
      </xdr:txBody>
    </xdr:sp>
    <xdr:clientData fPrintsWithSheet="0"/>
  </xdr:twoCellAnchor>
  <xdr:twoCellAnchor editAs="absolute">
    <xdr:from>
      <xdr:col>3</xdr:col>
      <xdr:colOff>161925</xdr:colOff>
      <xdr:row>10</xdr:row>
      <xdr:rowOff>74613</xdr:rowOff>
    </xdr:from>
    <xdr:to>
      <xdr:col>4</xdr:col>
      <xdr:colOff>609600</xdr:colOff>
      <xdr:row>12</xdr:row>
      <xdr:rowOff>74613</xdr:rowOff>
    </xdr:to>
    <xdr:sp macro="[0]!MettreAjour" textlink="">
      <xdr:nvSpPr>
        <xdr:cNvPr id="7" name="ZoneTexte 6"/>
        <xdr:cNvSpPr txBox="1"/>
      </xdr:nvSpPr>
      <xdr:spPr>
        <a:xfrm>
          <a:off x="2447925" y="1693863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  <xdr:twoCellAnchor editAs="absolute">
    <xdr:from>
      <xdr:col>3</xdr:col>
      <xdr:colOff>161925</xdr:colOff>
      <xdr:row>27</xdr:row>
      <xdr:rowOff>76200</xdr:rowOff>
    </xdr:from>
    <xdr:to>
      <xdr:col>4</xdr:col>
      <xdr:colOff>609600</xdr:colOff>
      <xdr:row>29</xdr:row>
      <xdr:rowOff>76200</xdr:rowOff>
    </xdr:to>
    <xdr:sp macro="[0]!Modification" textlink="">
      <xdr:nvSpPr>
        <xdr:cNvPr id="8" name="ZoneTexte 7"/>
        <xdr:cNvSpPr txBox="1"/>
      </xdr:nvSpPr>
      <xdr:spPr>
        <a:xfrm>
          <a:off x="2447925" y="4448175"/>
          <a:ext cx="1209675" cy="3238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Modif (Sortie)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123826</xdr:colOff>
      <xdr:row>0</xdr:row>
      <xdr:rowOff>9525</xdr:rowOff>
    </xdr:from>
    <xdr:to>
      <xdr:col>0</xdr:col>
      <xdr:colOff>752476</xdr:colOff>
      <xdr:row>0</xdr:row>
      <xdr:rowOff>266700</xdr:rowOff>
    </xdr:to>
    <xdr:sp macro="[0]!Menu" textlink="">
      <xdr:nvSpPr>
        <xdr:cNvPr id="2" name="ZoneTexte 1"/>
        <xdr:cNvSpPr txBox="1"/>
      </xdr:nvSpPr>
      <xdr:spPr>
        <a:xfrm>
          <a:off x="123826" y="952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89647</xdr:rowOff>
    </xdr:from>
    <xdr:to>
      <xdr:col>0</xdr:col>
      <xdr:colOff>841562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12912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212912</xdr:colOff>
      <xdr:row>0</xdr:row>
      <xdr:rowOff>78441</xdr:rowOff>
    </xdr:from>
    <xdr:to>
      <xdr:col>0</xdr:col>
      <xdr:colOff>841562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12912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156882</xdr:colOff>
      <xdr:row>0</xdr:row>
      <xdr:rowOff>112058</xdr:rowOff>
    </xdr:from>
    <xdr:to>
      <xdr:col>0</xdr:col>
      <xdr:colOff>785532</xdr:colOff>
      <xdr:row>0</xdr:row>
      <xdr:rowOff>369233</xdr:rowOff>
    </xdr:to>
    <xdr:sp macro="[0]!Menu" textlink="">
      <xdr:nvSpPr>
        <xdr:cNvPr id="2" name="ZoneTexte 1"/>
        <xdr:cNvSpPr txBox="1"/>
      </xdr:nvSpPr>
      <xdr:spPr>
        <a:xfrm>
          <a:off x="156882" y="112058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246530</xdr:colOff>
      <xdr:row>0</xdr:row>
      <xdr:rowOff>78441</xdr:rowOff>
    </xdr:from>
    <xdr:to>
      <xdr:col>0</xdr:col>
      <xdr:colOff>875180</xdr:colOff>
      <xdr:row>0</xdr:row>
      <xdr:rowOff>335616</xdr:rowOff>
    </xdr:to>
    <xdr:sp macro="[0]!Menu" textlink="">
      <xdr:nvSpPr>
        <xdr:cNvPr id="2" name="ZoneTexte 1"/>
        <xdr:cNvSpPr txBox="1"/>
      </xdr:nvSpPr>
      <xdr:spPr>
        <a:xfrm>
          <a:off x="246530" y="7844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100853</xdr:rowOff>
    </xdr:from>
    <xdr:to>
      <xdr:col>0</xdr:col>
      <xdr:colOff>875179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46529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268941</xdr:colOff>
      <xdr:row>0</xdr:row>
      <xdr:rowOff>112059</xdr:rowOff>
    </xdr:from>
    <xdr:to>
      <xdr:col>0</xdr:col>
      <xdr:colOff>897591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68941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291352</xdr:colOff>
      <xdr:row>0</xdr:row>
      <xdr:rowOff>100852</xdr:rowOff>
    </xdr:from>
    <xdr:to>
      <xdr:col>0</xdr:col>
      <xdr:colOff>920002</xdr:colOff>
      <xdr:row>0</xdr:row>
      <xdr:rowOff>358027</xdr:rowOff>
    </xdr:to>
    <xdr:sp macro="[0]!Menu" textlink="">
      <xdr:nvSpPr>
        <xdr:cNvPr id="2" name="ZoneTexte 1"/>
        <xdr:cNvSpPr txBox="1"/>
      </xdr:nvSpPr>
      <xdr:spPr>
        <a:xfrm>
          <a:off x="291352" y="10085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100853</xdr:rowOff>
    </xdr:from>
    <xdr:to>
      <xdr:col>0</xdr:col>
      <xdr:colOff>886385</xdr:colOff>
      <xdr:row>0</xdr:row>
      <xdr:rowOff>358028</xdr:rowOff>
    </xdr:to>
    <xdr:sp macro="[0]!Menu" textlink="">
      <xdr:nvSpPr>
        <xdr:cNvPr id="2" name="ZoneTexte 1"/>
        <xdr:cNvSpPr txBox="1"/>
      </xdr:nvSpPr>
      <xdr:spPr>
        <a:xfrm>
          <a:off x="257735" y="100853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257735</xdr:colOff>
      <xdr:row>0</xdr:row>
      <xdr:rowOff>134471</xdr:rowOff>
    </xdr:from>
    <xdr:to>
      <xdr:col>0</xdr:col>
      <xdr:colOff>886385</xdr:colOff>
      <xdr:row>0</xdr:row>
      <xdr:rowOff>391646</xdr:rowOff>
    </xdr:to>
    <xdr:sp macro="[0]!Menu" textlink="">
      <xdr:nvSpPr>
        <xdr:cNvPr id="2" name="ZoneTexte 1"/>
        <xdr:cNvSpPr txBox="1"/>
      </xdr:nvSpPr>
      <xdr:spPr>
        <a:xfrm>
          <a:off x="257735" y="134471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224117</xdr:colOff>
      <xdr:row>0</xdr:row>
      <xdr:rowOff>89647</xdr:rowOff>
    </xdr:from>
    <xdr:to>
      <xdr:col>0</xdr:col>
      <xdr:colOff>852767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24117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235323</xdr:colOff>
      <xdr:row>0</xdr:row>
      <xdr:rowOff>112059</xdr:rowOff>
    </xdr:from>
    <xdr:to>
      <xdr:col>0</xdr:col>
      <xdr:colOff>863973</xdr:colOff>
      <xdr:row>0</xdr:row>
      <xdr:rowOff>369234</xdr:rowOff>
    </xdr:to>
    <xdr:sp macro="[0]!Menu" textlink="">
      <xdr:nvSpPr>
        <xdr:cNvPr id="2" name="ZoneTexte 1"/>
        <xdr:cNvSpPr txBox="1"/>
      </xdr:nvSpPr>
      <xdr:spPr>
        <a:xfrm>
          <a:off x="235323" y="112059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246529</xdr:colOff>
      <xdr:row>0</xdr:row>
      <xdr:rowOff>89647</xdr:rowOff>
    </xdr:from>
    <xdr:to>
      <xdr:col>0</xdr:col>
      <xdr:colOff>875179</xdr:colOff>
      <xdr:row>0</xdr:row>
      <xdr:rowOff>346822</xdr:rowOff>
    </xdr:to>
    <xdr:sp macro="[0]!Menu" textlink="">
      <xdr:nvSpPr>
        <xdr:cNvPr id="2" name="ZoneTexte 1"/>
        <xdr:cNvSpPr txBox="1"/>
      </xdr:nvSpPr>
      <xdr:spPr>
        <a:xfrm>
          <a:off x="246529" y="89647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67235</xdr:colOff>
      <xdr:row>0</xdr:row>
      <xdr:rowOff>78442</xdr:rowOff>
    </xdr:from>
    <xdr:to>
      <xdr:col>3</xdr:col>
      <xdr:colOff>695885</xdr:colOff>
      <xdr:row>2</xdr:row>
      <xdr:rowOff>21852</xdr:rowOff>
    </xdr:to>
    <xdr:sp macro="[0]!Menu" textlink="">
      <xdr:nvSpPr>
        <xdr:cNvPr id="2" name="ZoneTexte 1"/>
        <xdr:cNvSpPr txBox="1"/>
      </xdr:nvSpPr>
      <xdr:spPr>
        <a:xfrm>
          <a:off x="2353235" y="78442"/>
          <a:ext cx="628650" cy="26726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390525</xdr:colOff>
      <xdr:row>0</xdr:row>
      <xdr:rowOff>28575</xdr:rowOff>
    </xdr:from>
    <xdr:to>
      <xdr:col>1</xdr:col>
      <xdr:colOff>1019175</xdr:colOff>
      <xdr:row>1</xdr:row>
      <xdr:rowOff>123825</xdr:rowOff>
    </xdr:to>
    <xdr:sp macro="[0]!Menu" textlink="">
      <xdr:nvSpPr>
        <xdr:cNvPr id="2" name="ZoneTexte 1"/>
        <xdr:cNvSpPr txBox="1"/>
      </xdr:nvSpPr>
      <xdr:spPr>
        <a:xfrm>
          <a:off x="1771650" y="285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57150</xdr:colOff>
      <xdr:row>0</xdr:row>
      <xdr:rowOff>66675</xdr:rowOff>
    </xdr:from>
    <xdr:to>
      <xdr:col>6</xdr:col>
      <xdr:colOff>685800</xdr:colOff>
      <xdr:row>0</xdr:row>
      <xdr:rowOff>323850</xdr:rowOff>
    </xdr:to>
    <xdr:sp macro="[0]!Menu" textlink="">
      <xdr:nvSpPr>
        <xdr:cNvPr id="2" name="ZoneTexte 1"/>
        <xdr:cNvSpPr txBox="1"/>
      </xdr:nvSpPr>
      <xdr:spPr>
        <a:xfrm>
          <a:off x="5629275" y="66675"/>
          <a:ext cx="6286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aisons-et-macro-t64861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Relationship Id="rId4" Type="http://schemas.openxmlformats.org/officeDocument/2006/relationships/comments" Target="../comments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Relationship Id="rId4" Type="http://schemas.openxmlformats.org/officeDocument/2006/relationships/comments" Target="../comments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Relationship Id="rId4" Type="http://schemas.openxmlformats.org/officeDocument/2006/relationships/comments" Target="../comments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Relationship Id="rId4" Type="http://schemas.openxmlformats.org/officeDocument/2006/relationships/comments" Target="../comments12.xm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4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5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6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7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3.xml"/><Relationship Id="rId2" Type="http://schemas.openxmlformats.org/officeDocument/2006/relationships/vmlDrawing" Target="../drawings/vmlDrawing13.vml"/><Relationship Id="rId1" Type="http://schemas.openxmlformats.org/officeDocument/2006/relationships/drawing" Target="../drawings/drawing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3" sqref="A3:C6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C2:F31"/>
  <sheetViews>
    <sheetView showGridLines="0" showRowColHeaders="0" workbookViewId="0">
      <selection activeCell="F10" sqref="F10"/>
    </sheetView>
  </sheetViews>
  <sheetFormatPr baseColWidth="10" defaultRowHeight="12.75" x14ac:dyDescent="0.2"/>
  <sheetData>
    <row r="2" spans="3:6" x14ac:dyDescent="0.2">
      <c r="C2" s="70" t="s">
        <v>40</v>
      </c>
    </row>
    <row r="6" spans="3:6" x14ac:dyDescent="0.2">
      <c r="C6" s="54"/>
      <c r="D6" s="54"/>
      <c r="E6" s="54"/>
      <c r="F6" s="54"/>
    </row>
    <row r="7" spans="3:6" x14ac:dyDescent="0.2">
      <c r="C7" s="54"/>
      <c r="D7" s="54"/>
      <c r="E7" s="54"/>
      <c r="F7" s="54"/>
    </row>
    <row r="8" spans="3:6" x14ac:dyDescent="0.2">
      <c r="C8" s="54"/>
      <c r="D8" s="54"/>
      <c r="E8" s="54"/>
      <c r="F8" s="54"/>
    </row>
    <row r="9" spans="3:6" x14ac:dyDescent="0.2">
      <c r="C9" s="54"/>
      <c r="D9" s="54"/>
      <c r="E9" s="54"/>
      <c r="F9" s="54"/>
    </row>
    <row r="10" spans="3:6" x14ac:dyDescent="0.2">
      <c r="C10" s="54"/>
      <c r="D10" s="54"/>
      <c r="E10" s="54"/>
      <c r="F10" s="54"/>
    </row>
    <row r="11" spans="3:6" x14ac:dyDescent="0.2">
      <c r="C11" s="54"/>
      <c r="D11" s="54"/>
      <c r="E11" s="54"/>
      <c r="F11" s="54"/>
    </row>
    <row r="12" spans="3:6" x14ac:dyDescent="0.2">
      <c r="C12" s="54"/>
      <c r="D12" s="54"/>
      <c r="E12" s="54"/>
      <c r="F12" s="54"/>
    </row>
    <row r="13" spans="3:6" x14ac:dyDescent="0.2">
      <c r="C13" s="54"/>
      <c r="D13" s="54"/>
      <c r="E13" s="54"/>
      <c r="F13" s="54"/>
    </row>
    <row r="14" spans="3:6" x14ac:dyDescent="0.2">
      <c r="C14" s="54"/>
      <c r="D14" s="54"/>
      <c r="E14" s="54"/>
      <c r="F14" s="54"/>
    </row>
    <row r="15" spans="3:6" x14ac:dyDescent="0.2">
      <c r="C15" s="54"/>
      <c r="D15" s="54"/>
      <c r="E15" s="54"/>
      <c r="F15" s="54"/>
    </row>
    <row r="16" spans="3:6" x14ac:dyDescent="0.2">
      <c r="C16" s="54"/>
      <c r="D16" s="54"/>
      <c r="E16" s="54"/>
      <c r="F16" s="54"/>
    </row>
    <row r="17" spans="3:6" x14ac:dyDescent="0.2">
      <c r="C17" s="54"/>
      <c r="D17" s="54"/>
      <c r="E17" s="54"/>
      <c r="F17" s="54"/>
    </row>
    <row r="18" spans="3:6" x14ac:dyDescent="0.2">
      <c r="C18" s="54"/>
      <c r="D18" s="54"/>
      <c r="E18" s="54"/>
      <c r="F18" s="54"/>
    </row>
    <row r="19" spans="3:6" x14ac:dyDescent="0.2">
      <c r="C19" s="54"/>
      <c r="D19" s="54"/>
      <c r="E19" s="54"/>
      <c r="F19" s="54"/>
    </row>
    <row r="20" spans="3:6" x14ac:dyDescent="0.2">
      <c r="C20" s="54"/>
      <c r="D20" s="54"/>
      <c r="E20" s="54"/>
      <c r="F20" s="54"/>
    </row>
    <row r="21" spans="3:6" x14ac:dyDescent="0.2">
      <c r="C21" s="54"/>
      <c r="D21" s="54"/>
      <c r="E21" s="54"/>
      <c r="F21" s="54"/>
    </row>
    <row r="22" spans="3:6" x14ac:dyDescent="0.2">
      <c r="C22" s="54"/>
      <c r="D22" s="54"/>
      <c r="E22" s="54"/>
      <c r="F22" s="54"/>
    </row>
    <row r="23" spans="3:6" x14ac:dyDescent="0.2">
      <c r="C23" s="54"/>
      <c r="D23" s="54"/>
      <c r="E23" s="54"/>
      <c r="F23" s="54"/>
    </row>
    <row r="24" spans="3:6" x14ac:dyDescent="0.2">
      <c r="C24" s="54"/>
      <c r="D24" s="54"/>
      <c r="E24" s="54"/>
      <c r="F24" s="54"/>
    </row>
    <row r="25" spans="3:6" x14ac:dyDescent="0.2">
      <c r="C25" s="54"/>
      <c r="D25" s="54"/>
      <c r="E25" s="54"/>
      <c r="F25" s="54"/>
    </row>
    <row r="26" spans="3:6" x14ac:dyDescent="0.2">
      <c r="C26" s="54"/>
      <c r="D26" s="54"/>
      <c r="E26" s="54"/>
      <c r="F26" s="54"/>
    </row>
    <row r="27" spans="3:6" x14ac:dyDescent="0.2">
      <c r="C27" s="54"/>
      <c r="D27" s="54"/>
      <c r="E27" s="54"/>
      <c r="F27" s="54"/>
    </row>
    <row r="28" spans="3:6" x14ac:dyDescent="0.2">
      <c r="C28" s="54"/>
      <c r="D28" s="54"/>
      <c r="E28" s="54"/>
      <c r="F28" s="54"/>
    </row>
    <row r="29" spans="3:6" x14ac:dyDescent="0.2">
      <c r="C29" s="54"/>
      <c r="D29" s="54"/>
      <c r="E29" s="54"/>
      <c r="F29" s="54"/>
    </row>
    <row r="30" spans="3:6" x14ac:dyDescent="0.2">
      <c r="C30" s="54"/>
      <c r="D30" s="54"/>
      <c r="E30" s="54"/>
      <c r="F30" s="54"/>
    </row>
    <row r="31" spans="3:6" x14ac:dyDescent="0.2">
      <c r="C31" s="54"/>
      <c r="D31" s="54"/>
      <c r="E31" s="54"/>
      <c r="F31" s="54"/>
    </row>
  </sheetData>
  <hyperlinks>
    <hyperlink ref="C2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K5"/>
  <sheetViews>
    <sheetView tabSelected="1" workbookViewId="0">
      <selection activeCell="C13" sqref="C13"/>
    </sheetView>
  </sheetViews>
  <sheetFormatPr baseColWidth="10" defaultRowHeight="12.75" x14ac:dyDescent="0.2"/>
  <cols>
    <col min="1" max="1" width="15" customWidth="1"/>
    <col min="2" max="2" width="16.42578125" customWidth="1"/>
    <col min="3" max="3" width="17.7109375" bestFit="1" customWidth="1"/>
    <col min="4" max="4" width="21.7109375" bestFit="1" customWidth="1"/>
    <col min="5" max="5" width="20.42578125" bestFit="1" customWidth="1"/>
    <col min="6" max="6" width="15.42578125" bestFit="1" customWidth="1"/>
    <col min="7" max="7" width="13.5703125" bestFit="1" customWidth="1"/>
    <col min="8" max="8" width="16.42578125" bestFit="1" customWidth="1"/>
    <col min="9" max="9" width="17.28515625" bestFit="1" customWidth="1"/>
    <col min="10" max="10" width="15.85546875" bestFit="1" customWidth="1"/>
  </cols>
  <sheetData>
    <row r="1" spans="1:11" s="56" customFormat="1" ht="39" customHeight="1" x14ac:dyDescent="0.2">
      <c r="A1" s="66" t="s">
        <v>18</v>
      </c>
      <c r="B1" s="67" t="s">
        <v>19</v>
      </c>
      <c r="C1" s="67" t="s">
        <v>20</v>
      </c>
      <c r="D1" s="67" t="s">
        <v>21</v>
      </c>
      <c r="E1" s="67" t="s">
        <v>22</v>
      </c>
      <c r="F1" s="67" t="s">
        <v>23</v>
      </c>
      <c r="G1" s="67" t="s">
        <v>24</v>
      </c>
      <c r="H1" s="67" t="s">
        <v>25</v>
      </c>
      <c r="I1" s="67" t="s">
        <v>26</v>
      </c>
      <c r="J1" s="67" t="s">
        <v>27</v>
      </c>
      <c r="K1" s="67" t="s">
        <v>32</v>
      </c>
    </row>
    <row r="2" spans="1:11" x14ac:dyDescent="0.2">
      <c r="A2" s="71">
        <v>1687</v>
      </c>
      <c r="B2" s="72">
        <v>249313</v>
      </c>
      <c r="C2" s="71" t="s">
        <v>34</v>
      </c>
      <c r="D2" s="71" t="s">
        <v>35</v>
      </c>
      <c r="E2" s="73">
        <v>39510</v>
      </c>
      <c r="F2" s="73">
        <v>40179</v>
      </c>
      <c r="G2" s="74" t="str">
        <f>DATEDIF(E2,F2,"y")&amp;" ans, "&amp;DATEDIF(E2,F2,"ym")&amp;" mois"</f>
        <v>1 ans, 9 mois</v>
      </c>
      <c r="H2" s="73"/>
      <c r="I2" s="71" t="s">
        <v>36</v>
      </c>
      <c r="J2" s="71" t="s">
        <v>37</v>
      </c>
      <c r="K2" s="75">
        <v>1</v>
      </c>
    </row>
    <row r="3" spans="1:11" x14ac:dyDescent="0.2">
      <c r="A3" s="71">
        <v>2141</v>
      </c>
      <c r="B3" s="72">
        <v>271413</v>
      </c>
      <c r="C3" s="71" t="s">
        <v>41</v>
      </c>
      <c r="D3" s="71" t="s">
        <v>42</v>
      </c>
      <c r="E3" s="73">
        <v>40067</v>
      </c>
      <c r="F3" s="73">
        <v>40179</v>
      </c>
      <c r="G3" s="74" t="str">
        <f>DATEDIF(E3,F3,"y")&amp;" ans, "&amp;DATEDIF(E3,F3,"ym")&amp;" mois"</f>
        <v>0 ans, 3 mois</v>
      </c>
      <c r="H3" s="73"/>
      <c r="I3" s="71" t="s">
        <v>43</v>
      </c>
      <c r="J3" s="71" t="s">
        <v>44</v>
      </c>
      <c r="K3" s="75">
        <v>2</v>
      </c>
    </row>
    <row r="4" spans="1:11" x14ac:dyDescent="0.2">
      <c r="A4" s="71">
        <v>2144</v>
      </c>
      <c r="B4" s="72">
        <v>273413</v>
      </c>
      <c r="C4" s="71" t="s">
        <v>45</v>
      </c>
      <c r="D4" s="71" t="s">
        <v>46</v>
      </c>
      <c r="E4" s="73">
        <v>39917</v>
      </c>
      <c r="F4" s="73">
        <v>40179</v>
      </c>
      <c r="G4" s="74" t="str">
        <f>DATEDIF(E4,F4,"y")&amp;" ans, "&amp;DATEDIF(E4,F4,"ym")&amp;" mois"</f>
        <v>0 ans, 8 mois</v>
      </c>
      <c r="H4" s="73"/>
      <c r="I4" s="71" t="s">
        <v>51</v>
      </c>
      <c r="J4" s="71" t="s">
        <v>47</v>
      </c>
      <c r="K4" s="75">
        <v>3</v>
      </c>
    </row>
    <row r="5" spans="1:11" x14ac:dyDescent="0.2">
      <c r="A5" s="71">
        <v>2150</v>
      </c>
      <c r="B5" s="72">
        <v>275413</v>
      </c>
      <c r="C5" s="71" t="s">
        <v>50</v>
      </c>
      <c r="D5" s="71" t="s">
        <v>57</v>
      </c>
      <c r="E5" s="73">
        <v>39254</v>
      </c>
      <c r="F5" s="73">
        <v>40179</v>
      </c>
      <c r="G5" s="74" t="str">
        <f>DATEDIF(E5,F5,"y")&amp;" ans, "&amp;DATEDIF(E5,F5,"ym")&amp;" mois"</f>
        <v>2 ans, 6 mois</v>
      </c>
      <c r="H5" s="73"/>
      <c r="I5" s="71" t="s">
        <v>49</v>
      </c>
      <c r="J5" s="71" t="s">
        <v>48</v>
      </c>
      <c r="K5" s="75">
        <v>4</v>
      </c>
    </row>
  </sheetData>
  <sortState ref="A3:K5">
    <sortCondition ref="K2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pageSetUpPr fitToPage="1"/>
  </sheetPr>
  <dimension ref="A1:AJ18"/>
  <sheetViews>
    <sheetView zoomScale="85" zoomScaleNormal="85" workbookViewId="0">
      <selection activeCell="C27" sqref="C27"/>
    </sheetView>
  </sheetViews>
  <sheetFormatPr baseColWidth="10" defaultColWidth="11.42578125" defaultRowHeight="12.75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8.7109375" customWidth="1"/>
    <col min="36" max="36" width="8.7109375" style="56" customWidth="1"/>
  </cols>
  <sheetData>
    <row r="1" spans="1:36" ht="36" customHeight="1" x14ac:dyDescent="0.2"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36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</row>
    <row r="3" spans="1:36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</row>
    <row r="4" spans="1:36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</row>
    <row r="5" spans="1:36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</row>
    <row r="6" spans="1:36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6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</row>
    <row r="8" spans="1:36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</row>
    <row r="9" spans="1:36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</row>
    <row r="10" spans="1:36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</row>
    <row r="11" spans="1:36" ht="15" customHeight="1" x14ac:dyDescent="0.2">
      <c r="A11" s="60"/>
      <c r="B11" s="60"/>
      <c r="C11" s="101"/>
      <c r="D1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</row>
    <row r="12" spans="1:36" ht="15.75" x14ac:dyDescent="0.25">
      <c r="A12" s="61"/>
      <c r="B12" s="61"/>
      <c r="C12" s="100"/>
      <c r="D12" s="108">
        <f>EDATE(DATE('année calendaire'!A1,1,1),0)</f>
        <v>40543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36" ht="12.75" customHeight="1" x14ac:dyDescent="0.2">
      <c r="A13" s="62"/>
      <c r="B13" s="62"/>
      <c r="C13" s="103"/>
      <c r="D13" s="32">
        <f>D12</f>
        <v>40543</v>
      </c>
      <c r="E13" s="32">
        <f>D13+1</f>
        <v>40544</v>
      </c>
      <c r="F13" s="32">
        <f>E13+1</f>
        <v>40545</v>
      </c>
      <c r="G13" s="32">
        <f>F13+1</f>
        <v>40546</v>
      </c>
      <c r="H13" s="32">
        <f t="shared" ref="H13:AC13" si="0">G13+1</f>
        <v>40547</v>
      </c>
      <c r="I13" s="32">
        <f t="shared" si="0"/>
        <v>40548</v>
      </c>
      <c r="J13" s="32">
        <f t="shared" si="0"/>
        <v>40549</v>
      </c>
      <c r="K13" s="32">
        <f t="shared" si="0"/>
        <v>40550</v>
      </c>
      <c r="L13" s="32">
        <f t="shared" si="0"/>
        <v>40551</v>
      </c>
      <c r="M13" s="32">
        <f t="shared" si="0"/>
        <v>40552</v>
      </c>
      <c r="N13" s="32">
        <f t="shared" si="0"/>
        <v>40553</v>
      </c>
      <c r="O13" s="32">
        <f t="shared" si="0"/>
        <v>40554</v>
      </c>
      <c r="P13" s="32">
        <f t="shared" si="0"/>
        <v>40555</v>
      </c>
      <c r="Q13" s="32">
        <f t="shared" si="0"/>
        <v>40556</v>
      </c>
      <c r="R13" s="32">
        <f t="shared" si="0"/>
        <v>40557</v>
      </c>
      <c r="S13" s="32">
        <f t="shared" si="0"/>
        <v>40558</v>
      </c>
      <c r="T13" s="32">
        <f t="shared" si="0"/>
        <v>40559</v>
      </c>
      <c r="U13" s="32">
        <f t="shared" si="0"/>
        <v>40560</v>
      </c>
      <c r="V13" s="32">
        <f t="shared" si="0"/>
        <v>40561</v>
      </c>
      <c r="W13" s="32">
        <f t="shared" si="0"/>
        <v>40562</v>
      </c>
      <c r="X13" s="32">
        <f t="shared" si="0"/>
        <v>40563</v>
      </c>
      <c r="Y13" s="32">
        <f t="shared" si="0"/>
        <v>40564</v>
      </c>
      <c r="Z13" s="32">
        <f t="shared" si="0"/>
        <v>40565</v>
      </c>
      <c r="AA13" s="32">
        <f t="shared" si="0"/>
        <v>40566</v>
      </c>
      <c r="AB13" s="32">
        <f t="shared" si="0"/>
        <v>40567</v>
      </c>
      <c r="AC13" s="32">
        <f t="shared" si="0"/>
        <v>40568</v>
      </c>
      <c r="AD13" s="32">
        <f>IF(AC13&lt;&gt;"",IF(AC13+1&lt;=EOMONTH(($D$12)*1,0),AC13+1,""),"")</f>
        <v>40569</v>
      </c>
      <c r="AE13" s="32">
        <f>IF(AD13="","",IF(MONTH(AD13+1)&lt;&gt;MONTH(AD13),"",AD13+1))</f>
        <v>40570</v>
      </c>
      <c r="AF13" s="32">
        <f t="shared" ref="AF13:AH13" si="1">IF(AE13="","",IF(MONTH(AE13+1)&lt;&gt;MONTH(AE13),"",AE13+1))</f>
        <v>40571</v>
      </c>
      <c r="AG13" s="32">
        <f t="shared" si="1"/>
        <v>40572</v>
      </c>
      <c r="AH13" s="32">
        <f t="shared" si="1"/>
        <v>40573</v>
      </c>
      <c r="AI13" s="77" t="s">
        <v>31</v>
      </c>
      <c r="AJ13" s="83" t="s">
        <v>52</v>
      </c>
    </row>
    <row r="14" spans="1:36" x14ac:dyDescent="0.2">
      <c r="A14" s="65" t="s">
        <v>29</v>
      </c>
      <c r="B14" s="65" t="s">
        <v>30</v>
      </c>
      <c r="C14" s="104" t="s">
        <v>14</v>
      </c>
      <c r="D14" s="47">
        <f>D13</f>
        <v>40543</v>
      </c>
      <c r="E14" s="47">
        <f t="shared" ref="E14:G14" si="2">E13</f>
        <v>40544</v>
      </c>
      <c r="F14" s="47">
        <f t="shared" si="2"/>
        <v>40545</v>
      </c>
      <c r="G14" s="47">
        <f t="shared" si="2"/>
        <v>40546</v>
      </c>
      <c r="H14" s="47">
        <f t="shared" ref="H14" si="3">H13</f>
        <v>40547</v>
      </c>
      <c r="I14" s="47">
        <f t="shared" ref="I14:J14" si="4">I13</f>
        <v>40548</v>
      </c>
      <c r="J14" s="47">
        <f t="shared" si="4"/>
        <v>40549</v>
      </c>
      <c r="K14" s="47">
        <f t="shared" ref="K14" si="5">K13</f>
        <v>40550</v>
      </c>
      <c r="L14" s="47">
        <f t="shared" ref="L14:M14" si="6">L13</f>
        <v>40551</v>
      </c>
      <c r="M14" s="47">
        <f t="shared" si="6"/>
        <v>40552</v>
      </c>
      <c r="N14" s="47">
        <f t="shared" ref="N14" si="7">N13</f>
        <v>40553</v>
      </c>
      <c r="O14" s="47">
        <f t="shared" ref="O14:P14" si="8">O13</f>
        <v>40554</v>
      </c>
      <c r="P14" s="47">
        <f t="shared" si="8"/>
        <v>40555</v>
      </c>
      <c r="Q14" s="47">
        <f t="shared" ref="Q14" si="9">Q13</f>
        <v>40556</v>
      </c>
      <c r="R14" s="47">
        <f t="shared" ref="R14:S14" si="10">R13</f>
        <v>40557</v>
      </c>
      <c r="S14" s="47">
        <f t="shared" si="10"/>
        <v>40558</v>
      </c>
      <c r="T14" s="47">
        <f t="shared" ref="T14" si="11">T13</f>
        <v>40559</v>
      </c>
      <c r="U14" s="47">
        <f t="shared" ref="U14:V14" si="12">U13</f>
        <v>40560</v>
      </c>
      <c r="V14" s="47">
        <f t="shared" si="12"/>
        <v>40561</v>
      </c>
      <c r="W14" s="47">
        <f t="shared" ref="W14" si="13">W13</f>
        <v>40562</v>
      </c>
      <c r="X14" s="47">
        <f t="shared" ref="X14:Y14" si="14">X13</f>
        <v>40563</v>
      </c>
      <c r="Y14" s="47">
        <f t="shared" si="14"/>
        <v>40564</v>
      </c>
      <c r="Z14" s="47">
        <f t="shared" ref="Z14" si="15">Z13</f>
        <v>40565</v>
      </c>
      <c r="AA14" s="47">
        <f t="shared" ref="AA14:AB14" si="16">AA13</f>
        <v>40566</v>
      </c>
      <c r="AB14" s="47">
        <f t="shared" si="16"/>
        <v>40567</v>
      </c>
      <c r="AC14" s="47">
        <f t="shared" ref="AC14" si="17">AC13</f>
        <v>40568</v>
      </c>
      <c r="AD14" s="47">
        <f t="shared" ref="AD14:AE14" si="18">AD13</f>
        <v>40569</v>
      </c>
      <c r="AE14" s="47">
        <f t="shared" si="18"/>
        <v>40570</v>
      </c>
      <c r="AF14" s="47">
        <f t="shared" ref="AF14" si="19">AF13</f>
        <v>40571</v>
      </c>
      <c r="AG14" s="47">
        <f t="shared" ref="AG14:AH14" si="20">AG13</f>
        <v>40572</v>
      </c>
      <c r="AH14" s="47">
        <f t="shared" si="20"/>
        <v>40573</v>
      </c>
      <c r="AI14" s="77"/>
    </row>
    <row r="15" spans="1:36" x14ac:dyDescent="0.2">
      <c r="A15" s="71" t="s">
        <v>34</v>
      </c>
      <c r="B15" s="71" t="s">
        <v>35</v>
      </c>
      <c r="C15" s="105" t="s">
        <v>76</v>
      </c>
      <c r="D15" s="80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1"/>
      <c r="AI15" s="82">
        <f>SUM(D15:AH15)</f>
        <v>0</v>
      </c>
      <c r="AJ15" s="56">
        <v>1</v>
      </c>
    </row>
    <row r="16" spans="1:36" x14ac:dyDescent="0.2">
      <c r="A16" s="71" t="s">
        <v>41</v>
      </c>
      <c r="B16" s="71" t="s">
        <v>42</v>
      </c>
      <c r="C16" s="105" t="s">
        <v>54</v>
      </c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1"/>
      <c r="AI16" s="82">
        <f>SUM(D16:AH16)</f>
        <v>0</v>
      </c>
      <c r="AJ16" s="56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1"/>
      <c r="AI17" s="82">
        <f>SUM(D17:AH17)</f>
        <v>0</v>
      </c>
      <c r="AJ17" s="56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80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1"/>
      <c r="AI18" s="82">
        <f>SUM(D18:AH18)</f>
        <v>0</v>
      </c>
      <c r="AJ18" s="56">
        <v>4</v>
      </c>
    </row>
  </sheetData>
  <mergeCells count="1">
    <mergeCell ref="D12:AH12"/>
  </mergeCells>
  <phoneticPr fontId="2" type="noConversion"/>
  <conditionalFormatting sqref="Q2:Q10">
    <cfRule type="cellIs" dxfId="2113" priority="2024" stopIfTrue="1" operator="equal">
      <formula>"cc"</formula>
    </cfRule>
    <cfRule type="cellIs" dxfId="2112" priority="2025" stopIfTrue="1" operator="equal">
      <formula>"cl"</formula>
    </cfRule>
    <cfRule type="cellIs" dxfId="2111" priority="2026" stopIfTrue="1" operator="equal">
      <formula>"m"</formula>
    </cfRule>
  </conditionalFormatting>
  <conditionalFormatting sqref="Q2:Q10">
    <cfRule type="cellIs" dxfId="2110" priority="2021" stopIfTrue="1" operator="equal">
      <formula>"F"</formula>
    </cfRule>
    <cfRule type="cellIs" dxfId="2109" priority="2022" stopIfTrue="1" operator="equal">
      <formula>"WK"</formula>
    </cfRule>
    <cfRule type="cellIs" dxfId="2108" priority="2023" stopIfTrue="1" operator="equal">
      <formula>"T"</formula>
    </cfRule>
  </conditionalFormatting>
  <conditionalFormatting sqref="Q2:Q4 Q6:Q10">
    <cfRule type="cellIs" dxfId="2107" priority="1967" stopIfTrue="1" operator="equal">
      <formula>"GV"</formula>
    </cfRule>
    <cfRule type="cellIs" dxfId="2106" priority="1968" stopIfTrue="1" operator="equal">
      <formula>"PC"</formula>
    </cfRule>
    <cfRule type="cellIs" dxfId="2105" priority="1969" stopIfTrue="1" operator="equal">
      <formula>"R"</formula>
    </cfRule>
    <cfRule type="cellIs" dxfId="2104" priority="1970" stopIfTrue="1" operator="equal">
      <formula>"E"</formula>
    </cfRule>
    <cfRule type="cellIs" dxfId="2103" priority="1971" stopIfTrue="1" operator="equal">
      <formula>"PT"</formula>
    </cfRule>
    <cfRule type="cellIs" dxfId="2102" priority="1972" stopIfTrue="1" operator="equal">
      <formula>"mt"</formula>
    </cfRule>
  </conditionalFormatting>
  <conditionalFormatting sqref="Q5">
    <cfRule type="cellIs" dxfId="2101" priority="1955" stopIfTrue="1" operator="equal">
      <formula>"GV"</formula>
    </cfRule>
    <cfRule type="cellIs" dxfId="2100" priority="1956" stopIfTrue="1" operator="equal">
      <formula>"PC"</formula>
    </cfRule>
    <cfRule type="cellIs" dxfId="2099" priority="1957" stopIfTrue="1" operator="equal">
      <formula>"R"</formula>
    </cfRule>
    <cfRule type="cellIs" dxfId="2098" priority="1958" stopIfTrue="1" operator="equal">
      <formula>"E"</formula>
    </cfRule>
    <cfRule type="cellIs" dxfId="2097" priority="1959" stopIfTrue="1" operator="equal">
      <formula>"PT"</formula>
    </cfRule>
    <cfRule type="cellIs" dxfId="2096" priority="1960" stopIfTrue="1" operator="equal">
      <formula>"mt"</formula>
    </cfRule>
  </conditionalFormatting>
  <conditionalFormatting sqref="D14:AH14">
    <cfRule type="expression" dxfId="2095" priority="1877">
      <formula>COUNTIF($D$13:$AH$13,férié)</formula>
    </cfRule>
  </conditionalFormatting>
  <conditionalFormatting sqref="D13:AH14">
    <cfRule type="expression" dxfId="2094" priority="1866" stopIfTrue="1">
      <formula>D$13=""</formula>
    </cfRule>
  </conditionalFormatting>
  <conditionalFormatting sqref="Q2:Q4 Q6:Q10">
    <cfRule type="cellIs" dxfId="2093" priority="1860" stopIfTrue="1" operator="equal">
      <formula>"GV"</formula>
    </cfRule>
    <cfRule type="cellIs" dxfId="2092" priority="1861" stopIfTrue="1" operator="equal">
      <formula>"PC"</formula>
    </cfRule>
    <cfRule type="cellIs" dxfId="2091" priority="1862" stopIfTrue="1" operator="equal">
      <formula>"R"</formula>
    </cfRule>
    <cfRule type="cellIs" dxfId="2090" priority="1863" stopIfTrue="1" operator="equal">
      <formula>"E"</formula>
    </cfRule>
    <cfRule type="cellIs" dxfId="2089" priority="1864" stopIfTrue="1" operator="equal">
      <formula>"PT"</formula>
    </cfRule>
    <cfRule type="cellIs" dxfId="2088" priority="1865" stopIfTrue="1" operator="equal">
      <formula>"mt"</formula>
    </cfRule>
  </conditionalFormatting>
  <conditionalFormatting sqref="Q2:Q10">
    <cfRule type="cellIs" dxfId="2087" priority="1857" stopIfTrue="1" operator="equal">
      <formula>"cc"</formula>
    </cfRule>
    <cfRule type="cellIs" dxfId="2086" priority="1858" stopIfTrue="1" operator="equal">
      <formula>"cl"</formula>
    </cfRule>
    <cfRule type="cellIs" dxfId="2085" priority="1859" stopIfTrue="1" operator="equal">
      <formula>"m"</formula>
    </cfRule>
  </conditionalFormatting>
  <conditionalFormatting sqref="Q2:Q10">
    <cfRule type="cellIs" dxfId="2084" priority="1854" stopIfTrue="1" operator="equal">
      <formula>"F"</formula>
    </cfRule>
    <cfRule type="cellIs" dxfId="2083" priority="1855" stopIfTrue="1" operator="equal">
      <formula>"WK"</formula>
    </cfRule>
    <cfRule type="cellIs" dxfId="2082" priority="1856" stopIfTrue="1" operator="equal">
      <formula>"T"</formula>
    </cfRule>
  </conditionalFormatting>
  <conditionalFormatting sqref="Q5">
    <cfRule type="cellIs" dxfId="2081" priority="1848" stopIfTrue="1" operator="equal">
      <formula>"GV"</formula>
    </cfRule>
    <cfRule type="cellIs" dxfId="2080" priority="1849" stopIfTrue="1" operator="equal">
      <formula>"PC"</formula>
    </cfRule>
    <cfRule type="cellIs" dxfId="2079" priority="1850" stopIfTrue="1" operator="equal">
      <formula>"R"</formula>
    </cfRule>
    <cfRule type="cellIs" dxfId="2078" priority="1851" stopIfTrue="1" operator="equal">
      <formula>"E"</formula>
    </cfRule>
    <cfRule type="cellIs" dxfId="2077" priority="1852" stopIfTrue="1" operator="equal">
      <formula>"PT"</formula>
    </cfRule>
    <cfRule type="cellIs" dxfId="2076" priority="1853" stopIfTrue="1" operator="equal">
      <formula>"mt"</formula>
    </cfRule>
  </conditionalFormatting>
  <conditionalFormatting sqref="D14:AH14">
    <cfRule type="expression" dxfId="2075" priority="1847">
      <formula>COUNTIF($D$13:$AH$13,férié)</formula>
    </cfRule>
  </conditionalFormatting>
  <conditionalFormatting sqref="Q2:Q10">
    <cfRule type="cellIs" dxfId="2074" priority="1844" stopIfTrue="1" operator="equal">
      <formula>"cc"</formula>
    </cfRule>
    <cfRule type="cellIs" dxfId="2073" priority="1845" stopIfTrue="1" operator="equal">
      <formula>"cl"</formula>
    </cfRule>
    <cfRule type="cellIs" dxfId="2072" priority="1846" stopIfTrue="1" operator="equal">
      <formula>"m"</formula>
    </cfRule>
  </conditionalFormatting>
  <conditionalFormatting sqref="Q2:Q10">
    <cfRule type="cellIs" dxfId="2071" priority="1841" stopIfTrue="1" operator="equal">
      <formula>"F"</formula>
    </cfRule>
    <cfRule type="cellIs" dxfId="2070" priority="1842" stopIfTrue="1" operator="equal">
      <formula>"WK"</formula>
    </cfRule>
    <cfRule type="cellIs" dxfId="2069" priority="1843" stopIfTrue="1" operator="equal">
      <formula>"T"</formula>
    </cfRule>
  </conditionalFormatting>
  <conditionalFormatting sqref="Q2:Q4 Q6:Q10">
    <cfRule type="cellIs" dxfId="2068" priority="1835" stopIfTrue="1" operator="equal">
      <formula>"GV"</formula>
    </cfRule>
    <cfRule type="cellIs" dxfId="2067" priority="1836" stopIfTrue="1" operator="equal">
      <formula>"PC"</formula>
    </cfRule>
    <cfRule type="cellIs" dxfId="2066" priority="1837" stopIfTrue="1" operator="equal">
      <formula>"R"</formula>
    </cfRule>
    <cfRule type="cellIs" dxfId="2065" priority="1838" stopIfTrue="1" operator="equal">
      <formula>"E"</formula>
    </cfRule>
    <cfRule type="cellIs" dxfId="2064" priority="1839" stopIfTrue="1" operator="equal">
      <formula>"PT"</formula>
    </cfRule>
    <cfRule type="cellIs" dxfId="2063" priority="1840" stopIfTrue="1" operator="equal">
      <formula>"mt"</formula>
    </cfRule>
  </conditionalFormatting>
  <conditionalFormatting sqref="Q5">
    <cfRule type="cellIs" dxfId="2062" priority="1829" stopIfTrue="1" operator="equal">
      <formula>"GV"</formula>
    </cfRule>
    <cfRule type="cellIs" dxfId="2061" priority="1830" stopIfTrue="1" operator="equal">
      <formula>"PC"</formula>
    </cfRule>
    <cfRule type="cellIs" dxfId="2060" priority="1831" stopIfTrue="1" operator="equal">
      <formula>"R"</formula>
    </cfRule>
    <cfRule type="cellIs" dxfId="2059" priority="1832" stopIfTrue="1" operator="equal">
      <formula>"E"</formula>
    </cfRule>
    <cfRule type="cellIs" dxfId="2058" priority="1833" stopIfTrue="1" operator="equal">
      <formula>"PT"</formula>
    </cfRule>
    <cfRule type="cellIs" dxfId="2057" priority="1834" stopIfTrue="1" operator="equal">
      <formula>"mt"</formula>
    </cfRule>
  </conditionalFormatting>
  <conditionalFormatting sqref="D14:AH14">
    <cfRule type="expression" dxfId="2056" priority="1828">
      <formula>COUNTIF($D$13:$AH$13,férié)</formula>
    </cfRule>
  </conditionalFormatting>
  <conditionalFormatting sqref="Q2:Q10">
    <cfRule type="cellIs" dxfId="2055" priority="1823" stopIfTrue="1" operator="equal">
      <formula>"cc"</formula>
    </cfRule>
    <cfRule type="cellIs" dxfId="2054" priority="1824" stopIfTrue="1" operator="equal">
      <formula>"cl"</formula>
    </cfRule>
    <cfRule type="cellIs" dxfId="2053" priority="1825" stopIfTrue="1" operator="equal">
      <formula>"m"</formula>
    </cfRule>
  </conditionalFormatting>
  <conditionalFormatting sqref="Q2:Q10">
    <cfRule type="cellIs" dxfId="2052" priority="1820" stopIfTrue="1" operator="equal">
      <formula>"F"</formula>
    </cfRule>
    <cfRule type="cellIs" dxfId="2051" priority="1821" stopIfTrue="1" operator="equal">
      <formula>"WK"</formula>
    </cfRule>
    <cfRule type="cellIs" dxfId="2050" priority="1822" stopIfTrue="1" operator="equal">
      <formula>"T"</formula>
    </cfRule>
  </conditionalFormatting>
  <conditionalFormatting sqref="Q2:Q4 Q6:Q10">
    <cfRule type="cellIs" dxfId="2049" priority="1814" stopIfTrue="1" operator="equal">
      <formula>"GV"</formula>
    </cfRule>
    <cfRule type="cellIs" dxfId="2048" priority="1815" stopIfTrue="1" operator="equal">
      <formula>"PC"</formula>
    </cfRule>
    <cfRule type="cellIs" dxfId="2047" priority="1816" stopIfTrue="1" operator="equal">
      <formula>"R"</formula>
    </cfRule>
    <cfRule type="cellIs" dxfId="2046" priority="1817" stopIfTrue="1" operator="equal">
      <formula>"E"</formula>
    </cfRule>
    <cfRule type="cellIs" dxfId="2045" priority="1818" stopIfTrue="1" operator="equal">
      <formula>"PT"</formula>
    </cfRule>
    <cfRule type="cellIs" dxfId="2044" priority="1819" stopIfTrue="1" operator="equal">
      <formula>"mt"</formula>
    </cfRule>
  </conditionalFormatting>
  <conditionalFormatting sqref="Q5">
    <cfRule type="cellIs" dxfId="2043" priority="1808" stopIfTrue="1" operator="equal">
      <formula>"GV"</formula>
    </cfRule>
    <cfRule type="cellIs" dxfId="2042" priority="1809" stopIfTrue="1" operator="equal">
      <formula>"PC"</formula>
    </cfRule>
    <cfRule type="cellIs" dxfId="2041" priority="1810" stopIfTrue="1" operator="equal">
      <formula>"R"</formula>
    </cfRule>
    <cfRule type="cellIs" dxfId="2040" priority="1811" stopIfTrue="1" operator="equal">
      <formula>"E"</formula>
    </cfRule>
    <cfRule type="cellIs" dxfId="2039" priority="1812" stopIfTrue="1" operator="equal">
      <formula>"PT"</formula>
    </cfRule>
    <cfRule type="cellIs" dxfId="2038" priority="1813" stopIfTrue="1" operator="equal">
      <formula>"mt"</formula>
    </cfRule>
  </conditionalFormatting>
  <conditionalFormatting sqref="D14:AH14">
    <cfRule type="expression" dxfId="2037" priority="1807">
      <formula>COUNTIF($D$13:$AH$13,férié)</formula>
    </cfRule>
  </conditionalFormatting>
  <conditionalFormatting sqref="D13:AH14">
    <cfRule type="expression" dxfId="2036" priority="1804" stopIfTrue="1">
      <formula>D$13=""</formula>
    </cfRule>
  </conditionalFormatting>
  <conditionalFormatting sqref="D15:AH15">
    <cfRule type="expression" dxfId="2035" priority="1763">
      <formula>COUNTIF(JF,D$13)</formula>
    </cfRule>
    <cfRule type="expression" dxfId="2034" priority="1764">
      <formula>WEEKDAY(D$13,2)&gt;5</formula>
    </cfRule>
  </conditionalFormatting>
  <conditionalFormatting sqref="D15:AH15">
    <cfRule type="expression" dxfId="2033" priority="1762" stopIfTrue="1">
      <formula>D$13=""</formula>
    </cfRule>
  </conditionalFormatting>
  <conditionalFormatting sqref="D15:AH15">
    <cfRule type="expression" dxfId="2032" priority="1761">
      <formula>COUNTIF($D$13:$AH$13,férié)</formula>
    </cfRule>
  </conditionalFormatting>
  <conditionalFormatting sqref="D15:AH15">
    <cfRule type="expression" dxfId="2031" priority="1760">
      <formula>COUNTIF($D$13:$AH$13,férié)</formula>
    </cfRule>
  </conditionalFormatting>
  <conditionalFormatting sqref="D15:AH15">
    <cfRule type="expression" dxfId="2030" priority="1759">
      <formula>COUNTIF($D$13:$AH$13,férié)</formula>
    </cfRule>
  </conditionalFormatting>
  <conditionalFormatting sqref="D15:AH15">
    <cfRule type="expression" dxfId="2029" priority="1758">
      <formula>COUNTIF($D$13:$AH$13,férié)</formula>
    </cfRule>
  </conditionalFormatting>
  <conditionalFormatting sqref="D15:AH15">
    <cfRule type="expression" dxfId="2028" priority="1757">
      <formula>COUNTIF($D$13:$AH$13,férié)</formula>
    </cfRule>
  </conditionalFormatting>
  <conditionalFormatting sqref="D15:AH15">
    <cfRule type="expression" dxfId="2027" priority="1756">
      <formula>COUNTIF($D$13:$AH$13,férié)</formula>
    </cfRule>
  </conditionalFormatting>
  <conditionalFormatting sqref="D15:AH15">
    <cfRule type="expression" dxfId="2026" priority="1755">
      <formula>COUNTIF($D$13:$AH$13,férié)</formula>
    </cfRule>
  </conditionalFormatting>
  <conditionalFormatting sqref="D15:AH15">
    <cfRule type="expression" dxfId="2025" priority="1754">
      <formula>COUNTIF($D$13:$AH$13,férié)</formula>
    </cfRule>
  </conditionalFormatting>
  <conditionalFormatting sqref="D15:AH15">
    <cfRule type="expression" dxfId="2024" priority="1753">
      <formula>COUNTIF($D$13:$AH$13,férié)</formula>
    </cfRule>
  </conditionalFormatting>
  <conditionalFormatting sqref="D15:AH15">
    <cfRule type="expression" dxfId="2023" priority="1752">
      <formula>COUNTIF($D$13:$AH$13,férié)</formula>
    </cfRule>
  </conditionalFormatting>
  <conditionalFormatting sqref="D15:AH15">
    <cfRule type="expression" dxfId="2022" priority="1751">
      <formula>COUNTIF($D$13:$AH$13,férié)</formula>
    </cfRule>
  </conditionalFormatting>
  <conditionalFormatting sqref="D15:AH15">
    <cfRule type="expression" dxfId="2021" priority="1750">
      <formula>COUNTIF($D$13:$AH$13,férié)</formula>
    </cfRule>
  </conditionalFormatting>
  <conditionalFormatting sqref="D15:AH15">
    <cfRule type="expression" dxfId="2020" priority="1749">
      <formula>COUNTIF($D$13:$AH$13,férié)</formula>
    </cfRule>
  </conditionalFormatting>
  <conditionalFormatting sqref="D15:AH15">
    <cfRule type="expression" dxfId="2019" priority="1748">
      <formula>COUNTIF($D$13:$AH$13,férié)</formula>
    </cfRule>
  </conditionalFormatting>
  <conditionalFormatting sqref="D15:AH15">
    <cfRule type="expression" dxfId="2018" priority="1747">
      <formula>COUNTIF($D$13:$AH$13,férié)</formula>
    </cfRule>
  </conditionalFormatting>
  <conditionalFormatting sqref="AI15">
    <cfRule type="expression" dxfId="2017" priority="683">
      <formula>COUNTIF(JF,AI$13)</formula>
    </cfRule>
    <cfRule type="expression" dxfId="2016" priority="684">
      <formula>WEEKDAY(AI$13,2)&gt;5</formula>
    </cfRule>
  </conditionalFormatting>
  <conditionalFormatting sqref="AI15">
    <cfRule type="expression" dxfId="2015" priority="682" stopIfTrue="1">
      <formula>AI$13=""</formula>
    </cfRule>
  </conditionalFormatting>
  <conditionalFormatting sqref="AI15">
    <cfRule type="expression" dxfId="2014" priority="681">
      <formula>COUNTIF($D$13:$AH$13,férié)</formula>
    </cfRule>
  </conditionalFormatting>
  <conditionalFormatting sqref="AI15">
    <cfRule type="expression" dxfId="2013" priority="680">
      <formula>COUNTIF($D$13:$AH$13,férié)</formula>
    </cfRule>
  </conditionalFormatting>
  <conditionalFormatting sqref="AI15">
    <cfRule type="expression" dxfId="2012" priority="679">
      <formula>COUNTIF($D$13:$AH$13,férié)</formula>
    </cfRule>
  </conditionalFormatting>
  <conditionalFormatting sqref="AI15">
    <cfRule type="expression" dxfId="2011" priority="678">
      <formula>COUNTIF($D$13:$AH$13,férié)</formula>
    </cfRule>
  </conditionalFormatting>
  <conditionalFormatting sqref="AI15">
    <cfRule type="expression" dxfId="2010" priority="677">
      <formula>COUNTIF($D$13:$AH$13,férié)</formula>
    </cfRule>
  </conditionalFormatting>
  <conditionalFormatting sqref="AI15">
    <cfRule type="expression" dxfId="2009" priority="676">
      <formula>COUNTIF($D$13:$AH$13,férié)</formula>
    </cfRule>
  </conditionalFormatting>
  <conditionalFormatting sqref="AI15">
    <cfRule type="expression" dxfId="2008" priority="675">
      <formula>COUNTIF($D$13:$AH$13,férié)</formula>
    </cfRule>
  </conditionalFormatting>
  <conditionalFormatting sqref="AI15">
    <cfRule type="expression" dxfId="2007" priority="674">
      <formula>COUNTIF($D$13:$AH$13,férié)</formula>
    </cfRule>
  </conditionalFormatting>
  <conditionalFormatting sqref="AI15">
    <cfRule type="expression" dxfId="2006" priority="673">
      <formula>COUNTIF($D$13:$AH$13,férié)</formula>
    </cfRule>
  </conditionalFormatting>
  <conditionalFormatting sqref="AI15">
    <cfRule type="expression" dxfId="2005" priority="672">
      <formula>COUNTIF($D$13:$AH$13,férié)</formula>
    </cfRule>
  </conditionalFormatting>
  <conditionalFormatting sqref="AI15">
    <cfRule type="expression" dxfId="2004" priority="671">
      <formula>COUNTIF($D$13:$AH$13,férié)</formula>
    </cfRule>
  </conditionalFormatting>
  <conditionalFormatting sqref="AI15">
    <cfRule type="expression" dxfId="2003" priority="670">
      <formula>COUNTIF($D$13:$AH$13,férié)</formula>
    </cfRule>
  </conditionalFormatting>
  <conditionalFormatting sqref="AI15">
    <cfRule type="expression" dxfId="2002" priority="669">
      <formula>COUNTIF($D$13:$AH$13,férié)</formula>
    </cfRule>
  </conditionalFormatting>
  <conditionalFormatting sqref="AI15">
    <cfRule type="expression" dxfId="2001" priority="668">
      <formula>COUNTIF($D$13:$AH$13,férié)</formula>
    </cfRule>
  </conditionalFormatting>
  <conditionalFormatting sqref="AI15">
    <cfRule type="expression" dxfId="2000" priority="667">
      <formula>COUNTIF($D$13:$AH$13,férié)</formula>
    </cfRule>
  </conditionalFormatting>
  <conditionalFormatting sqref="D16:AH16">
    <cfRule type="expression" dxfId="1999" priority="467">
      <formula>COUNTIF(JF,D$13)</formula>
    </cfRule>
    <cfRule type="expression" dxfId="1998" priority="468">
      <formula>WEEKDAY(D$13,2)&gt;5</formula>
    </cfRule>
  </conditionalFormatting>
  <conditionalFormatting sqref="D16:AH16">
    <cfRule type="expression" dxfId="1997" priority="466" stopIfTrue="1">
      <formula>D$13=""</formula>
    </cfRule>
  </conditionalFormatting>
  <conditionalFormatting sqref="D16:AH16">
    <cfRule type="expression" dxfId="1996" priority="465">
      <formula>COUNTIF($D$13:$AH$13,férié)</formula>
    </cfRule>
  </conditionalFormatting>
  <conditionalFormatting sqref="D16:AH16">
    <cfRule type="expression" dxfId="1995" priority="464">
      <formula>COUNTIF($D$13:$AH$13,férié)</formula>
    </cfRule>
  </conditionalFormatting>
  <conditionalFormatting sqref="D16:AH16">
    <cfRule type="expression" dxfId="1994" priority="463">
      <formula>COUNTIF($D$13:$AH$13,férié)</formula>
    </cfRule>
  </conditionalFormatting>
  <conditionalFormatting sqref="D16:AH16">
    <cfRule type="expression" dxfId="1993" priority="462">
      <formula>COUNTIF($D$13:$AH$13,férié)</formula>
    </cfRule>
  </conditionalFormatting>
  <conditionalFormatting sqref="D16:AH16">
    <cfRule type="expression" dxfId="1992" priority="461">
      <formula>COUNTIF($D$13:$AH$13,férié)</formula>
    </cfRule>
  </conditionalFormatting>
  <conditionalFormatting sqref="D16:AH16">
    <cfRule type="expression" dxfId="1991" priority="460">
      <formula>COUNTIF($D$13:$AH$13,férié)</formula>
    </cfRule>
  </conditionalFormatting>
  <conditionalFormatting sqref="D16:AH16">
    <cfRule type="expression" dxfId="1990" priority="459">
      <formula>COUNTIF($D$13:$AH$13,férié)</formula>
    </cfRule>
  </conditionalFormatting>
  <conditionalFormatting sqref="D16:AH16">
    <cfRule type="expression" dxfId="1989" priority="458">
      <formula>COUNTIF($D$13:$AH$13,férié)</formula>
    </cfRule>
  </conditionalFormatting>
  <conditionalFormatting sqref="D16:AH16">
    <cfRule type="expression" dxfId="1988" priority="457">
      <formula>COUNTIF($D$13:$AH$13,férié)</formula>
    </cfRule>
  </conditionalFormatting>
  <conditionalFormatting sqref="D16:AH16">
    <cfRule type="expression" dxfId="1987" priority="456">
      <formula>COUNTIF($D$13:$AH$13,férié)</formula>
    </cfRule>
  </conditionalFormatting>
  <conditionalFormatting sqref="D16:AH16">
    <cfRule type="expression" dxfId="1986" priority="455">
      <formula>COUNTIF($D$13:$AH$13,férié)</formula>
    </cfRule>
  </conditionalFormatting>
  <conditionalFormatting sqref="D16:AH16">
    <cfRule type="expression" dxfId="1985" priority="454">
      <formula>COUNTIF($D$13:$AH$13,férié)</formula>
    </cfRule>
  </conditionalFormatting>
  <conditionalFormatting sqref="D16:AH16">
    <cfRule type="expression" dxfId="1984" priority="453">
      <formula>COUNTIF($D$13:$AH$13,férié)</formula>
    </cfRule>
  </conditionalFormatting>
  <conditionalFormatting sqref="D16:AH16">
    <cfRule type="expression" dxfId="1983" priority="452">
      <formula>COUNTIF($D$13:$AH$13,férié)</formula>
    </cfRule>
  </conditionalFormatting>
  <conditionalFormatting sqref="D16:AH16">
    <cfRule type="expression" dxfId="1982" priority="451">
      <formula>COUNTIF($D$13:$AH$13,férié)</formula>
    </cfRule>
  </conditionalFormatting>
  <conditionalFormatting sqref="AI16">
    <cfRule type="expression" dxfId="1981" priority="449">
      <formula>COUNTIF(JF,AI$13)</formula>
    </cfRule>
    <cfRule type="expression" dxfId="1980" priority="450">
      <formula>WEEKDAY(AI$13,2)&gt;5</formula>
    </cfRule>
  </conditionalFormatting>
  <conditionalFormatting sqref="AI16">
    <cfRule type="expression" dxfId="1979" priority="448" stopIfTrue="1">
      <formula>AI$13=""</formula>
    </cfRule>
  </conditionalFormatting>
  <conditionalFormatting sqref="AI16">
    <cfRule type="expression" dxfId="1978" priority="447">
      <formula>COUNTIF($D$13:$AH$13,férié)</formula>
    </cfRule>
  </conditionalFormatting>
  <conditionalFormatting sqref="AI16">
    <cfRule type="expression" dxfId="1977" priority="446">
      <formula>COUNTIF($D$13:$AH$13,férié)</formula>
    </cfRule>
  </conditionalFormatting>
  <conditionalFormatting sqref="AI16">
    <cfRule type="expression" dxfId="1976" priority="445">
      <formula>COUNTIF($D$13:$AH$13,férié)</formula>
    </cfRule>
  </conditionalFormatting>
  <conditionalFormatting sqref="AI16">
    <cfRule type="expression" dxfId="1975" priority="444">
      <formula>COUNTIF($D$13:$AH$13,férié)</formula>
    </cfRule>
  </conditionalFormatting>
  <conditionalFormatting sqref="AI16">
    <cfRule type="expression" dxfId="1974" priority="443">
      <formula>COUNTIF($D$13:$AH$13,férié)</formula>
    </cfRule>
  </conditionalFormatting>
  <conditionalFormatting sqref="AI16">
    <cfRule type="expression" dxfId="1973" priority="442">
      <formula>COUNTIF($D$13:$AH$13,férié)</formula>
    </cfRule>
  </conditionalFormatting>
  <conditionalFormatting sqref="AI16">
    <cfRule type="expression" dxfId="1972" priority="441">
      <formula>COUNTIF($D$13:$AH$13,férié)</formula>
    </cfRule>
  </conditionalFormatting>
  <conditionalFormatting sqref="AI16">
    <cfRule type="expression" dxfId="1971" priority="440">
      <formula>COUNTIF($D$13:$AH$13,férié)</formula>
    </cfRule>
  </conditionalFormatting>
  <conditionalFormatting sqref="AI16">
    <cfRule type="expression" dxfId="1970" priority="439">
      <formula>COUNTIF($D$13:$AH$13,férié)</formula>
    </cfRule>
  </conditionalFormatting>
  <conditionalFormatting sqref="AI16">
    <cfRule type="expression" dxfId="1969" priority="438">
      <formula>COUNTIF($D$13:$AH$13,férié)</formula>
    </cfRule>
  </conditionalFormatting>
  <conditionalFormatting sqref="AI16">
    <cfRule type="expression" dxfId="1968" priority="437">
      <formula>COUNTIF($D$13:$AH$13,férié)</formula>
    </cfRule>
  </conditionalFormatting>
  <conditionalFormatting sqref="AI16">
    <cfRule type="expression" dxfId="1967" priority="436">
      <formula>COUNTIF($D$13:$AH$13,férié)</formula>
    </cfRule>
  </conditionalFormatting>
  <conditionalFormatting sqref="AI16">
    <cfRule type="expression" dxfId="1966" priority="435">
      <formula>COUNTIF($D$13:$AH$13,férié)</formula>
    </cfRule>
  </conditionalFormatting>
  <conditionalFormatting sqref="AI16">
    <cfRule type="expression" dxfId="1965" priority="434">
      <formula>COUNTIF($D$13:$AH$13,férié)</formula>
    </cfRule>
  </conditionalFormatting>
  <conditionalFormatting sqref="AI16">
    <cfRule type="expression" dxfId="1964" priority="433">
      <formula>COUNTIF($D$13:$AH$13,férié)</formula>
    </cfRule>
  </conditionalFormatting>
  <conditionalFormatting sqref="D17:AH17">
    <cfRule type="expression" dxfId="1963" priority="431">
      <formula>COUNTIF(JF,D$13)</formula>
    </cfRule>
    <cfRule type="expression" dxfId="1962" priority="432">
      <formula>WEEKDAY(D$13,2)&gt;5</formula>
    </cfRule>
  </conditionalFormatting>
  <conditionalFormatting sqref="D17:AH17">
    <cfRule type="expression" dxfId="1961" priority="430" stopIfTrue="1">
      <formula>D$13=""</formula>
    </cfRule>
  </conditionalFormatting>
  <conditionalFormatting sqref="D17:AH17">
    <cfRule type="expression" dxfId="1960" priority="429">
      <formula>COUNTIF($D$13:$AH$13,férié)</formula>
    </cfRule>
  </conditionalFormatting>
  <conditionalFormatting sqref="D17:AH17">
    <cfRule type="expression" dxfId="1959" priority="428">
      <formula>COUNTIF($D$13:$AH$13,férié)</formula>
    </cfRule>
  </conditionalFormatting>
  <conditionalFormatting sqref="D17:AH17">
    <cfRule type="expression" dxfId="1958" priority="427">
      <formula>COUNTIF($D$13:$AH$13,férié)</formula>
    </cfRule>
  </conditionalFormatting>
  <conditionalFormatting sqref="D17:AH17">
    <cfRule type="expression" dxfId="1957" priority="426">
      <formula>COUNTIF($D$13:$AH$13,férié)</formula>
    </cfRule>
  </conditionalFormatting>
  <conditionalFormatting sqref="D17:AH17">
    <cfRule type="expression" dxfId="1956" priority="425">
      <formula>COUNTIF($D$13:$AH$13,férié)</formula>
    </cfRule>
  </conditionalFormatting>
  <conditionalFormatting sqref="D17:AH17">
    <cfRule type="expression" dxfId="1955" priority="424">
      <formula>COUNTIF($D$13:$AH$13,férié)</formula>
    </cfRule>
  </conditionalFormatting>
  <conditionalFormatting sqref="D17:AH17">
    <cfRule type="expression" dxfId="1954" priority="423">
      <formula>COUNTIF($D$13:$AH$13,férié)</formula>
    </cfRule>
  </conditionalFormatting>
  <conditionalFormatting sqref="D17:AH17">
    <cfRule type="expression" dxfId="1953" priority="422">
      <formula>COUNTIF($D$13:$AH$13,férié)</formula>
    </cfRule>
  </conditionalFormatting>
  <conditionalFormatting sqref="D17:AH17">
    <cfRule type="expression" dxfId="1952" priority="421">
      <formula>COUNTIF($D$13:$AH$13,férié)</formula>
    </cfRule>
  </conditionalFormatting>
  <conditionalFormatting sqref="D17:AH17">
    <cfRule type="expression" dxfId="1951" priority="420">
      <formula>COUNTIF($D$13:$AH$13,férié)</formula>
    </cfRule>
  </conditionalFormatting>
  <conditionalFormatting sqref="D17:AH17">
    <cfRule type="expression" dxfId="1950" priority="419">
      <formula>COUNTIF($D$13:$AH$13,férié)</formula>
    </cfRule>
  </conditionalFormatting>
  <conditionalFormatting sqref="D17:AH17">
    <cfRule type="expression" dxfId="1949" priority="418">
      <formula>COUNTIF($D$13:$AH$13,férié)</formula>
    </cfRule>
  </conditionalFormatting>
  <conditionalFormatting sqref="D17:AH17">
    <cfRule type="expression" dxfId="1948" priority="417">
      <formula>COUNTIF($D$13:$AH$13,férié)</formula>
    </cfRule>
  </conditionalFormatting>
  <conditionalFormatting sqref="D17:AH17">
    <cfRule type="expression" dxfId="1947" priority="416">
      <formula>COUNTIF($D$13:$AH$13,férié)</formula>
    </cfRule>
  </conditionalFormatting>
  <conditionalFormatting sqref="D17:AH17">
    <cfRule type="expression" dxfId="1946" priority="415">
      <formula>COUNTIF($D$13:$AH$13,férié)</formula>
    </cfRule>
  </conditionalFormatting>
  <conditionalFormatting sqref="AI17">
    <cfRule type="expression" dxfId="1945" priority="413">
      <formula>COUNTIF(JF,AI$13)</formula>
    </cfRule>
    <cfRule type="expression" dxfId="1944" priority="414">
      <formula>WEEKDAY(AI$13,2)&gt;5</formula>
    </cfRule>
  </conditionalFormatting>
  <conditionalFormatting sqref="AI17">
    <cfRule type="expression" dxfId="1943" priority="412" stopIfTrue="1">
      <formula>AI$13=""</formula>
    </cfRule>
  </conditionalFormatting>
  <conditionalFormatting sqref="AI17">
    <cfRule type="expression" dxfId="1942" priority="411">
      <formula>COUNTIF($D$13:$AH$13,férié)</formula>
    </cfRule>
  </conditionalFormatting>
  <conditionalFormatting sqref="AI17">
    <cfRule type="expression" dxfId="1941" priority="410">
      <formula>COUNTIF($D$13:$AH$13,férié)</formula>
    </cfRule>
  </conditionalFormatting>
  <conditionalFormatting sqref="AI17">
    <cfRule type="expression" dxfId="1940" priority="409">
      <formula>COUNTIF($D$13:$AH$13,férié)</formula>
    </cfRule>
  </conditionalFormatting>
  <conditionalFormatting sqref="AI17">
    <cfRule type="expression" dxfId="1939" priority="408">
      <formula>COUNTIF($D$13:$AH$13,férié)</formula>
    </cfRule>
  </conditionalFormatting>
  <conditionalFormatting sqref="AI17">
    <cfRule type="expression" dxfId="1938" priority="407">
      <formula>COUNTIF($D$13:$AH$13,férié)</formula>
    </cfRule>
  </conditionalFormatting>
  <conditionalFormatting sqref="AI17">
    <cfRule type="expression" dxfId="1937" priority="406">
      <formula>COUNTIF($D$13:$AH$13,férié)</formula>
    </cfRule>
  </conditionalFormatting>
  <conditionalFormatting sqref="AI17">
    <cfRule type="expression" dxfId="1936" priority="405">
      <formula>COUNTIF($D$13:$AH$13,férié)</formula>
    </cfRule>
  </conditionalFormatting>
  <conditionalFormatting sqref="AI17">
    <cfRule type="expression" dxfId="1935" priority="404">
      <formula>COUNTIF($D$13:$AH$13,férié)</formula>
    </cfRule>
  </conditionalFormatting>
  <conditionalFormatting sqref="AI17">
    <cfRule type="expression" dxfId="1934" priority="403">
      <formula>COUNTIF($D$13:$AH$13,férié)</formula>
    </cfRule>
  </conditionalFormatting>
  <conditionalFormatting sqref="AI17">
    <cfRule type="expression" dxfId="1933" priority="402">
      <formula>COUNTIF($D$13:$AH$13,férié)</formula>
    </cfRule>
  </conditionalFormatting>
  <conditionalFormatting sqref="AI17">
    <cfRule type="expression" dxfId="1932" priority="401">
      <formula>COUNTIF($D$13:$AH$13,férié)</formula>
    </cfRule>
  </conditionalFormatting>
  <conditionalFormatting sqref="AI17">
    <cfRule type="expression" dxfId="1931" priority="400">
      <formula>COUNTIF($D$13:$AH$13,férié)</formula>
    </cfRule>
  </conditionalFormatting>
  <conditionalFormatting sqref="AI17">
    <cfRule type="expression" dxfId="1930" priority="399">
      <formula>COUNTIF($D$13:$AH$13,férié)</formula>
    </cfRule>
  </conditionalFormatting>
  <conditionalFormatting sqref="AI17">
    <cfRule type="expression" dxfId="1929" priority="398">
      <formula>COUNTIF($D$13:$AH$13,férié)</formula>
    </cfRule>
  </conditionalFormatting>
  <conditionalFormatting sqref="AI17">
    <cfRule type="expression" dxfId="1928" priority="397">
      <formula>COUNTIF($D$13:$AH$13,férié)</formula>
    </cfRule>
  </conditionalFormatting>
  <conditionalFormatting sqref="D18:AH18">
    <cfRule type="expression" dxfId="1927" priority="359">
      <formula>COUNTIF(JF,D$13)</formula>
    </cfRule>
    <cfRule type="expression" dxfId="1926" priority="360">
      <formula>WEEKDAY(D$13,2)&gt;5</formula>
    </cfRule>
  </conditionalFormatting>
  <conditionalFormatting sqref="D18:AH18">
    <cfRule type="expression" dxfId="1925" priority="358" stopIfTrue="1">
      <formula>D$13=""</formula>
    </cfRule>
  </conditionalFormatting>
  <conditionalFormatting sqref="D18:AH18">
    <cfRule type="expression" dxfId="1924" priority="357">
      <formula>COUNTIF($D$13:$AH$13,férié)</formula>
    </cfRule>
  </conditionalFormatting>
  <conditionalFormatting sqref="D18:AH18">
    <cfRule type="expression" dxfId="1923" priority="356">
      <formula>COUNTIF($D$13:$AH$13,férié)</formula>
    </cfRule>
  </conditionalFormatting>
  <conditionalFormatting sqref="D18:AH18">
    <cfRule type="expression" dxfId="1922" priority="355">
      <formula>COUNTIF($D$13:$AH$13,férié)</formula>
    </cfRule>
  </conditionalFormatting>
  <conditionalFormatting sqref="D18:AH18">
    <cfRule type="expression" dxfId="1921" priority="354">
      <formula>COUNTIF($D$13:$AH$13,férié)</formula>
    </cfRule>
  </conditionalFormatting>
  <conditionalFormatting sqref="D18:AH18">
    <cfRule type="expression" dxfId="1920" priority="353">
      <formula>COUNTIF($D$13:$AH$13,férié)</formula>
    </cfRule>
  </conditionalFormatting>
  <conditionalFormatting sqref="D18:AH18">
    <cfRule type="expression" dxfId="1919" priority="352">
      <formula>COUNTIF($D$13:$AH$13,férié)</formula>
    </cfRule>
  </conditionalFormatting>
  <conditionalFormatting sqref="D18:AH18">
    <cfRule type="expression" dxfId="1918" priority="351">
      <formula>COUNTIF($D$13:$AH$13,férié)</formula>
    </cfRule>
  </conditionalFormatting>
  <conditionalFormatting sqref="D18:AH18">
    <cfRule type="expression" dxfId="1917" priority="350">
      <formula>COUNTIF($D$13:$AH$13,férié)</formula>
    </cfRule>
  </conditionalFormatting>
  <conditionalFormatting sqref="D18:AH18">
    <cfRule type="expression" dxfId="1916" priority="349">
      <formula>COUNTIF($D$13:$AH$13,férié)</formula>
    </cfRule>
  </conditionalFormatting>
  <conditionalFormatting sqref="D18:AH18">
    <cfRule type="expression" dxfId="1915" priority="348">
      <formula>COUNTIF($D$13:$AH$13,férié)</formula>
    </cfRule>
  </conditionalFormatting>
  <conditionalFormatting sqref="D18:AH18">
    <cfRule type="expression" dxfId="1914" priority="347">
      <formula>COUNTIF($D$13:$AH$13,férié)</formula>
    </cfRule>
  </conditionalFormatting>
  <conditionalFormatting sqref="D18:AH18">
    <cfRule type="expression" dxfId="1913" priority="346">
      <formula>COUNTIF($D$13:$AH$13,férié)</formula>
    </cfRule>
  </conditionalFormatting>
  <conditionalFormatting sqref="D18:AH18">
    <cfRule type="expression" dxfId="1912" priority="345">
      <formula>COUNTIF($D$13:$AH$13,férié)</formula>
    </cfRule>
  </conditionalFormatting>
  <conditionalFormatting sqref="D18:AH18">
    <cfRule type="expression" dxfId="1911" priority="344">
      <formula>COUNTIF($D$13:$AH$13,férié)</formula>
    </cfRule>
  </conditionalFormatting>
  <conditionalFormatting sqref="D18:AH18">
    <cfRule type="expression" dxfId="1910" priority="343">
      <formula>COUNTIF($D$13:$AH$13,férié)</formula>
    </cfRule>
  </conditionalFormatting>
  <conditionalFormatting sqref="AI18">
    <cfRule type="expression" dxfId="1909" priority="341">
      <formula>COUNTIF(JF,AI$13)</formula>
    </cfRule>
    <cfRule type="expression" dxfId="1908" priority="342">
      <formula>WEEKDAY(AI$13,2)&gt;5</formula>
    </cfRule>
  </conditionalFormatting>
  <conditionalFormatting sqref="AI18">
    <cfRule type="expression" dxfId="1907" priority="340" stopIfTrue="1">
      <formula>AI$13=""</formula>
    </cfRule>
  </conditionalFormatting>
  <conditionalFormatting sqref="AI18">
    <cfRule type="expression" dxfId="1906" priority="339">
      <formula>COUNTIF($D$13:$AH$13,férié)</formula>
    </cfRule>
  </conditionalFormatting>
  <conditionalFormatting sqref="AI18">
    <cfRule type="expression" dxfId="1905" priority="338">
      <formula>COUNTIF($D$13:$AH$13,férié)</formula>
    </cfRule>
  </conditionalFormatting>
  <conditionalFormatting sqref="AI18">
    <cfRule type="expression" dxfId="1904" priority="337">
      <formula>COUNTIF($D$13:$AH$13,férié)</formula>
    </cfRule>
  </conditionalFormatting>
  <conditionalFormatting sqref="AI18">
    <cfRule type="expression" dxfId="1903" priority="336">
      <formula>COUNTIF($D$13:$AH$13,férié)</formula>
    </cfRule>
  </conditionalFormatting>
  <conditionalFormatting sqref="AI18">
    <cfRule type="expression" dxfId="1902" priority="335">
      <formula>COUNTIF($D$13:$AH$13,férié)</formula>
    </cfRule>
  </conditionalFormatting>
  <conditionalFormatting sqref="AI18">
    <cfRule type="expression" dxfId="1901" priority="334">
      <formula>COUNTIF($D$13:$AH$13,férié)</formula>
    </cfRule>
  </conditionalFormatting>
  <conditionalFormatting sqref="AI18">
    <cfRule type="expression" dxfId="1900" priority="333">
      <formula>COUNTIF($D$13:$AH$13,férié)</formula>
    </cfRule>
  </conditionalFormatting>
  <conditionalFormatting sqref="AI18">
    <cfRule type="expression" dxfId="1899" priority="332">
      <formula>COUNTIF($D$13:$AH$13,férié)</formula>
    </cfRule>
  </conditionalFormatting>
  <conditionalFormatting sqref="AI18">
    <cfRule type="expression" dxfId="1898" priority="331">
      <formula>COUNTIF($D$13:$AH$13,férié)</formula>
    </cfRule>
  </conditionalFormatting>
  <conditionalFormatting sqref="AI18">
    <cfRule type="expression" dxfId="1897" priority="330">
      <formula>COUNTIF($D$13:$AH$13,férié)</formula>
    </cfRule>
  </conditionalFormatting>
  <conditionalFormatting sqref="AI18">
    <cfRule type="expression" dxfId="1896" priority="329">
      <formula>COUNTIF($D$13:$AH$13,férié)</formula>
    </cfRule>
  </conditionalFormatting>
  <conditionalFormatting sqref="AI18">
    <cfRule type="expression" dxfId="1895" priority="328">
      <formula>COUNTIF($D$13:$AH$13,férié)</formula>
    </cfRule>
  </conditionalFormatting>
  <conditionalFormatting sqref="AI18">
    <cfRule type="expression" dxfId="1894" priority="327">
      <formula>COUNTIF($D$13:$AH$13,férié)</formula>
    </cfRule>
  </conditionalFormatting>
  <conditionalFormatting sqref="AI18">
    <cfRule type="expression" dxfId="1893" priority="326">
      <formula>COUNTIF($D$13:$AH$13,férié)</formula>
    </cfRule>
  </conditionalFormatting>
  <conditionalFormatting sqref="AI18">
    <cfRule type="expression" dxfId="1892" priority="325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scale="38" orientation="landscape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calendaire'!A1,2,1),0)</f>
        <v>40574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40574</v>
      </c>
      <c r="E13" s="32">
        <f>D13+1</f>
        <v>40575</v>
      </c>
      <c r="F13" s="32">
        <f>E13+1</f>
        <v>40576</v>
      </c>
      <c r="G13" s="32">
        <f>F13+1</f>
        <v>40577</v>
      </c>
      <c r="H13" s="32">
        <f t="shared" ref="H13:AC13" si="0">G13+1</f>
        <v>40578</v>
      </c>
      <c r="I13" s="32">
        <f t="shared" si="0"/>
        <v>40579</v>
      </c>
      <c r="J13" s="32">
        <f t="shared" si="0"/>
        <v>40580</v>
      </c>
      <c r="K13" s="32">
        <f t="shared" si="0"/>
        <v>40581</v>
      </c>
      <c r="L13" s="32">
        <f t="shared" si="0"/>
        <v>40582</v>
      </c>
      <c r="M13" s="32">
        <f t="shared" si="0"/>
        <v>40583</v>
      </c>
      <c r="N13" s="32">
        <f t="shared" si="0"/>
        <v>40584</v>
      </c>
      <c r="O13" s="32">
        <f t="shared" si="0"/>
        <v>40585</v>
      </c>
      <c r="P13" s="32">
        <f t="shared" si="0"/>
        <v>40586</v>
      </c>
      <c r="Q13" s="32">
        <f t="shared" si="0"/>
        <v>40587</v>
      </c>
      <c r="R13" s="32">
        <f t="shared" si="0"/>
        <v>40588</v>
      </c>
      <c r="S13" s="32">
        <f t="shared" si="0"/>
        <v>40589</v>
      </c>
      <c r="T13" s="32">
        <f t="shared" si="0"/>
        <v>40590</v>
      </c>
      <c r="U13" s="32">
        <f t="shared" si="0"/>
        <v>40591</v>
      </c>
      <c r="V13" s="32">
        <f t="shared" si="0"/>
        <v>40592</v>
      </c>
      <c r="W13" s="32">
        <f t="shared" si="0"/>
        <v>40593</v>
      </c>
      <c r="X13" s="32">
        <f t="shared" si="0"/>
        <v>40594</v>
      </c>
      <c r="Y13" s="32">
        <f t="shared" si="0"/>
        <v>40595</v>
      </c>
      <c r="Z13" s="32">
        <f t="shared" si="0"/>
        <v>40596</v>
      </c>
      <c r="AA13" s="32">
        <f t="shared" si="0"/>
        <v>40597</v>
      </c>
      <c r="AB13" s="32">
        <f t="shared" si="0"/>
        <v>40598</v>
      </c>
      <c r="AC13" s="32">
        <f t="shared" si="0"/>
        <v>40599</v>
      </c>
      <c r="AD13" s="32">
        <f>IF(AC13&lt;&gt;"",IF(AC13+1&lt;=EOMONTH(($D$12)*1,0),AC13+1,""),"")</f>
        <v>40600</v>
      </c>
      <c r="AE13" s="32">
        <f>IF(AD13="","",IF(MONTH(AD13+1)&lt;&gt;MONTH(AD13),"",AD13+1))</f>
        <v>40601</v>
      </c>
      <c r="AF13" s="32" t="str">
        <f t="shared" ref="AF13:AH13" si="1">IF(AE13="","",IF(MONTH(AE13+1)&lt;&gt;MONTH(AE13),"",AE13+1))</f>
        <v/>
      </c>
      <c r="AG13" s="32" t="str">
        <f t="shared" si="1"/>
        <v/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40574</v>
      </c>
      <c r="E14" s="47">
        <f t="shared" ref="E14:AH14" si="2">E13</f>
        <v>40575</v>
      </c>
      <c r="F14" s="47">
        <f t="shared" si="2"/>
        <v>40576</v>
      </c>
      <c r="G14" s="47">
        <f t="shared" si="2"/>
        <v>40577</v>
      </c>
      <c r="H14" s="47">
        <f t="shared" si="2"/>
        <v>40578</v>
      </c>
      <c r="I14" s="47">
        <f t="shared" si="2"/>
        <v>40579</v>
      </c>
      <c r="J14" s="47">
        <f t="shared" si="2"/>
        <v>40580</v>
      </c>
      <c r="K14" s="47">
        <f t="shared" si="2"/>
        <v>40581</v>
      </c>
      <c r="L14" s="47">
        <f t="shared" si="2"/>
        <v>40582</v>
      </c>
      <c r="M14" s="47">
        <f t="shared" si="2"/>
        <v>40583</v>
      </c>
      <c r="N14" s="47">
        <f t="shared" si="2"/>
        <v>40584</v>
      </c>
      <c r="O14" s="47">
        <f t="shared" si="2"/>
        <v>40585</v>
      </c>
      <c r="P14" s="47">
        <f t="shared" si="2"/>
        <v>40586</v>
      </c>
      <c r="Q14" s="47">
        <f t="shared" si="2"/>
        <v>40587</v>
      </c>
      <c r="R14" s="47">
        <f t="shared" si="2"/>
        <v>40588</v>
      </c>
      <c r="S14" s="47">
        <f t="shared" si="2"/>
        <v>40589</v>
      </c>
      <c r="T14" s="47">
        <f t="shared" si="2"/>
        <v>40590</v>
      </c>
      <c r="U14" s="47">
        <f t="shared" si="2"/>
        <v>40591</v>
      </c>
      <c r="V14" s="47">
        <f t="shared" si="2"/>
        <v>40592</v>
      </c>
      <c r="W14" s="47">
        <f t="shared" si="2"/>
        <v>40593</v>
      </c>
      <c r="X14" s="47">
        <f t="shared" si="2"/>
        <v>40594</v>
      </c>
      <c r="Y14" s="47">
        <f t="shared" si="2"/>
        <v>40595</v>
      </c>
      <c r="Z14" s="47">
        <f t="shared" si="2"/>
        <v>40596</v>
      </c>
      <c r="AA14" s="47">
        <f t="shared" si="2"/>
        <v>40597</v>
      </c>
      <c r="AB14" s="47">
        <f t="shared" si="2"/>
        <v>40598</v>
      </c>
      <c r="AC14" s="47">
        <f t="shared" si="2"/>
        <v>40599</v>
      </c>
      <c r="AD14" s="47">
        <f t="shared" si="2"/>
        <v>40600</v>
      </c>
      <c r="AE14" s="47">
        <f t="shared" si="2"/>
        <v>40601</v>
      </c>
      <c r="AF14" s="47" t="str">
        <f t="shared" si="2"/>
        <v/>
      </c>
      <c r="AG14" s="47" t="str">
        <f t="shared" si="2"/>
        <v/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891" priority="1110" stopIfTrue="1" operator="equal">
      <formula>"GV"</formula>
    </cfRule>
    <cfRule type="cellIs" dxfId="1890" priority="1111" stopIfTrue="1" operator="equal">
      <formula>"PC"</formula>
    </cfRule>
    <cfRule type="cellIs" dxfId="1889" priority="1112" stopIfTrue="1" operator="equal">
      <formula>"R"</formula>
    </cfRule>
    <cfRule type="cellIs" dxfId="1888" priority="1113" stopIfTrue="1" operator="equal">
      <formula>"E"</formula>
    </cfRule>
    <cfRule type="cellIs" dxfId="1887" priority="1114" stopIfTrue="1" operator="equal">
      <formula>"PT"</formula>
    </cfRule>
    <cfRule type="cellIs" dxfId="1886" priority="1115" stopIfTrue="1" operator="equal">
      <formula>"mt"</formula>
    </cfRule>
  </conditionalFormatting>
  <conditionalFormatting sqref="Q2:Q10">
    <cfRule type="cellIs" dxfId="1885" priority="1167" stopIfTrue="1" operator="equal">
      <formula>"cc"</formula>
    </cfRule>
    <cfRule type="cellIs" dxfId="1884" priority="1168" stopIfTrue="1" operator="equal">
      <formula>"cl"</formula>
    </cfRule>
    <cfRule type="cellIs" dxfId="1883" priority="1169" stopIfTrue="1" operator="equal">
      <formula>"m"</formula>
    </cfRule>
  </conditionalFormatting>
  <conditionalFormatting sqref="Q2:Q10">
    <cfRule type="cellIs" dxfId="1882" priority="1164" stopIfTrue="1" operator="equal">
      <formula>"F"</formula>
    </cfRule>
    <cfRule type="cellIs" dxfId="1881" priority="1165" stopIfTrue="1" operator="equal">
      <formula>"WK"</formula>
    </cfRule>
    <cfRule type="cellIs" dxfId="1880" priority="1166" stopIfTrue="1" operator="equal">
      <formula>"T"</formula>
    </cfRule>
  </conditionalFormatting>
  <conditionalFormatting sqref="Q5">
    <cfRule type="cellIs" dxfId="1879" priority="1098" stopIfTrue="1" operator="equal">
      <formula>"GV"</formula>
    </cfRule>
    <cfRule type="cellIs" dxfId="1878" priority="1099" stopIfTrue="1" operator="equal">
      <formula>"PC"</formula>
    </cfRule>
    <cfRule type="cellIs" dxfId="1877" priority="1100" stopIfTrue="1" operator="equal">
      <formula>"R"</formula>
    </cfRule>
    <cfRule type="cellIs" dxfId="1876" priority="1101" stopIfTrue="1" operator="equal">
      <formula>"E"</formula>
    </cfRule>
    <cfRule type="cellIs" dxfId="1875" priority="1102" stopIfTrue="1" operator="equal">
      <formula>"PT"</formula>
    </cfRule>
    <cfRule type="cellIs" dxfId="1874" priority="1103" stopIfTrue="1" operator="equal">
      <formula>"mt"</formula>
    </cfRule>
  </conditionalFormatting>
  <conditionalFormatting sqref="D14:AH14">
    <cfRule type="expression" dxfId="1873" priority="1013">
      <formula>COUNTIF($D$13:$AH$13,férié)</formula>
    </cfRule>
  </conditionalFormatting>
  <conditionalFormatting sqref="Q2:Q10">
    <cfRule type="cellIs" dxfId="1872" priority="1010" stopIfTrue="1" operator="equal">
      <formula>"cc"</formula>
    </cfRule>
    <cfRule type="cellIs" dxfId="1871" priority="1011" stopIfTrue="1" operator="equal">
      <formula>"cl"</formula>
    </cfRule>
    <cfRule type="cellIs" dxfId="1870" priority="1012" stopIfTrue="1" operator="equal">
      <formula>"m"</formula>
    </cfRule>
  </conditionalFormatting>
  <conditionalFormatting sqref="Q2:Q10">
    <cfRule type="cellIs" dxfId="1869" priority="1007" stopIfTrue="1" operator="equal">
      <formula>"F"</formula>
    </cfRule>
    <cfRule type="cellIs" dxfId="1868" priority="1008" stopIfTrue="1" operator="equal">
      <formula>"WK"</formula>
    </cfRule>
    <cfRule type="cellIs" dxfId="1867" priority="1009" stopIfTrue="1" operator="equal">
      <formula>"T"</formula>
    </cfRule>
  </conditionalFormatting>
  <conditionalFormatting sqref="Q2:Q4 Q6:Q10">
    <cfRule type="cellIs" dxfId="1866" priority="1001" stopIfTrue="1" operator="equal">
      <formula>"GV"</formula>
    </cfRule>
    <cfRule type="cellIs" dxfId="1865" priority="1002" stopIfTrue="1" operator="equal">
      <formula>"PC"</formula>
    </cfRule>
    <cfRule type="cellIs" dxfId="1864" priority="1003" stopIfTrue="1" operator="equal">
      <formula>"R"</formula>
    </cfRule>
    <cfRule type="cellIs" dxfId="1863" priority="1004" stopIfTrue="1" operator="equal">
      <formula>"E"</formula>
    </cfRule>
    <cfRule type="cellIs" dxfId="1862" priority="1005" stopIfTrue="1" operator="equal">
      <formula>"PT"</formula>
    </cfRule>
    <cfRule type="cellIs" dxfId="1861" priority="1006" stopIfTrue="1" operator="equal">
      <formula>"mt"</formula>
    </cfRule>
  </conditionalFormatting>
  <conditionalFormatting sqref="Q5">
    <cfRule type="cellIs" dxfId="1860" priority="995" stopIfTrue="1" operator="equal">
      <formula>"GV"</formula>
    </cfRule>
    <cfRule type="cellIs" dxfId="1859" priority="996" stopIfTrue="1" operator="equal">
      <formula>"PC"</formula>
    </cfRule>
    <cfRule type="cellIs" dxfId="1858" priority="997" stopIfTrue="1" operator="equal">
      <formula>"R"</formula>
    </cfRule>
    <cfRule type="cellIs" dxfId="1857" priority="998" stopIfTrue="1" operator="equal">
      <formula>"E"</formula>
    </cfRule>
    <cfRule type="cellIs" dxfId="1856" priority="999" stopIfTrue="1" operator="equal">
      <formula>"PT"</formula>
    </cfRule>
    <cfRule type="cellIs" dxfId="1855" priority="1000" stopIfTrue="1" operator="equal">
      <formula>"mt"</formula>
    </cfRule>
  </conditionalFormatting>
  <conditionalFormatting sqref="D14:AH14">
    <cfRule type="expression" dxfId="1854" priority="994">
      <formula>COUNTIF($D$13:$AH$13,férié)</formula>
    </cfRule>
  </conditionalFormatting>
  <conditionalFormatting sqref="D15:AH15">
    <cfRule type="expression" dxfId="1853" priority="992">
      <formula>COUNTIF(JF,D$13)</formula>
    </cfRule>
    <cfRule type="expression" dxfId="1852" priority="993">
      <formula>WEEKDAY(D$13,2)&gt;5</formula>
    </cfRule>
  </conditionalFormatting>
  <conditionalFormatting sqref="Q2:Q10">
    <cfRule type="cellIs" dxfId="1851" priority="989" stopIfTrue="1" operator="equal">
      <formula>"cc"</formula>
    </cfRule>
    <cfRule type="cellIs" dxfId="1850" priority="990" stopIfTrue="1" operator="equal">
      <formula>"cl"</formula>
    </cfRule>
    <cfRule type="cellIs" dxfId="1849" priority="991" stopIfTrue="1" operator="equal">
      <formula>"m"</formula>
    </cfRule>
  </conditionalFormatting>
  <conditionalFormatting sqref="Q2:Q10">
    <cfRule type="cellIs" dxfId="1848" priority="986" stopIfTrue="1" operator="equal">
      <formula>"F"</formula>
    </cfRule>
    <cfRule type="cellIs" dxfId="1847" priority="987" stopIfTrue="1" operator="equal">
      <formula>"WK"</formula>
    </cfRule>
    <cfRule type="cellIs" dxfId="1846" priority="988" stopIfTrue="1" operator="equal">
      <formula>"T"</formula>
    </cfRule>
  </conditionalFormatting>
  <conditionalFormatting sqref="Q2:Q4 Q6:Q10">
    <cfRule type="cellIs" dxfId="1845" priority="980" stopIfTrue="1" operator="equal">
      <formula>"GV"</formula>
    </cfRule>
    <cfRule type="cellIs" dxfId="1844" priority="981" stopIfTrue="1" operator="equal">
      <formula>"PC"</formula>
    </cfRule>
    <cfRule type="cellIs" dxfId="1843" priority="982" stopIfTrue="1" operator="equal">
      <formula>"R"</formula>
    </cfRule>
    <cfRule type="cellIs" dxfId="1842" priority="983" stopIfTrue="1" operator="equal">
      <formula>"E"</formula>
    </cfRule>
    <cfRule type="cellIs" dxfId="1841" priority="984" stopIfTrue="1" operator="equal">
      <formula>"PT"</formula>
    </cfRule>
    <cfRule type="cellIs" dxfId="1840" priority="985" stopIfTrue="1" operator="equal">
      <formula>"mt"</formula>
    </cfRule>
  </conditionalFormatting>
  <conditionalFormatting sqref="Q5">
    <cfRule type="cellIs" dxfId="1839" priority="974" stopIfTrue="1" operator="equal">
      <formula>"GV"</formula>
    </cfRule>
    <cfRule type="cellIs" dxfId="1838" priority="975" stopIfTrue="1" operator="equal">
      <formula>"PC"</formula>
    </cfRule>
    <cfRule type="cellIs" dxfId="1837" priority="976" stopIfTrue="1" operator="equal">
      <formula>"R"</formula>
    </cfRule>
    <cfRule type="cellIs" dxfId="1836" priority="977" stopIfTrue="1" operator="equal">
      <formula>"E"</formula>
    </cfRule>
    <cfRule type="cellIs" dxfId="1835" priority="978" stopIfTrue="1" operator="equal">
      <formula>"PT"</formula>
    </cfRule>
    <cfRule type="cellIs" dxfId="1834" priority="979" stopIfTrue="1" operator="equal">
      <formula>"mt"</formula>
    </cfRule>
  </conditionalFormatting>
  <conditionalFormatting sqref="D14:AH14">
    <cfRule type="expression" dxfId="1833" priority="973">
      <formula>COUNTIF($D$13:$AH$13,férié)</formula>
    </cfRule>
  </conditionalFormatting>
  <conditionalFormatting sqref="D13:AH15">
    <cfRule type="expression" dxfId="1832" priority="970" stopIfTrue="1">
      <formula>D$13=""</formula>
    </cfRule>
  </conditionalFormatting>
  <conditionalFormatting sqref="D15:AH15">
    <cfRule type="expression" dxfId="1831" priority="969">
      <formula>COUNTIF($D$13:$AH$13,férié)</formula>
    </cfRule>
  </conditionalFormatting>
  <conditionalFormatting sqref="D15:AH15">
    <cfRule type="expression" dxfId="1830" priority="968">
      <formula>COUNTIF($D$13:$AH$13,férié)</formula>
    </cfRule>
  </conditionalFormatting>
  <conditionalFormatting sqref="D15:AH15">
    <cfRule type="expression" dxfId="1829" priority="967">
      <formula>COUNTIF($D$13:$AH$13,férié)</formula>
    </cfRule>
  </conditionalFormatting>
  <conditionalFormatting sqref="D15:AH15">
    <cfRule type="expression" dxfId="1828" priority="966">
      <formula>COUNTIF($D$13:$AH$13,férié)</formula>
    </cfRule>
  </conditionalFormatting>
  <conditionalFormatting sqref="D15:AH15">
    <cfRule type="expression" dxfId="1827" priority="965">
      <formula>COUNTIF($D$13:$AH$13,férié)</formula>
    </cfRule>
  </conditionalFormatting>
  <conditionalFormatting sqref="D15:AH15">
    <cfRule type="expression" dxfId="1826" priority="964">
      <formula>COUNTIF($D$13:$AH$13,férié)</formula>
    </cfRule>
  </conditionalFormatting>
  <conditionalFormatting sqref="D15:AH15">
    <cfRule type="expression" dxfId="1825" priority="963">
      <formula>COUNTIF($D$13:$AH$13,férié)</formula>
    </cfRule>
  </conditionalFormatting>
  <conditionalFormatting sqref="D15:AH15">
    <cfRule type="expression" dxfId="1824" priority="962">
      <formula>COUNTIF($D$13:$AH$13,férié)</formula>
    </cfRule>
  </conditionalFormatting>
  <conditionalFormatting sqref="D15:AH15">
    <cfRule type="expression" dxfId="1823" priority="961">
      <formula>COUNTIF($D$13:$AH$13,férié)</formula>
    </cfRule>
  </conditionalFormatting>
  <conditionalFormatting sqref="D15:AH15">
    <cfRule type="expression" dxfId="1822" priority="960">
      <formula>COUNTIF($D$13:$AH$13,férié)</formula>
    </cfRule>
  </conditionalFormatting>
  <conditionalFormatting sqref="D15:AH15">
    <cfRule type="expression" dxfId="1821" priority="959">
      <formula>COUNTIF($D$13:$AH$13,férié)</formula>
    </cfRule>
  </conditionalFormatting>
  <conditionalFormatting sqref="D15:AH15">
    <cfRule type="expression" dxfId="1820" priority="958">
      <formula>COUNTIF($D$13:$AH$13,férié)</formula>
    </cfRule>
  </conditionalFormatting>
  <conditionalFormatting sqref="D15:AH15">
    <cfRule type="expression" dxfId="1819" priority="957">
      <formula>COUNTIF($D$13:$AH$13,férié)</formula>
    </cfRule>
  </conditionalFormatting>
  <conditionalFormatting sqref="D15:AH15">
    <cfRule type="expression" dxfId="1818" priority="956">
      <formula>COUNTIF($D$13:$AH$13,férié)</formula>
    </cfRule>
  </conditionalFormatting>
  <conditionalFormatting sqref="D15:AH15">
    <cfRule type="expression" dxfId="1817" priority="955">
      <formula>COUNTIF($D$13:$AH$13,férié)</formula>
    </cfRule>
  </conditionalFormatting>
  <conditionalFormatting sqref="D16:AH16">
    <cfRule type="expression" dxfId="1816" priority="215">
      <formula>COUNTIF(JF,D$13)</formula>
    </cfRule>
    <cfRule type="expression" dxfId="1815" priority="216">
      <formula>WEEKDAY(D$13,2)&gt;5</formula>
    </cfRule>
  </conditionalFormatting>
  <conditionalFormatting sqref="D16:AH16">
    <cfRule type="expression" dxfId="1814" priority="214" stopIfTrue="1">
      <formula>D$13=""</formula>
    </cfRule>
  </conditionalFormatting>
  <conditionalFormatting sqref="D16:AH16">
    <cfRule type="expression" dxfId="1813" priority="213">
      <formula>COUNTIF($D$13:$AH$13,férié)</formula>
    </cfRule>
  </conditionalFormatting>
  <conditionalFormatting sqref="D16:AH16">
    <cfRule type="expression" dxfId="1812" priority="212">
      <formula>COUNTIF($D$13:$AH$13,férié)</formula>
    </cfRule>
  </conditionalFormatting>
  <conditionalFormatting sqref="D16:AH16">
    <cfRule type="expression" dxfId="1811" priority="211">
      <formula>COUNTIF($D$13:$AH$13,férié)</formula>
    </cfRule>
  </conditionalFormatting>
  <conditionalFormatting sqref="D16:AH16">
    <cfRule type="expression" dxfId="1810" priority="210">
      <formula>COUNTIF($D$13:$AH$13,férié)</formula>
    </cfRule>
  </conditionalFormatting>
  <conditionalFormatting sqref="D16:AH16">
    <cfRule type="expression" dxfId="1809" priority="209">
      <formula>COUNTIF($D$13:$AH$13,férié)</formula>
    </cfRule>
  </conditionalFormatting>
  <conditionalFormatting sqref="D16:AH16">
    <cfRule type="expression" dxfId="1808" priority="208">
      <formula>COUNTIF($D$13:$AH$13,férié)</formula>
    </cfRule>
  </conditionalFormatting>
  <conditionalFormatting sqref="D16:AH16">
    <cfRule type="expression" dxfId="1807" priority="207">
      <formula>COUNTIF($D$13:$AH$13,férié)</formula>
    </cfRule>
  </conditionalFormatting>
  <conditionalFormatting sqref="D16:AH16">
    <cfRule type="expression" dxfId="1806" priority="206">
      <formula>COUNTIF($D$13:$AH$13,férié)</formula>
    </cfRule>
  </conditionalFormatting>
  <conditionalFormatting sqref="D16:AH16">
    <cfRule type="expression" dxfId="1805" priority="205">
      <formula>COUNTIF($D$13:$AH$13,férié)</formula>
    </cfRule>
  </conditionalFormatting>
  <conditionalFormatting sqref="D16:AH16">
    <cfRule type="expression" dxfId="1804" priority="204">
      <formula>COUNTIF($D$13:$AH$13,férié)</formula>
    </cfRule>
  </conditionalFormatting>
  <conditionalFormatting sqref="D16:AH16">
    <cfRule type="expression" dxfId="1803" priority="203">
      <formula>COUNTIF($D$13:$AH$13,férié)</formula>
    </cfRule>
  </conditionalFormatting>
  <conditionalFormatting sqref="D16:AH16">
    <cfRule type="expression" dxfId="1802" priority="202">
      <formula>COUNTIF($D$13:$AH$13,férié)</formula>
    </cfRule>
  </conditionalFormatting>
  <conditionalFormatting sqref="D16:AH16">
    <cfRule type="expression" dxfId="1801" priority="201">
      <formula>COUNTIF($D$13:$AH$13,férié)</formula>
    </cfRule>
  </conditionalFormatting>
  <conditionalFormatting sqref="D16:AH16">
    <cfRule type="expression" dxfId="1800" priority="200">
      <formula>COUNTIF($D$13:$AH$13,férié)</formula>
    </cfRule>
  </conditionalFormatting>
  <conditionalFormatting sqref="D16:AH16">
    <cfRule type="expression" dxfId="1799" priority="199">
      <formula>COUNTIF($D$13:$AH$13,férié)</formula>
    </cfRule>
  </conditionalFormatting>
  <conditionalFormatting sqref="D17:AH17">
    <cfRule type="expression" dxfId="1798" priority="197">
      <formula>COUNTIF(JF,D$13)</formula>
    </cfRule>
    <cfRule type="expression" dxfId="1797" priority="198">
      <formula>WEEKDAY(D$13,2)&gt;5</formula>
    </cfRule>
  </conditionalFormatting>
  <conditionalFormatting sqref="D17:AH17">
    <cfRule type="expression" dxfId="1796" priority="196" stopIfTrue="1">
      <formula>D$13=""</formula>
    </cfRule>
  </conditionalFormatting>
  <conditionalFormatting sqref="D17:AH17">
    <cfRule type="expression" dxfId="1795" priority="195">
      <formula>COUNTIF($D$13:$AH$13,férié)</formula>
    </cfRule>
  </conditionalFormatting>
  <conditionalFormatting sqref="D17:AH17">
    <cfRule type="expression" dxfId="1794" priority="194">
      <formula>COUNTIF($D$13:$AH$13,férié)</formula>
    </cfRule>
  </conditionalFormatting>
  <conditionalFormatting sqref="D17:AH17">
    <cfRule type="expression" dxfId="1793" priority="193">
      <formula>COUNTIF($D$13:$AH$13,férié)</formula>
    </cfRule>
  </conditionalFormatting>
  <conditionalFormatting sqref="D17:AH17">
    <cfRule type="expression" dxfId="1792" priority="192">
      <formula>COUNTIF($D$13:$AH$13,férié)</formula>
    </cfRule>
  </conditionalFormatting>
  <conditionalFormatting sqref="D17:AH17">
    <cfRule type="expression" dxfId="1791" priority="191">
      <formula>COUNTIF($D$13:$AH$13,férié)</formula>
    </cfRule>
  </conditionalFormatting>
  <conditionalFormatting sqref="D17:AH17">
    <cfRule type="expression" dxfId="1790" priority="190">
      <formula>COUNTIF($D$13:$AH$13,férié)</formula>
    </cfRule>
  </conditionalFormatting>
  <conditionalFormatting sqref="D17:AH17">
    <cfRule type="expression" dxfId="1789" priority="189">
      <formula>COUNTIF($D$13:$AH$13,férié)</formula>
    </cfRule>
  </conditionalFormatting>
  <conditionalFormatting sqref="D17:AH17">
    <cfRule type="expression" dxfId="1788" priority="188">
      <formula>COUNTIF($D$13:$AH$13,férié)</formula>
    </cfRule>
  </conditionalFormatting>
  <conditionalFormatting sqref="D17:AH17">
    <cfRule type="expression" dxfId="1787" priority="187">
      <formula>COUNTIF($D$13:$AH$13,férié)</formula>
    </cfRule>
  </conditionalFormatting>
  <conditionalFormatting sqref="D17:AH17">
    <cfRule type="expression" dxfId="1786" priority="186">
      <formula>COUNTIF($D$13:$AH$13,férié)</formula>
    </cfRule>
  </conditionalFormatting>
  <conditionalFormatting sqref="D17:AH17">
    <cfRule type="expression" dxfId="1785" priority="185">
      <formula>COUNTIF($D$13:$AH$13,férié)</formula>
    </cfRule>
  </conditionalFormatting>
  <conditionalFormatting sqref="D17:AH17">
    <cfRule type="expression" dxfId="1784" priority="184">
      <formula>COUNTIF($D$13:$AH$13,férié)</formula>
    </cfRule>
  </conditionalFormatting>
  <conditionalFormatting sqref="D17:AH17">
    <cfRule type="expression" dxfId="1783" priority="183">
      <formula>COUNTIF($D$13:$AH$13,férié)</formula>
    </cfRule>
  </conditionalFormatting>
  <conditionalFormatting sqref="D17:AH17">
    <cfRule type="expression" dxfId="1782" priority="182">
      <formula>COUNTIF($D$13:$AH$13,férié)</formula>
    </cfRule>
  </conditionalFormatting>
  <conditionalFormatting sqref="D17:AH17">
    <cfRule type="expression" dxfId="1781" priority="181">
      <formula>COUNTIF($D$13:$AH$13,férié)</formula>
    </cfRule>
  </conditionalFormatting>
  <conditionalFormatting sqref="D18:AH18">
    <cfRule type="expression" dxfId="1780" priority="161">
      <formula>COUNTIF(JF,D$13)</formula>
    </cfRule>
    <cfRule type="expression" dxfId="1779" priority="162">
      <formula>WEEKDAY(D$13,2)&gt;5</formula>
    </cfRule>
  </conditionalFormatting>
  <conditionalFormatting sqref="D18:AH18">
    <cfRule type="expression" dxfId="1778" priority="160" stopIfTrue="1">
      <formula>D$13=""</formula>
    </cfRule>
  </conditionalFormatting>
  <conditionalFormatting sqref="D18:AH18">
    <cfRule type="expression" dxfId="1777" priority="159">
      <formula>COUNTIF($D$13:$AH$13,férié)</formula>
    </cfRule>
  </conditionalFormatting>
  <conditionalFormatting sqref="D18:AH18">
    <cfRule type="expression" dxfId="1776" priority="158">
      <formula>COUNTIF($D$13:$AH$13,férié)</formula>
    </cfRule>
  </conditionalFormatting>
  <conditionalFormatting sqref="D18:AH18">
    <cfRule type="expression" dxfId="1775" priority="157">
      <formula>COUNTIF($D$13:$AH$13,férié)</formula>
    </cfRule>
  </conditionalFormatting>
  <conditionalFormatting sqref="D18:AH18">
    <cfRule type="expression" dxfId="1774" priority="156">
      <formula>COUNTIF($D$13:$AH$13,férié)</formula>
    </cfRule>
  </conditionalFormatting>
  <conditionalFormatting sqref="D18:AH18">
    <cfRule type="expression" dxfId="1773" priority="155">
      <formula>COUNTIF($D$13:$AH$13,férié)</formula>
    </cfRule>
  </conditionalFormatting>
  <conditionalFormatting sqref="D18:AH18">
    <cfRule type="expression" dxfId="1772" priority="154">
      <formula>COUNTIF($D$13:$AH$13,férié)</formula>
    </cfRule>
  </conditionalFormatting>
  <conditionalFormatting sqref="D18:AH18">
    <cfRule type="expression" dxfId="1771" priority="153">
      <formula>COUNTIF($D$13:$AH$13,férié)</formula>
    </cfRule>
  </conditionalFormatting>
  <conditionalFormatting sqref="D18:AH18">
    <cfRule type="expression" dxfId="1770" priority="152">
      <formula>COUNTIF($D$13:$AH$13,férié)</formula>
    </cfRule>
  </conditionalFormatting>
  <conditionalFormatting sqref="D18:AH18">
    <cfRule type="expression" dxfId="1769" priority="151">
      <formula>COUNTIF($D$13:$AH$13,férié)</formula>
    </cfRule>
  </conditionalFormatting>
  <conditionalFormatting sqref="D18:AH18">
    <cfRule type="expression" dxfId="1768" priority="150">
      <formula>COUNTIF($D$13:$AH$13,férié)</formula>
    </cfRule>
  </conditionalFormatting>
  <conditionalFormatting sqref="D18:AH18">
    <cfRule type="expression" dxfId="1767" priority="149">
      <formula>COUNTIF($D$13:$AH$13,férié)</formula>
    </cfRule>
  </conditionalFormatting>
  <conditionalFormatting sqref="D18:AH18">
    <cfRule type="expression" dxfId="1766" priority="148">
      <formula>COUNTIF($D$13:$AH$13,férié)</formula>
    </cfRule>
  </conditionalFormatting>
  <conditionalFormatting sqref="D18:AH18">
    <cfRule type="expression" dxfId="1765" priority="147">
      <formula>COUNTIF($D$13:$AH$13,férié)</formula>
    </cfRule>
  </conditionalFormatting>
  <conditionalFormatting sqref="D18:AH18">
    <cfRule type="expression" dxfId="1764" priority="146">
      <formula>COUNTIF($D$13:$AH$13,férié)</formula>
    </cfRule>
  </conditionalFormatting>
  <conditionalFormatting sqref="D18:AH18">
    <cfRule type="expression" dxfId="1763" priority="145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calendaire'!A1,3,1),0)</f>
        <v>40602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40602</v>
      </c>
      <c r="E13" s="32">
        <f>D13+1</f>
        <v>40603</v>
      </c>
      <c r="F13" s="32">
        <f>E13+1</f>
        <v>40604</v>
      </c>
      <c r="G13" s="32">
        <f>F13+1</f>
        <v>40605</v>
      </c>
      <c r="H13" s="32">
        <f t="shared" ref="H13:AC13" si="0">G13+1</f>
        <v>40606</v>
      </c>
      <c r="I13" s="32">
        <f t="shared" si="0"/>
        <v>40607</v>
      </c>
      <c r="J13" s="32">
        <f t="shared" si="0"/>
        <v>40608</v>
      </c>
      <c r="K13" s="32">
        <f t="shared" si="0"/>
        <v>40609</v>
      </c>
      <c r="L13" s="32">
        <f t="shared" si="0"/>
        <v>40610</v>
      </c>
      <c r="M13" s="32">
        <f t="shared" si="0"/>
        <v>40611</v>
      </c>
      <c r="N13" s="32">
        <f t="shared" si="0"/>
        <v>40612</v>
      </c>
      <c r="O13" s="32">
        <f t="shared" si="0"/>
        <v>40613</v>
      </c>
      <c r="P13" s="32">
        <f t="shared" si="0"/>
        <v>40614</v>
      </c>
      <c r="Q13" s="32">
        <f t="shared" si="0"/>
        <v>40615</v>
      </c>
      <c r="R13" s="32">
        <f t="shared" si="0"/>
        <v>40616</v>
      </c>
      <c r="S13" s="32">
        <f t="shared" si="0"/>
        <v>40617</v>
      </c>
      <c r="T13" s="32">
        <f t="shared" si="0"/>
        <v>40618</v>
      </c>
      <c r="U13" s="32">
        <f t="shared" si="0"/>
        <v>40619</v>
      </c>
      <c r="V13" s="32">
        <f t="shared" si="0"/>
        <v>40620</v>
      </c>
      <c r="W13" s="32">
        <f t="shared" si="0"/>
        <v>40621</v>
      </c>
      <c r="X13" s="32">
        <f t="shared" si="0"/>
        <v>40622</v>
      </c>
      <c r="Y13" s="32">
        <f t="shared" si="0"/>
        <v>40623</v>
      </c>
      <c r="Z13" s="32">
        <f t="shared" si="0"/>
        <v>40624</v>
      </c>
      <c r="AA13" s="32">
        <f t="shared" si="0"/>
        <v>40625</v>
      </c>
      <c r="AB13" s="32">
        <f t="shared" si="0"/>
        <v>40626</v>
      </c>
      <c r="AC13" s="32">
        <f t="shared" si="0"/>
        <v>40627</v>
      </c>
      <c r="AD13" s="32">
        <f>IF(AC13&lt;&gt;"",IF(AC13+1&lt;=EOMONTH(($D$12)*1,0),AC13+1,""),"")</f>
        <v>40628</v>
      </c>
      <c r="AE13" s="32">
        <f>IF(AD13="","",IF(MONTH(AD13+1)&lt;&gt;MONTH(AD13),"",AD13+1))</f>
        <v>40629</v>
      </c>
      <c r="AF13" s="32">
        <f t="shared" ref="AF13:AH13" si="1">IF(AE13="","",IF(MONTH(AE13+1)&lt;&gt;MONTH(AE13),"",AE13+1))</f>
        <v>40630</v>
      </c>
      <c r="AG13" s="32">
        <f t="shared" si="1"/>
        <v>40631</v>
      </c>
      <c r="AH13" s="32">
        <f t="shared" si="1"/>
        <v>40632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40602</v>
      </c>
      <c r="E14" s="47">
        <f t="shared" ref="E14:AH14" si="2">E13</f>
        <v>40603</v>
      </c>
      <c r="F14" s="47">
        <f t="shared" si="2"/>
        <v>40604</v>
      </c>
      <c r="G14" s="47">
        <f t="shared" si="2"/>
        <v>40605</v>
      </c>
      <c r="H14" s="47">
        <f t="shared" si="2"/>
        <v>40606</v>
      </c>
      <c r="I14" s="47">
        <f t="shared" si="2"/>
        <v>40607</v>
      </c>
      <c r="J14" s="47">
        <f t="shared" si="2"/>
        <v>40608</v>
      </c>
      <c r="K14" s="47">
        <f t="shared" si="2"/>
        <v>40609</v>
      </c>
      <c r="L14" s="47">
        <f t="shared" si="2"/>
        <v>40610</v>
      </c>
      <c r="M14" s="47">
        <f t="shared" si="2"/>
        <v>40611</v>
      </c>
      <c r="N14" s="47">
        <f t="shared" si="2"/>
        <v>40612</v>
      </c>
      <c r="O14" s="47">
        <f t="shared" si="2"/>
        <v>40613</v>
      </c>
      <c r="P14" s="47">
        <f t="shared" si="2"/>
        <v>40614</v>
      </c>
      <c r="Q14" s="47">
        <f t="shared" si="2"/>
        <v>40615</v>
      </c>
      <c r="R14" s="47">
        <f t="shared" si="2"/>
        <v>40616</v>
      </c>
      <c r="S14" s="47">
        <f t="shared" si="2"/>
        <v>40617</v>
      </c>
      <c r="T14" s="47">
        <f t="shared" si="2"/>
        <v>40618</v>
      </c>
      <c r="U14" s="47">
        <f t="shared" si="2"/>
        <v>40619</v>
      </c>
      <c r="V14" s="47">
        <f t="shared" si="2"/>
        <v>40620</v>
      </c>
      <c r="W14" s="47">
        <f t="shared" si="2"/>
        <v>40621</v>
      </c>
      <c r="X14" s="47">
        <f t="shared" si="2"/>
        <v>40622</v>
      </c>
      <c r="Y14" s="47">
        <f t="shared" si="2"/>
        <v>40623</v>
      </c>
      <c r="Z14" s="47">
        <f t="shared" si="2"/>
        <v>40624</v>
      </c>
      <c r="AA14" s="47">
        <f t="shared" si="2"/>
        <v>40625</v>
      </c>
      <c r="AB14" s="47">
        <f t="shared" si="2"/>
        <v>40626</v>
      </c>
      <c r="AC14" s="47">
        <f t="shared" si="2"/>
        <v>40627</v>
      </c>
      <c r="AD14" s="47">
        <f t="shared" si="2"/>
        <v>40628</v>
      </c>
      <c r="AE14" s="47">
        <f t="shared" si="2"/>
        <v>40629</v>
      </c>
      <c r="AF14" s="47">
        <f t="shared" si="2"/>
        <v>40630</v>
      </c>
      <c r="AG14" s="47">
        <f t="shared" si="2"/>
        <v>40631</v>
      </c>
      <c r="AH14" s="47">
        <f t="shared" si="2"/>
        <v>40632</v>
      </c>
      <c r="AI14" s="77"/>
    </row>
    <row r="15" spans="1:55" s="3" customFormat="1" ht="13.5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762" priority="2024" stopIfTrue="1" operator="equal">
      <formula>"GV"</formula>
    </cfRule>
    <cfRule type="cellIs" dxfId="1761" priority="2025" stopIfTrue="1" operator="equal">
      <formula>"PC"</formula>
    </cfRule>
    <cfRule type="cellIs" dxfId="1760" priority="2026" stopIfTrue="1" operator="equal">
      <formula>"R"</formula>
    </cfRule>
    <cfRule type="cellIs" dxfId="1759" priority="2027" stopIfTrue="1" operator="equal">
      <formula>"E"</formula>
    </cfRule>
    <cfRule type="cellIs" dxfId="1758" priority="2028" stopIfTrue="1" operator="equal">
      <formula>"PT"</formula>
    </cfRule>
    <cfRule type="cellIs" dxfId="1757" priority="2029" stopIfTrue="1" operator="equal">
      <formula>"mt"</formula>
    </cfRule>
  </conditionalFormatting>
  <conditionalFormatting sqref="Q2:Q10">
    <cfRule type="cellIs" dxfId="1756" priority="2081" stopIfTrue="1" operator="equal">
      <formula>"cc"</formula>
    </cfRule>
    <cfRule type="cellIs" dxfId="1755" priority="2082" stopIfTrue="1" operator="equal">
      <formula>"cl"</formula>
    </cfRule>
    <cfRule type="cellIs" dxfId="1754" priority="2083" stopIfTrue="1" operator="equal">
      <formula>"m"</formula>
    </cfRule>
  </conditionalFormatting>
  <conditionalFormatting sqref="Q2:Q10">
    <cfRule type="cellIs" dxfId="1753" priority="2078" stopIfTrue="1" operator="equal">
      <formula>"F"</formula>
    </cfRule>
    <cfRule type="cellIs" dxfId="1752" priority="2079" stopIfTrue="1" operator="equal">
      <formula>"WK"</formula>
    </cfRule>
    <cfRule type="cellIs" dxfId="1751" priority="2080" stopIfTrue="1" operator="equal">
      <formula>"T"</formula>
    </cfRule>
  </conditionalFormatting>
  <conditionalFormatting sqref="Q5">
    <cfRule type="cellIs" dxfId="1750" priority="2012" stopIfTrue="1" operator="equal">
      <formula>"GV"</formula>
    </cfRule>
    <cfRule type="cellIs" dxfId="1749" priority="2013" stopIfTrue="1" operator="equal">
      <formula>"PC"</formula>
    </cfRule>
    <cfRule type="cellIs" dxfId="1748" priority="2014" stopIfTrue="1" operator="equal">
      <formula>"R"</formula>
    </cfRule>
    <cfRule type="cellIs" dxfId="1747" priority="2015" stopIfTrue="1" operator="equal">
      <formula>"E"</formula>
    </cfRule>
    <cfRule type="cellIs" dxfId="1746" priority="2016" stopIfTrue="1" operator="equal">
      <formula>"PT"</formula>
    </cfRule>
    <cfRule type="cellIs" dxfId="1745" priority="2017" stopIfTrue="1" operator="equal">
      <formula>"mt"</formula>
    </cfRule>
  </conditionalFormatting>
  <conditionalFormatting sqref="D14:AH14">
    <cfRule type="expression" dxfId="1744" priority="1720">
      <formula>COUNTIF($D$13:$AH$13,férié)</formula>
    </cfRule>
  </conditionalFormatting>
  <conditionalFormatting sqref="Q2:Q10">
    <cfRule type="cellIs" dxfId="1743" priority="1717" stopIfTrue="1" operator="equal">
      <formula>"cc"</formula>
    </cfRule>
    <cfRule type="cellIs" dxfId="1742" priority="1718" stopIfTrue="1" operator="equal">
      <formula>"cl"</formula>
    </cfRule>
    <cfRule type="cellIs" dxfId="1741" priority="1719" stopIfTrue="1" operator="equal">
      <formula>"m"</formula>
    </cfRule>
  </conditionalFormatting>
  <conditionalFormatting sqref="Q2:Q10">
    <cfRule type="cellIs" dxfId="1740" priority="1714" stopIfTrue="1" operator="equal">
      <formula>"F"</formula>
    </cfRule>
    <cfRule type="cellIs" dxfId="1739" priority="1715" stopIfTrue="1" operator="equal">
      <formula>"WK"</formula>
    </cfRule>
    <cfRule type="cellIs" dxfId="1738" priority="1716" stopIfTrue="1" operator="equal">
      <formula>"T"</formula>
    </cfRule>
  </conditionalFormatting>
  <conditionalFormatting sqref="Q2:Q4 Q6:Q10">
    <cfRule type="cellIs" dxfId="1737" priority="1708" stopIfTrue="1" operator="equal">
      <formula>"GV"</formula>
    </cfRule>
    <cfRule type="cellIs" dxfId="1736" priority="1709" stopIfTrue="1" operator="equal">
      <formula>"PC"</formula>
    </cfRule>
    <cfRule type="cellIs" dxfId="1735" priority="1710" stopIfTrue="1" operator="equal">
      <formula>"R"</formula>
    </cfRule>
    <cfRule type="cellIs" dxfId="1734" priority="1711" stopIfTrue="1" operator="equal">
      <formula>"E"</formula>
    </cfRule>
    <cfRule type="cellIs" dxfId="1733" priority="1712" stopIfTrue="1" operator="equal">
      <formula>"PT"</formula>
    </cfRule>
    <cfRule type="cellIs" dxfId="1732" priority="1713" stopIfTrue="1" operator="equal">
      <formula>"mt"</formula>
    </cfRule>
  </conditionalFormatting>
  <conditionalFormatting sqref="Q5">
    <cfRule type="cellIs" dxfId="1731" priority="1702" stopIfTrue="1" operator="equal">
      <formula>"GV"</formula>
    </cfRule>
    <cfRule type="cellIs" dxfId="1730" priority="1703" stopIfTrue="1" operator="equal">
      <formula>"PC"</formula>
    </cfRule>
    <cfRule type="cellIs" dxfId="1729" priority="1704" stopIfTrue="1" operator="equal">
      <formula>"R"</formula>
    </cfRule>
    <cfRule type="cellIs" dxfId="1728" priority="1705" stopIfTrue="1" operator="equal">
      <formula>"E"</formula>
    </cfRule>
    <cfRule type="cellIs" dxfId="1727" priority="1706" stopIfTrue="1" operator="equal">
      <formula>"PT"</formula>
    </cfRule>
    <cfRule type="cellIs" dxfId="1726" priority="1707" stopIfTrue="1" operator="equal">
      <formula>"mt"</formula>
    </cfRule>
  </conditionalFormatting>
  <conditionalFormatting sqref="D14:AH14">
    <cfRule type="expression" dxfId="1725" priority="1701">
      <formula>COUNTIF($D$13:$AH$13,férié)</formula>
    </cfRule>
  </conditionalFormatting>
  <conditionalFormatting sqref="D15:AH15">
    <cfRule type="expression" dxfId="1724" priority="1699">
      <formula>COUNTIF(JF,D$13)</formula>
    </cfRule>
    <cfRule type="expression" dxfId="1723" priority="1700">
      <formula>WEEKDAY(D$13,2)&gt;5</formula>
    </cfRule>
  </conditionalFormatting>
  <conditionalFormatting sqref="Q2:Q10">
    <cfRule type="cellIs" dxfId="1722" priority="1696" stopIfTrue="1" operator="equal">
      <formula>"cc"</formula>
    </cfRule>
    <cfRule type="cellIs" dxfId="1721" priority="1697" stopIfTrue="1" operator="equal">
      <formula>"cl"</formula>
    </cfRule>
    <cfRule type="cellIs" dxfId="1720" priority="1698" stopIfTrue="1" operator="equal">
      <formula>"m"</formula>
    </cfRule>
  </conditionalFormatting>
  <conditionalFormatting sqref="Q2:Q10">
    <cfRule type="cellIs" dxfId="1719" priority="1693" stopIfTrue="1" operator="equal">
      <formula>"F"</formula>
    </cfRule>
    <cfRule type="cellIs" dxfId="1718" priority="1694" stopIfTrue="1" operator="equal">
      <formula>"WK"</formula>
    </cfRule>
    <cfRule type="cellIs" dxfId="1717" priority="1695" stopIfTrue="1" operator="equal">
      <formula>"T"</formula>
    </cfRule>
  </conditionalFormatting>
  <conditionalFormatting sqref="Q2:Q4 Q6:Q10">
    <cfRule type="cellIs" dxfId="1716" priority="1687" stopIfTrue="1" operator="equal">
      <formula>"GV"</formula>
    </cfRule>
    <cfRule type="cellIs" dxfId="1715" priority="1688" stopIfTrue="1" operator="equal">
      <formula>"PC"</formula>
    </cfRule>
    <cfRule type="cellIs" dxfId="1714" priority="1689" stopIfTrue="1" operator="equal">
      <formula>"R"</formula>
    </cfRule>
    <cfRule type="cellIs" dxfId="1713" priority="1690" stopIfTrue="1" operator="equal">
      <formula>"E"</formula>
    </cfRule>
    <cfRule type="cellIs" dxfId="1712" priority="1691" stopIfTrue="1" operator="equal">
      <formula>"PT"</formula>
    </cfRule>
    <cfRule type="cellIs" dxfId="1711" priority="1692" stopIfTrue="1" operator="equal">
      <formula>"mt"</formula>
    </cfRule>
  </conditionalFormatting>
  <conditionalFormatting sqref="Q5">
    <cfRule type="cellIs" dxfId="1710" priority="1681" stopIfTrue="1" operator="equal">
      <formula>"GV"</formula>
    </cfRule>
    <cfRule type="cellIs" dxfId="1709" priority="1682" stopIfTrue="1" operator="equal">
      <formula>"PC"</formula>
    </cfRule>
    <cfRule type="cellIs" dxfId="1708" priority="1683" stopIfTrue="1" operator="equal">
      <formula>"R"</formula>
    </cfRule>
    <cfRule type="cellIs" dxfId="1707" priority="1684" stopIfTrue="1" operator="equal">
      <formula>"E"</formula>
    </cfRule>
    <cfRule type="cellIs" dxfId="1706" priority="1685" stopIfTrue="1" operator="equal">
      <formula>"PT"</formula>
    </cfRule>
    <cfRule type="cellIs" dxfId="1705" priority="1686" stopIfTrue="1" operator="equal">
      <formula>"mt"</formula>
    </cfRule>
  </conditionalFormatting>
  <conditionalFormatting sqref="D14:AH14">
    <cfRule type="expression" dxfId="1704" priority="1680">
      <formula>COUNTIF($D$13:$AH$13,férié)</formula>
    </cfRule>
  </conditionalFormatting>
  <conditionalFormatting sqref="D15:AH15">
    <cfRule type="expression" dxfId="1703" priority="1677">
      <formula>D$13=""</formula>
    </cfRule>
    <cfRule type="expression" dxfId="1702" priority="1678">
      <formula>COUNTIF(JF,D$13)</formula>
    </cfRule>
    <cfRule type="expression" dxfId="1701" priority="1679">
      <formula>WEEKDAY(D$13,2)&gt;5</formula>
    </cfRule>
  </conditionalFormatting>
  <conditionalFormatting sqref="Q2:Q4 Q6:Q10">
    <cfRule type="cellIs" dxfId="1700" priority="1671" stopIfTrue="1" operator="equal">
      <formula>"GV"</formula>
    </cfRule>
    <cfRule type="cellIs" dxfId="1699" priority="1672" stopIfTrue="1" operator="equal">
      <formula>"PC"</formula>
    </cfRule>
    <cfRule type="cellIs" dxfId="1698" priority="1673" stopIfTrue="1" operator="equal">
      <formula>"R"</formula>
    </cfRule>
    <cfRule type="cellIs" dxfId="1697" priority="1674" stopIfTrue="1" operator="equal">
      <formula>"E"</formula>
    </cfRule>
    <cfRule type="cellIs" dxfId="1696" priority="1675" stopIfTrue="1" operator="equal">
      <formula>"PT"</formula>
    </cfRule>
    <cfRule type="cellIs" dxfId="1695" priority="1676" stopIfTrue="1" operator="equal">
      <formula>"mt"</formula>
    </cfRule>
  </conditionalFormatting>
  <conditionalFormatting sqref="Q2:Q10">
    <cfRule type="cellIs" dxfId="1694" priority="1668" stopIfTrue="1" operator="equal">
      <formula>"cc"</formula>
    </cfRule>
    <cfRule type="cellIs" dxfId="1693" priority="1669" stopIfTrue="1" operator="equal">
      <formula>"cl"</formula>
    </cfRule>
    <cfRule type="cellIs" dxfId="1692" priority="1670" stopIfTrue="1" operator="equal">
      <formula>"m"</formula>
    </cfRule>
  </conditionalFormatting>
  <conditionalFormatting sqref="Q2:Q10">
    <cfRule type="cellIs" dxfId="1691" priority="1665" stopIfTrue="1" operator="equal">
      <formula>"F"</formula>
    </cfRule>
    <cfRule type="cellIs" dxfId="1690" priority="1666" stopIfTrue="1" operator="equal">
      <formula>"WK"</formula>
    </cfRule>
    <cfRule type="cellIs" dxfId="1689" priority="1667" stopIfTrue="1" operator="equal">
      <formula>"T"</formula>
    </cfRule>
  </conditionalFormatting>
  <conditionalFormatting sqref="Q5">
    <cfRule type="cellIs" dxfId="1688" priority="1659" stopIfTrue="1" operator="equal">
      <formula>"GV"</formula>
    </cfRule>
    <cfRule type="cellIs" dxfId="1687" priority="1660" stopIfTrue="1" operator="equal">
      <formula>"PC"</formula>
    </cfRule>
    <cfRule type="cellIs" dxfId="1686" priority="1661" stopIfTrue="1" operator="equal">
      <formula>"R"</formula>
    </cfRule>
    <cfRule type="cellIs" dxfId="1685" priority="1662" stopIfTrue="1" operator="equal">
      <formula>"E"</formula>
    </cfRule>
    <cfRule type="cellIs" dxfId="1684" priority="1663" stopIfTrue="1" operator="equal">
      <formula>"PT"</formula>
    </cfRule>
    <cfRule type="cellIs" dxfId="1683" priority="1664" stopIfTrue="1" operator="equal">
      <formula>"mt"</formula>
    </cfRule>
  </conditionalFormatting>
  <conditionalFormatting sqref="D14:AH14">
    <cfRule type="expression" dxfId="1682" priority="1658">
      <formula>COUNTIF($D$13:$AH$13,férié)</formula>
    </cfRule>
  </conditionalFormatting>
  <conditionalFormatting sqref="Q2:Q10">
    <cfRule type="cellIs" dxfId="1681" priority="1655" stopIfTrue="1" operator="equal">
      <formula>"cc"</formula>
    </cfRule>
    <cfRule type="cellIs" dxfId="1680" priority="1656" stopIfTrue="1" operator="equal">
      <formula>"cl"</formula>
    </cfRule>
    <cfRule type="cellIs" dxfId="1679" priority="1657" stopIfTrue="1" operator="equal">
      <formula>"m"</formula>
    </cfRule>
  </conditionalFormatting>
  <conditionalFormatting sqref="Q2:Q10">
    <cfRule type="cellIs" dxfId="1678" priority="1652" stopIfTrue="1" operator="equal">
      <formula>"F"</formula>
    </cfRule>
    <cfRule type="cellIs" dxfId="1677" priority="1653" stopIfTrue="1" operator="equal">
      <formula>"WK"</formula>
    </cfRule>
    <cfRule type="cellIs" dxfId="1676" priority="1654" stopIfTrue="1" operator="equal">
      <formula>"T"</formula>
    </cfRule>
  </conditionalFormatting>
  <conditionalFormatting sqref="Q2:Q4 Q6:Q10">
    <cfRule type="cellIs" dxfId="1675" priority="1646" stopIfTrue="1" operator="equal">
      <formula>"GV"</formula>
    </cfRule>
    <cfRule type="cellIs" dxfId="1674" priority="1647" stopIfTrue="1" operator="equal">
      <formula>"PC"</formula>
    </cfRule>
    <cfRule type="cellIs" dxfId="1673" priority="1648" stopIfTrue="1" operator="equal">
      <formula>"R"</formula>
    </cfRule>
    <cfRule type="cellIs" dxfId="1672" priority="1649" stopIfTrue="1" operator="equal">
      <formula>"E"</formula>
    </cfRule>
    <cfRule type="cellIs" dxfId="1671" priority="1650" stopIfTrue="1" operator="equal">
      <formula>"PT"</formula>
    </cfRule>
    <cfRule type="cellIs" dxfId="1670" priority="1651" stopIfTrue="1" operator="equal">
      <formula>"mt"</formula>
    </cfRule>
  </conditionalFormatting>
  <conditionalFormatting sqref="Q5">
    <cfRule type="cellIs" dxfId="1669" priority="1640" stopIfTrue="1" operator="equal">
      <formula>"GV"</formula>
    </cfRule>
    <cfRule type="cellIs" dxfId="1668" priority="1641" stopIfTrue="1" operator="equal">
      <formula>"PC"</formula>
    </cfRule>
    <cfRule type="cellIs" dxfId="1667" priority="1642" stopIfTrue="1" operator="equal">
      <formula>"R"</formula>
    </cfRule>
    <cfRule type="cellIs" dxfId="1666" priority="1643" stopIfTrue="1" operator="equal">
      <formula>"E"</formula>
    </cfRule>
    <cfRule type="cellIs" dxfId="1665" priority="1644" stopIfTrue="1" operator="equal">
      <formula>"PT"</formula>
    </cfRule>
    <cfRule type="cellIs" dxfId="1664" priority="1645" stopIfTrue="1" operator="equal">
      <formula>"mt"</formula>
    </cfRule>
  </conditionalFormatting>
  <conditionalFormatting sqref="D14:AH14">
    <cfRule type="expression" dxfId="1663" priority="1639">
      <formula>COUNTIF($D$13:$AH$13,férié)</formula>
    </cfRule>
  </conditionalFormatting>
  <conditionalFormatting sqref="Q2:Q10">
    <cfRule type="cellIs" dxfId="1662" priority="1634" stopIfTrue="1" operator="equal">
      <formula>"cc"</formula>
    </cfRule>
    <cfRule type="cellIs" dxfId="1661" priority="1635" stopIfTrue="1" operator="equal">
      <formula>"cl"</formula>
    </cfRule>
    <cfRule type="cellIs" dxfId="1660" priority="1636" stopIfTrue="1" operator="equal">
      <formula>"m"</formula>
    </cfRule>
  </conditionalFormatting>
  <conditionalFormatting sqref="Q2:Q10">
    <cfRule type="cellIs" dxfId="1659" priority="1631" stopIfTrue="1" operator="equal">
      <formula>"F"</formula>
    </cfRule>
    <cfRule type="cellIs" dxfId="1658" priority="1632" stopIfTrue="1" operator="equal">
      <formula>"WK"</formula>
    </cfRule>
    <cfRule type="cellIs" dxfId="1657" priority="1633" stopIfTrue="1" operator="equal">
      <formula>"T"</formula>
    </cfRule>
  </conditionalFormatting>
  <conditionalFormatting sqref="Q2:Q4 Q6:Q10">
    <cfRule type="cellIs" dxfId="1656" priority="1625" stopIfTrue="1" operator="equal">
      <formula>"GV"</formula>
    </cfRule>
    <cfRule type="cellIs" dxfId="1655" priority="1626" stopIfTrue="1" operator="equal">
      <formula>"PC"</formula>
    </cfRule>
    <cfRule type="cellIs" dxfId="1654" priority="1627" stopIfTrue="1" operator="equal">
      <formula>"R"</formula>
    </cfRule>
    <cfRule type="cellIs" dxfId="1653" priority="1628" stopIfTrue="1" operator="equal">
      <formula>"E"</formula>
    </cfRule>
    <cfRule type="cellIs" dxfId="1652" priority="1629" stopIfTrue="1" operator="equal">
      <formula>"PT"</formula>
    </cfRule>
    <cfRule type="cellIs" dxfId="1651" priority="1630" stopIfTrue="1" operator="equal">
      <formula>"mt"</formula>
    </cfRule>
  </conditionalFormatting>
  <conditionalFormatting sqref="Q5">
    <cfRule type="cellIs" dxfId="1650" priority="1619" stopIfTrue="1" operator="equal">
      <formula>"GV"</formula>
    </cfRule>
    <cfRule type="cellIs" dxfId="1649" priority="1620" stopIfTrue="1" operator="equal">
      <formula>"PC"</formula>
    </cfRule>
    <cfRule type="cellIs" dxfId="1648" priority="1621" stopIfTrue="1" operator="equal">
      <formula>"R"</formula>
    </cfRule>
    <cfRule type="cellIs" dxfId="1647" priority="1622" stopIfTrue="1" operator="equal">
      <formula>"E"</formula>
    </cfRule>
    <cfRule type="cellIs" dxfId="1646" priority="1623" stopIfTrue="1" operator="equal">
      <formula>"PT"</formula>
    </cfRule>
    <cfRule type="cellIs" dxfId="1645" priority="1624" stopIfTrue="1" operator="equal">
      <formula>"mt"</formula>
    </cfRule>
  </conditionalFormatting>
  <conditionalFormatting sqref="D14:AH14">
    <cfRule type="expression" dxfId="1644" priority="1618">
      <formula>COUNTIF($D$13:$AH$13,férié)</formula>
    </cfRule>
  </conditionalFormatting>
  <conditionalFormatting sqref="D13:AH15">
    <cfRule type="expression" dxfId="1643" priority="1615" stopIfTrue="1">
      <formula>D$13=""</formula>
    </cfRule>
  </conditionalFormatting>
  <conditionalFormatting sqref="D15:AH15">
    <cfRule type="expression" dxfId="1642" priority="1614">
      <formula>COUNTIF($D$13:$AH$13,férié)</formula>
    </cfRule>
  </conditionalFormatting>
  <conditionalFormatting sqref="D15:AH15">
    <cfRule type="expression" dxfId="1641" priority="1613">
      <formula>COUNTIF($D$13:$AH$13,férié)</formula>
    </cfRule>
  </conditionalFormatting>
  <conditionalFormatting sqref="D15:AH15">
    <cfRule type="expression" dxfId="1640" priority="1612">
      <formula>COUNTIF($D$13:$AH$13,férié)</formula>
    </cfRule>
  </conditionalFormatting>
  <conditionalFormatting sqref="D15:AH15">
    <cfRule type="expression" dxfId="1639" priority="1611">
      <formula>COUNTIF($D$13:$AH$13,férié)</formula>
    </cfRule>
  </conditionalFormatting>
  <conditionalFormatting sqref="D15:AH15">
    <cfRule type="expression" dxfId="1638" priority="1610">
      <formula>COUNTIF($D$13:$AH$13,férié)</formula>
    </cfRule>
  </conditionalFormatting>
  <conditionalFormatting sqref="D15:AH15">
    <cfRule type="expression" dxfId="1637" priority="1609">
      <formula>COUNTIF($D$13:$AH$13,férié)</formula>
    </cfRule>
  </conditionalFormatting>
  <conditionalFormatting sqref="D15:AH15">
    <cfRule type="expression" dxfId="1636" priority="1608">
      <formula>COUNTIF($D$13:$AH$13,férié)</formula>
    </cfRule>
  </conditionalFormatting>
  <conditionalFormatting sqref="D15:AH15">
    <cfRule type="expression" dxfId="1635" priority="1607">
      <formula>COUNTIF($D$13:$AH$13,férié)</formula>
    </cfRule>
  </conditionalFormatting>
  <conditionalFormatting sqref="D15:AH15">
    <cfRule type="expression" dxfId="1634" priority="1606">
      <formula>COUNTIF($D$13:$AH$13,férié)</formula>
    </cfRule>
  </conditionalFormatting>
  <conditionalFormatting sqref="D15:AH15">
    <cfRule type="expression" dxfId="1633" priority="1605">
      <formula>COUNTIF($D$13:$AH$13,férié)</formula>
    </cfRule>
  </conditionalFormatting>
  <conditionalFormatting sqref="D15:AH15">
    <cfRule type="expression" dxfId="1632" priority="1604">
      <formula>COUNTIF($D$13:$AH$13,férié)</formula>
    </cfRule>
  </conditionalFormatting>
  <conditionalFormatting sqref="D15:AH15">
    <cfRule type="expression" dxfId="1631" priority="1603">
      <formula>COUNTIF($D$13:$AH$13,férié)</formula>
    </cfRule>
  </conditionalFormatting>
  <conditionalFormatting sqref="D15:AH15">
    <cfRule type="expression" dxfId="1630" priority="1602">
      <formula>COUNTIF($D$13:$AH$13,férié)</formula>
    </cfRule>
  </conditionalFormatting>
  <conditionalFormatting sqref="D15:AH15">
    <cfRule type="expression" dxfId="1629" priority="1601">
      <formula>COUNTIF($D$13:$AH$13,férié)</formula>
    </cfRule>
  </conditionalFormatting>
  <conditionalFormatting sqref="D15:AH15">
    <cfRule type="expression" dxfId="1628" priority="1600">
      <formula>COUNTIF($D$13:$AH$13,férié)</formula>
    </cfRule>
  </conditionalFormatting>
  <conditionalFormatting sqref="D15:AH15">
    <cfRule type="expression" dxfId="1627" priority="1599">
      <formula>COUNTIF($D$13:$AH$13,férié)</formula>
    </cfRule>
  </conditionalFormatting>
  <conditionalFormatting sqref="D15:AH15">
    <cfRule type="expression" dxfId="1626" priority="1598">
      <formula>COUNTIF($D$13:$AH$13,férié)</formula>
    </cfRule>
  </conditionalFormatting>
  <conditionalFormatting sqref="D15:AH15">
    <cfRule type="expression" dxfId="1625" priority="1597">
      <formula>COUNTIF($D$13:$AH$13,férié)</formula>
    </cfRule>
  </conditionalFormatting>
  <conditionalFormatting sqref="D15:AH15">
    <cfRule type="expression" dxfId="1624" priority="1596">
      <formula>COUNTIF($D$13:$AH$13,férié)</formula>
    </cfRule>
  </conditionalFormatting>
  <conditionalFormatting sqref="D15:AH15">
    <cfRule type="expression" dxfId="1623" priority="1595">
      <formula>COUNTIF($D$13:$AH$13,férié)</formula>
    </cfRule>
  </conditionalFormatting>
  <conditionalFormatting sqref="D15:AH15">
    <cfRule type="expression" dxfId="1622" priority="1594">
      <formula>COUNTIF($D$13:$AH$13,férié)</formula>
    </cfRule>
  </conditionalFormatting>
  <conditionalFormatting sqref="D15:AH15">
    <cfRule type="expression" dxfId="1621" priority="1593">
      <formula>COUNTIF($D$13:$AH$13,férié)</formula>
    </cfRule>
  </conditionalFormatting>
  <conditionalFormatting sqref="D15:AH15">
    <cfRule type="expression" dxfId="1620" priority="1592">
      <formula>COUNTIF($D$13:$AH$13,férié)</formula>
    </cfRule>
  </conditionalFormatting>
  <conditionalFormatting sqref="D15:AH15">
    <cfRule type="expression" dxfId="1619" priority="1591">
      <formula>COUNTIF($D$13:$AH$13,férié)</formula>
    </cfRule>
  </conditionalFormatting>
  <conditionalFormatting sqref="D15:AH15">
    <cfRule type="expression" dxfId="1618" priority="1590">
      <formula>COUNTIF($D$13:$AH$13,férié)</formula>
    </cfRule>
  </conditionalFormatting>
  <conditionalFormatting sqref="D15:AH15">
    <cfRule type="expression" dxfId="1617" priority="1589">
      <formula>COUNTIF($D$13:$AH$13,férié)</formula>
    </cfRule>
  </conditionalFormatting>
  <conditionalFormatting sqref="D15:AH15">
    <cfRule type="expression" dxfId="1616" priority="1588">
      <formula>COUNTIF($D$13:$AH$13,férié)</formula>
    </cfRule>
  </conditionalFormatting>
  <conditionalFormatting sqref="D15:AH15">
    <cfRule type="expression" dxfId="1615" priority="1587">
      <formula>COUNTIF($D$13:$AH$13,férié)</formula>
    </cfRule>
  </conditionalFormatting>
  <conditionalFormatting sqref="D15:AH15">
    <cfRule type="expression" dxfId="1614" priority="1586">
      <formula>COUNTIF($D$13:$AH$13,férié)</formula>
    </cfRule>
  </conditionalFormatting>
  <conditionalFormatting sqref="D15:AH15">
    <cfRule type="expression" dxfId="1613" priority="1585">
      <formula>COUNTIF($D$13:$AH$13,férié)</formula>
    </cfRule>
  </conditionalFormatting>
  <conditionalFormatting sqref="D16:AH16">
    <cfRule type="expression" dxfId="1612" priority="431">
      <formula>COUNTIF(JF,D$13)</formula>
    </cfRule>
    <cfRule type="expression" dxfId="1611" priority="432">
      <formula>WEEKDAY(D$13,2)&gt;5</formula>
    </cfRule>
  </conditionalFormatting>
  <conditionalFormatting sqref="D16:AH16">
    <cfRule type="expression" dxfId="1610" priority="428">
      <formula>D$13=""</formula>
    </cfRule>
    <cfRule type="expression" dxfId="1609" priority="429">
      <formula>COUNTIF(JF,D$13)</formula>
    </cfRule>
    <cfRule type="expression" dxfId="1608" priority="430">
      <formula>WEEKDAY(D$13,2)&gt;5</formula>
    </cfRule>
  </conditionalFormatting>
  <conditionalFormatting sqref="D16:AH16">
    <cfRule type="expression" dxfId="1607" priority="427" stopIfTrue="1">
      <formula>D$13=""</formula>
    </cfRule>
  </conditionalFormatting>
  <conditionalFormatting sqref="D16:AH16">
    <cfRule type="expression" dxfId="1606" priority="426">
      <formula>COUNTIF($D$13:$AH$13,férié)</formula>
    </cfRule>
  </conditionalFormatting>
  <conditionalFormatting sqref="D16:AH16">
    <cfRule type="expression" dxfId="1605" priority="425">
      <formula>COUNTIF($D$13:$AH$13,férié)</formula>
    </cfRule>
  </conditionalFormatting>
  <conditionalFormatting sqref="D16:AH16">
    <cfRule type="expression" dxfId="1604" priority="424">
      <formula>COUNTIF($D$13:$AH$13,férié)</formula>
    </cfRule>
  </conditionalFormatting>
  <conditionalFormatting sqref="D16:AH16">
    <cfRule type="expression" dxfId="1603" priority="423">
      <formula>COUNTIF($D$13:$AH$13,férié)</formula>
    </cfRule>
  </conditionalFormatting>
  <conditionalFormatting sqref="D16:AH16">
    <cfRule type="expression" dxfId="1602" priority="422">
      <formula>COUNTIF($D$13:$AH$13,férié)</formula>
    </cfRule>
  </conditionalFormatting>
  <conditionalFormatting sqref="D16:AH16">
    <cfRule type="expression" dxfId="1601" priority="421">
      <formula>COUNTIF($D$13:$AH$13,férié)</formula>
    </cfRule>
  </conditionalFormatting>
  <conditionalFormatting sqref="D16:AH16">
    <cfRule type="expression" dxfId="1600" priority="420">
      <formula>COUNTIF($D$13:$AH$13,férié)</formula>
    </cfRule>
  </conditionalFormatting>
  <conditionalFormatting sqref="D16:AH16">
    <cfRule type="expression" dxfId="1599" priority="419">
      <formula>COUNTIF($D$13:$AH$13,férié)</formula>
    </cfRule>
  </conditionalFormatting>
  <conditionalFormatting sqref="D16:AH16">
    <cfRule type="expression" dxfId="1598" priority="418">
      <formula>COUNTIF($D$13:$AH$13,férié)</formula>
    </cfRule>
  </conditionalFormatting>
  <conditionalFormatting sqref="D16:AH16">
    <cfRule type="expression" dxfId="1597" priority="417">
      <formula>COUNTIF($D$13:$AH$13,férié)</formula>
    </cfRule>
  </conditionalFormatting>
  <conditionalFormatting sqref="D16:AH16">
    <cfRule type="expression" dxfId="1596" priority="416">
      <formula>COUNTIF($D$13:$AH$13,férié)</formula>
    </cfRule>
  </conditionalFormatting>
  <conditionalFormatting sqref="D16:AH16">
    <cfRule type="expression" dxfId="1595" priority="415">
      <formula>COUNTIF($D$13:$AH$13,férié)</formula>
    </cfRule>
  </conditionalFormatting>
  <conditionalFormatting sqref="D16:AH16">
    <cfRule type="expression" dxfId="1594" priority="414">
      <formula>COUNTIF($D$13:$AH$13,férié)</formula>
    </cfRule>
  </conditionalFormatting>
  <conditionalFormatting sqref="D16:AH16">
    <cfRule type="expression" dxfId="1593" priority="413">
      <formula>COUNTIF($D$13:$AH$13,férié)</formula>
    </cfRule>
  </conditionalFormatting>
  <conditionalFormatting sqref="D16:AH16">
    <cfRule type="expression" dxfId="1592" priority="412">
      <formula>COUNTIF($D$13:$AH$13,férié)</formula>
    </cfRule>
  </conditionalFormatting>
  <conditionalFormatting sqref="D16:AH16">
    <cfRule type="expression" dxfId="1591" priority="411">
      <formula>COUNTIF($D$13:$AH$13,férié)</formula>
    </cfRule>
  </conditionalFormatting>
  <conditionalFormatting sqref="D16:AH16">
    <cfRule type="expression" dxfId="1590" priority="410">
      <formula>COUNTIF($D$13:$AH$13,férié)</formula>
    </cfRule>
  </conditionalFormatting>
  <conditionalFormatting sqref="D16:AH16">
    <cfRule type="expression" dxfId="1589" priority="409">
      <formula>COUNTIF($D$13:$AH$13,férié)</formula>
    </cfRule>
  </conditionalFormatting>
  <conditionalFormatting sqref="D16:AH16">
    <cfRule type="expression" dxfId="1588" priority="408">
      <formula>COUNTIF($D$13:$AH$13,férié)</formula>
    </cfRule>
  </conditionalFormatting>
  <conditionalFormatting sqref="D16:AH16">
    <cfRule type="expression" dxfId="1587" priority="407">
      <formula>COUNTIF($D$13:$AH$13,férié)</formula>
    </cfRule>
  </conditionalFormatting>
  <conditionalFormatting sqref="D16:AH16">
    <cfRule type="expression" dxfId="1586" priority="406">
      <formula>COUNTIF($D$13:$AH$13,férié)</formula>
    </cfRule>
  </conditionalFormatting>
  <conditionalFormatting sqref="D16:AH16">
    <cfRule type="expression" dxfId="1585" priority="405">
      <formula>COUNTIF($D$13:$AH$13,férié)</formula>
    </cfRule>
  </conditionalFormatting>
  <conditionalFormatting sqref="D16:AH16">
    <cfRule type="expression" dxfId="1584" priority="404">
      <formula>COUNTIF($D$13:$AH$13,férié)</formula>
    </cfRule>
  </conditionalFormatting>
  <conditionalFormatting sqref="D16:AH16">
    <cfRule type="expression" dxfId="1583" priority="403">
      <formula>COUNTIF($D$13:$AH$13,férié)</formula>
    </cfRule>
  </conditionalFormatting>
  <conditionalFormatting sqref="D16:AH16">
    <cfRule type="expression" dxfId="1582" priority="402">
      <formula>COUNTIF($D$13:$AH$13,férié)</formula>
    </cfRule>
  </conditionalFormatting>
  <conditionalFormatting sqref="D16:AH16">
    <cfRule type="expression" dxfId="1581" priority="401">
      <formula>COUNTIF($D$13:$AH$13,férié)</formula>
    </cfRule>
  </conditionalFormatting>
  <conditionalFormatting sqref="D16:AH16">
    <cfRule type="expression" dxfId="1580" priority="400">
      <formula>COUNTIF($D$13:$AH$13,férié)</formula>
    </cfRule>
  </conditionalFormatting>
  <conditionalFormatting sqref="D16:AH16">
    <cfRule type="expression" dxfId="1579" priority="399">
      <formula>COUNTIF($D$13:$AH$13,férié)</formula>
    </cfRule>
  </conditionalFormatting>
  <conditionalFormatting sqref="D16:AH16">
    <cfRule type="expression" dxfId="1578" priority="398">
      <formula>COUNTIF($D$13:$AH$13,férié)</formula>
    </cfRule>
  </conditionalFormatting>
  <conditionalFormatting sqref="D16:AH16">
    <cfRule type="expression" dxfId="1577" priority="397">
      <formula>COUNTIF($D$13:$AH$13,férié)</formula>
    </cfRule>
  </conditionalFormatting>
  <conditionalFormatting sqref="D17:AH17">
    <cfRule type="expression" dxfId="1576" priority="395">
      <formula>COUNTIF(JF,D$13)</formula>
    </cfRule>
    <cfRule type="expression" dxfId="1575" priority="396">
      <formula>WEEKDAY(D$13,2)&gt;5</formula>
    </cfRule>
  </conditionalFormatting>
  <conditionalFormatting sqref="D17:AH17">
    <cfRule type="expression" dxfId="1574" priority="392">
      <formula>D$13=""</formula>
    </cfRule>
    <cfRule type="expression" dxfId="1573" priority="393">
      <formula>COUNTIF(JF,D$13)</formula>
    </cfRule>
    <cfRule type="expression" dxfId="1572" priority="394">
      <formula>WEEKDAY(D$13,2)&gt;5</formula>
    </cfRule>
  </conditionalFormatting>
  <conditionalFormatting sqref="D17:AH17">
    <cfRule type="expression" dxfId="1571" priority="391" stopIfTrue="1">
      <formula>D$13=""</formula>
    </cfRule>
  </conditionalFormatting>
  <conditionalFormatting sqref="D17:AH17">
    <cfRule type="expression" dxfId="1570" priority="390">
      <formula>COUNTIF($D$13:$AH$13,férié)</formula>
    </cfRule>
  </conditionalFormatting>
  <conditionalFormatting sqref="D17:AH17">
    <cfRule type="expression" dxfId="1569" priority="389">
      <formula>COUNTIF($D$13:$AH$13,férié)</formula>
    </cfRule>
  </conditionalFormatting>
  <conditionalFormatting sqref="D17:AH17">
    <cfRule type="expression" dxfId="1568" priority="388">
      <formula>COUNTIF($D$13:$AH$13,férié)</formula>
    </cfRule>
  </conditionalFormatting>
  <conditionalFormatting sqref="D17:AH17">
    <cfRule type="expression" dxfId="1567" priority="387">
      <formula>COUNTIF($D$13:$AH$13,férié)</formula>
    </cfRule>
  </conditionalFormatting>
  <conditionalFormatting sqref="D17:AH17">
    <cfRule type="expression" dxfId="1566" priority="386">
      <formula>COUNTIF($D$13:$AH$13,férié)</formula>
    </cfRule>
  </conditionalFormatting>
  <conditionalFormatting sqref="D17:AH17">
    <cfRule type="expression" dxfId="1565" priority="385">
      <formula>COUNTIF($D$13:$AH$13,férié)</formula>
    </cfRule>
  </conditionalFormatting>
  <conditionalFormatting sqref="D17:AH17">
    <cfRule type="expression" dxfId="1564" priority="384">
      <formula>COUNTIF($D$13:$AH$13,férié)</formula>
    </cfRule>
  </conditionalFormatting>
  <conditionalFormatting sqref="D17:AH17">
    <cfRule type="expression" dxfId="1563" priority="383">
      <formula>COUNTIF($D$13:$AH$13,férié)</formula>
    </cfRule>
  </conditionalFormatting>
  <conditionalFormatting sqref="D17:AH17">
    <cfRule type="expression" dxfId="1562" priority="382">
      <formula>COUNTIF($D$13:$AH$13,férié)</formula>
    </cfRule>
  </conditionalFormatting>
  <conditionalFormatting sqref="D17:AH17">
    <cfRule type="expression" dxfId="1561" priority="381">
      <formula>COUNTIF($D$13:$AH$13,férié)</formula>
    </cfRule>
  </conditionalFormatting>
  <conditionalFormatting sqref="D17:AH17">
    <cfRule type="expression" dxfId="1560" priority="380">
      <formula>COUNTIF($D$13:$AH$13,férié)</formula>
    </cfRule>
  </conditionalFormatting>
  <conditionalFormatting sqref="D17:AH17">
    <cfRule type="expression" dxfId="1559" priority="379">
      <formula>COUNTIF($D$13:$AH$13,férié)</formula>
    </cfRule>
  </conditionalFormatting>
  <conditionalFormatting sqref="D17:AH17">
    <cfRule type="expression" dxfId="1558" priority="378">
      <formula>COUNTIF($D$13:$AH$13,férié)</formula>
    </cfRule>
  </conditionalFormatting>
  <conditionalFormatting sqref="D17:AH17">
    <cfRule type="expression" dxfId="1557" priority="377">
      <formula>COUNTIF($D$13:$AH$13,férié)</formula>
    </cfRule>
  </conditionalFormatting>
  <conditionalFormatting sqref="D17:AH17">
    <cfRule type="expression" dxfId="1556" priority="376">
      <formula>COUNTIF($D$13:$AH$13,férié)</formula>
    </cfRule>
  </conditionalFormatting>
  <conditionalFormatting sqref="D17:AH17">
    <cfRule type="expression" dxfId="1555" priority="375">
      <formula>COUNTIF($D$13:$AH$13,férié)</formula>
    </cfRule>
  </conditionalFormatting>
  <conditionalFormatting sqref="D17:AH17">
    <cfRule type="expression" dxfId="1554" priority="374">
      <formula>COUNTIF($D$13:$AH$13,férié)</formula>
    </cfRule>
  </conditionalFormatting>
  <conditionalFormatting sqref="D17:AH17">
    <cfRule type="expression" dxfId="1553" priority="373">
      <formula>COUNTIF($D$13:$AH$13,férié)</formula>
    </cfRule>
  </conditionalFormatting>
  <conditionalFormatting sqref="D17:AH17">
    <cfRule type="expression" dxfId="1552" priority="372">
      <formula>COUNTIF($D$13:$AH$13,férié)</formula>
    </cfRule>
  </conditionalFormatting>
  <conditionalFormatting sqref="D17:AH17">
    <cfRule type="expression" dxfId="1551" priority="371">
      <formula>COUNTIF($D$13:$AH$13,férié)</formula>
    </cfRule>
  </conditionalFormatting>
  <conditionalFormatting sqref="D17:AH17">
    <cfRule type="expression" dxfId="1550" priority="370">
      <formula>COUNTIF($D$13:$AH$13,férié)</formula>
    </cfRule>
  </conditionalFormatting>
  <conditionalFormatting sqref="D17:AH17">
    <cfRule type="expression" dxfId="1549" priority="369">
      <formula>COUNTIF($D$13:$AH$13,férié)</formula>
    </cfRule>
  </conditionalFormatting>
  <conditionalFormatting sqref="D17:AH17">
    <cfRule type="expression" dxfId="1548" priority="368">
      <formula>COUNTIF($D$13:$AH$13,férié)</formula>
    </cfRule>
  </conditionalFormatting>
  <conditionalFormatting sqref="D17:AH17">
    <cfRule type="expression" dxfId="1547" priority="367">
      <formula>COUNTIF($D$13:$AH$13,férié)</formula>
    </cfRule>
  </conditionalFormatting>
  <conditionalFormatting sqref="D17:AH17">
    <cfRule type="expression" dxfId="1546" priority="366">
      <formula>COUNTIF($D$13:$AH$13,férié)</formula>
    </cfRule>
  </conditionalFormatting>
  <conditionalFormatting sqref="D17:AH17">
    <cfRule type="expression" dxfId="1545" priority="365">
      <formula>COUNTIF($D$13:$AH$13,férié)</formula>
    </cfRule>
  </conditionalFormatting>
  <conditionalFormatting sqref="D17:AH17">
    <cfRule type="expression" dxfId="1544" priority="364">
      <formula>COUNTIF($D$13:$AH$13,férié)</formula>
    </cfRule>
  </conditionalFormatting>
  <conditionalFormatting sqref="D17:AH17">
    <cfRule type="expression" dxfId="1543" priority="363">
      <formula>COUNTIF($D$13:$AH$13,férié)</formula>
    </cfRule>
  </conditionalFormatting>
  <conditionalFormatting sqref="D17:AH17">
    <cfRule type="expression" dxfId="1542" priority="362">
      <formula>COUNTIF($D$13:$AH$13,férié)</formula>
    </cfRule>
  </conditionalFormatting>
  <conditionalFormatting sqref="D17:AH17">
    <cfRule type="expression" dxfId="1541" priority="361">
      <formula>COUNTIF($D$13:$AH$13,férié)</formula>
    </cfRule>
  </conditionalFormatting>
  <conditionalFormatting sqref="D18:AH18">
    <cfRule type="expression" dxfId="1540" priority="323">
      <formula>COUNTIF(JF,D$13)</formula>
    </cfRule>
    <cfRule type="expression" dxfId="1539" priority="324">
      <formula>WEEKDAY(D$13,2)&gt;5</formula>
    </cfRule>
  </conditionalFormatting>
  <conditionalFormatting sqref="D18:AH18">
    <cfRule type="expression" dxfId="1538" priority="320">
      <formula>D$13=""</formula>
    </cfRule>
    <cfRule type="expression" dxfId="1537" priority="321">
      <formula>COUNTIF(JF,D$13)</formula>
    </cfRule>
    <cfRule type="expression" dxfId="1536" priority="322">
      <formula>WEEKDAY(D$13,2)&gt;5</formula>
    </cfRule>
  </conditionalFormatting>
  <conditionalFormatting sqref="D18:AH18">
    <cfRule type="expression" dxfId="1535" priority="319" stopIfTrue="1">
      <formula>D$13=""</formula>
    </cfRule>
  </conditionalFormatting>
  <conditionalFormatting sqref="D18:AH18">
    <cfRule type="expression" dxfId="1534" priority="318">
      <formula>COUNTIF($D$13:$AH$13,férié)</formula>
    </cfRule>
  </conditionalFormatting>
  <conditionalFormatting sqref="D18:AH18">
    <cfRule type="expression" dxfId="1533" priority="317">
      <formula>COUNTIF($D$13:$AH$13,férié)</formula>
    </cfRule>
  </conditionalFormatting>
  <conditionalFormatting sqref="D18:AH18">
    <cfRule type="expression" dxfId="1532" priority="316">
      <formula>COUNTIF($D$13:$AH$13,férié)</formula>
    </cfRule>
  </conditionalFormatting>
  <conditionalFormatting sqref="D18:AH18">
    <cfRule type="expression" dxfId="1531" priority="315">
      <formula>COUNTIF($D$13:$AH$13,férié)</formula>
    </cfRule>
  </conditionalFormatting>
  <conditionalFormatting sqref="D18:AH18">
    <cfRule type="expression" dxfId="1530" priority="314">
      <formula>COUNTIF($D$13:$AH$13,férié)</formula>
    </cfRule>
  </conditionalFormatting>
  <conditionalFormatting sqref="D18:AH18">
    <cfRule type="expression" dxfId="1529" priority="313">
      <formula>COUNTIF($D$13:$AH$13,férié)</formula>
    </cfRule>
  </conditionalFormatting>
  <conditionalFormatting sqref="D18:AH18">
    <cfRule type="expression" dxfId="1528" priority="312">
      <formula>COUNTIF($D$13:$AH$13,férié)</formula>
    </cfRule>
  </conditionalFormatting>
  <conditionalFormatting sqref="D18:AH18">
    <cfRule type="expression" dxfId="1527" priority="311">
      <formula>COUNTIF($D$13:$AH$13,férié)</formula>
    </cfRule>
  </conditionalFormatting>
  <conditionalFormatting sqref="D18:AH18">
    <cfRule type="expression" dxfId="1526" priority="310">
      <formula>COUNTIF($D$13:$AH$13,férié)</formula>
    </cfRule>
  </conditionalFormatting>
  <conditionalFormatting sqref="D18:AH18">
    <cfRule type="expression" dxfId="1525" priority="309">
      <formula>COUNTIF($D$13:$AH$13,férié)</formula>
    </cfRule>
  </conditionalFormatting>
  <conditionalFormatting sqref="D18:AH18">
    <cfRule type="expression" dxfId="1524" priority="308">
      <formula>COUNTIF($D$13:$AH$13,férié)</formula>
    </cfRule>
  </conditionalFormatting>
  <conditionalFormatting sqref="D18:AH18">
    <cfRule type="expression" dxfId="1523" priority="307">
      <formula>COUNTIF($D$13:$AH$13,férié)</formula>
    </cfRule>
  </conditionalFormatting>
  <conditionalFormatting sqref="D18:AH18">
    <cfRule type="expression" dxfId="1522" priority="306">
      <formula>COUNTIF($D$13:$AH$13,férié)</formula>
    </cfRule>
  </conditionalFormatting>
  <conditionalFormatting sqref="D18:AH18">
    <cfRule type="expression" dxfId="1521" priority="305">
      <formula>COUNTIF($D$13:$AH$13,férié)</formula>
    </cfRule>
  </conditionalFormatting>
  <conditionalFormatting sqref="D18:AH18">
    <cfRule type="expression" dxfId="1520" priority="304">
      <formula>COUNTIF($D$13:$AH$13,férié)</formula>
    </cfRule>
  </conditionalFormatting>
  <conditionalFormatting sqref="D18:AH18">
    <cfRule type="expression" dxfId="1519" priority="303">
      <formula>COUNTIF($D$13:$AH$13,férié)</formula>
    </cfRule>
  </conditionalFormatting>
  <conditionalFormatting sqref="D18:AH18">
    <cfRule type="expression" dxfId="1518" priority="302">
      <formula>COUNTIF($D$13:$AH$13,férié)</formula>
    </cfRule>
  </conditionalFormatting>
  <conditionalFormatting sqref="D18:AH18">
    <cfRule type="expression" dxfId="1517" priority="301">
      <formula>COUNTIF($D$13:$AH$13,férié)</formula>
    </cfRule>
  </conditionalFormatting>
  <conditionalFormatting sqref="D18:AH18">
    <cfRule type="expression" dxfId="1516" priority="300">
      <formula>COUNTIF($D$13:$AH$13,férié)</formula>
    </cfRule>
  </conditionalFormatting>
  <conditionalFormatting sqref="D18:AH18">
    <cfRule type="expression" dxfId="1515" priority="299">
      <formula>COUNTIF($D$13:$AH$13,férié)</formula>
    </cfRule>
  </conditionalFormatting>
  <conditionalFormatting sqref="D18:AH18">
    <cfRule type="expression" dxfId="1514" priority="298">
      <formula>COUNTIF($D$13:$AH$13,férié)</formula>
    </cfRule>
  </conditionalFormatting>
  <conditionalFormatting sqref="D18:AH18">
    <cfRule type="expression" dxfId="1513" priority="297">
      <formula>COUNTIF($D$13:$AH$13,férié)</formula>
    </cfRule>
  </conditionalFormatting>
  <conditionalFormatting sqref="D18:AH18">
    <cfRule type="expression" dxfId="1512" priority="296">
      <formula>COUNTIF($D$13:$AH$13,férié)</formula>
    </cfRule>
  </conditionalFormatting>
  <conditionalFormatting sqref="D18:AH18">
    <cfRule type="expression" dxfId="1511" priority="295">
      <formula>COUNTIF($D$13:$AH$13,férié)</formula>
    </cfRule>
  </conditionalFormatting>
  <conditionalFormatting sqref="D18:AH18">
    <cfRule type="expression" dxfId="1510" priority="294">
      <formula>COUNTIF($D$13:$AH$13,férié)</formula>
    </cfRule>
  </conditionalFormatting>
  <conditionalFormatting sqref="D18:AH18">
    <cfRule type="expression" dxfId="1509" priority="293">
      <formula>COUNTIF($D$13:$AH$13,férié)</formula>
    </cfRule>
  </conditionalFormatting>
  <conditionalFormatting sqref="D18:AH18">
    <cfRule type="expression" dxfId="1508" priority="292">
      <formula>COUNTIF($D$13:$AH$13,férié)</formula>
    </cfRule>
  </conditionalFormatting>
  <conditionalFormatting sqref="D18:AH18">
    <cfRule type="expression" dxfId="1507" priority="291">
      <formula>COUNTIF($D$13:$AH$13,férié)</formula>
    </cfRule>
  </conditionalFormatting>
  <conditionalFormatting sqref="D18:AH18">
    <cfRule type="expression" dxfId="1506" priority="290">
      <formula>COUNTIF($D$13:$AH$13,férié)</formula>
    </cfRule>
  </conditionalFormatting>
  <conditionalFormatting sqref="D18:AH18">
    <cfRule type="expression" dxfId="1505" priority="289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calendaire'!A1,4,1),0)</f>
        <v>40633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40633</v>
      </c>
      <c r="E13" s="32">
        <f>D13+1</f>
        <v>40634</v>
      </c>
      <c r="F13" s="32">
        <f>E13+1</f>
        <v>40635</v>
      </c>
      <c r="G13" s="32">
        <f>F13+1</f>
        <v>40636</v>
      </c>
      <c r="H13" s="32">
        <f t="shared" ref="H13:AC13" si="0">G13+1</f>
        <v>40637</v>
      </c>
      <c r="I13" s="32">
        <f t="shared" si="0"/>
        <v>40638</v>
      </c>
      <c r="J13" s="32">
        <f t="shared" si="0"/>
        <v>40639</v>
      </c>
      <c r="K13" s="32">
        <f t="shared" si="0"/>
        <v>40640</v>
      </c>
      <c r="L13" s="32">
        <f t="shared" si="0"/>
        <v>40641</v>
      </c>
      <c r="M13" s="32">
        <f t="shared" si="0"/>
        <v>40642</v>
      </c>
      <c r="N13" s="32">
        <f t="shared" si="0"/>
        <v>40643</v>
      </c>
      <c r="O13" s="32">
        <f t="shared" si="0"/>
        <v>40644</v>
      </c>
      <c r="P13" s="32">
        <f t="shared" si="0"/>
        <v>40645</v>
      </c>
      <c r="Q13" s="32">
        <f t="shared" si="0"/>
        <v>40646</v>
      </c>
      <c r="R13" s="32">
        <f t="shared" si="0"/>
        <v>40647</v>
      </c>
      <c r="S13" s="32">
        <f t="shared" si="0"/>
        <v>40648</v>
      </c>
      <c r="T13" s="32">
        <f t="shared" si="0"/>
        <v>40649</v>
      </c>
      <c r="U13" s="32">
        <f t="shared" si="0"/>
        <v>40650</v>
      </c>
      <c r="V13" s="32">
        <f t="shared" si="0"/>
        <v>40651</v>
      </c>
      <c r="W13" s="32">
        <f t="shared" si="0"/>
        <v>40652</v>
      </c>
      <c r="X13" s="32">
        <f t="shared" si="0"/>
        <v>40653</v>
      </c>
      <c r="Y13" s="32">
        <f t="shared" si="0"/>
        <v>40654</v>
      </c>
      <c r="Z13" s="32">
        <f t="shared" si="0"/>
        <v>40655</v>
      </c>
      <c r="AA13" s="32">
        <f t="shared" si="0"/>
        <v>40656</v>
      </c>
      <c r="AB13" s="32">
        <f t="shared" si="0"/>
        <v>40657</v>
      </c>
      <c r="AC13" s="32">
        <f t="shared" si="0"/>
        <v>40658</v>
      </c>
      <c r="AD13" s="32">
        <f>IF(AC13&lt;&gt;"",IF(AC13+1&lt;=EOMONTH(($D$12)*1,0),AC13+1,""),"")</f>
        <v>40659</v>
      </c>
      <c r="AE13" s="32">
        <f>IF(AD13="","",IF(MONTH(AD13+1)&lt;&gt;MONTH(AD13),"",AD13+1))</f>
        <v>40660</v>
      </c>
      <c r="AF13" s="32">
        <f t="shared" ref="AF13:AH13" si="1">IF(AE13="","",IF(MONTH(AE13+1)&lt;&gt;MONTH(AE13),"",AE13+1))</f>
        <v>40661</v>
      </c>
      <c r="AG13" s="32">
        <f t="shared" si="1"/>
        <v>40662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40633</v>
      </c>
      <c r="E14" s="47">
        <f t="shared" ref="E14:AH14" si="2">E13</f>
        <v>40634</v>
      </c>
      <c r="F14" s="47">
        <f t="shared" si="2"/>
        <v>40635</v>
      </c>
      <c r="G14" s="47">
        <f t="shared" si="2"/>
        <v>40636</v>
      </c>
      <c r="H14" s="47">
        <f t="shared" si="2"/>
        <v>40637</v>
      </c>
      <c r="I14" s="47">
        <f t="shared" si="2"/>
        <v>40638</v>
      </c>
      <c r="J14" s="47">
        <f t="shared" si="2"/>
        <v>40639</v>
      </c>
      <c r="K14" s="47">
        <f t="shared" si="2"/>
        <v>40640</v>
      </c>
      <c r="L14" s="47">
        <f t="shared" si="2"/>
        <v>40641</v>
      </c>
      <c r="M14" s="47">
        <f t="shared" si="2"/>
        <v>40642</v>
      </c>
      <c r="N14" s="47">
        <f t="shared" si="2"/>
        <v>40643</v>
      </c>
      <c r="O14" s="47">
        <f t="shared" si="2"/>
        <v>40644</v>
      </c>
      <c r="P14" s="47">
        <f t="shared" si="2"/>
        <v>40645</v>
      </c>
      <c r="Q14" s="47">
        <f t="shared" si="2"/>
        <v>40646</v>
      </c>
      <c r="R14" s="47">
        <f t="shared" si="2"/>
        <v>40647</v>
      </c>
      <c r="S14" s="47">
        <f t="shared" si="2"/>
        <v>40648</v>
      </c>
      <c r="T14" s="47">
        <f t="shared" si="2"/>
        <v>40649</v>
      </c>
      <c r="U14" s="47">
        <f t="shared" si="2"/>
        <v>40650</v>
      </c>
      <c r="V14" s="47">
        <f t="shared" si="2"/>
        <v>40651</v>
      </c>
      <c r="W14" s="47">
        <f t="shared" si="2"/>
        <v>40652</v>
      </c>
      <c r="X14" s="47">
        <f t="shared" si="2"/>
        <v>40653</v>
      </c>
      <c r="Y14" s="47">
        <f t="shared" si="2"/>
        <v>40654</v>
      </c>
      <c r="Z14" s="47">
        <f t="shared" si="2"/>
        <v>40655</v>
      </c>
      <c r="AA14" s="47">
        <f t="shared" si="2"/>
        <v>40656</v>
      </c>
      <c r="AB14" s="47">
        <f t="shared" si="2"/>
        <v>40657</v>
      </c>
      <c r="AC14" s="47">
        <f t="shared" si="2"/>
        <v>40658</v>
      </c>
      <c r="AD14" s="47">
        <f t="shared" si="2"/>
        <v>40659</v>
      </c>
      <c r="AE14" s="47">
        <f t="shared" si="2"/>
        <v>40660</v>
      </c>
      <c r="AF14" s="47">
        <f t="shared" si="2"/>
        <v>40661</v>
      </c>
      <c r="AG14" s="47">
        <f t="shared" si="2"/>
        <v>40662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/>
      <c r="AG17" s="79"/>
      <c r="AH17" s="79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504" priority="1281" stopIfTrue="1" operator="equal">
      <formula>"GV"</formula>
    </cfRule>
    <cfRule type="cellIs" dxfId="1503" priority="1282" stopIfTrue="1" operator="equal">
      <formula>"PC"</formula>
    </cfRule>
    <cfRule type="cellIs" dxfId="1502" priority="1283" stopIfTrue="1" operator="equal">
      <formula>"R"</formula>
    </cfRule>
    <cfRule type="cellIs" dxfId="1501" priority="1284" stopIfTrue="1" operator="equal">
      <formula>"E"</formula>
    </cfRule>
    <cfRule type="cellIs" dxfId="1500" priority="1285" stopIfTrue="1" operator="equal">
      <formula>"PT"</formula>
    </cfRule>
    <cfRule type="cellIs" dxfId="1499" priority="1286" stopIfTrue="1" operator="equal">
      <formula>"mt"</formula>
    </cfRule>
  </conditionalFormatting>
  <conditionalFormatting sqref="Q2:Q10">
    <cfRule type="cellIs" dxfId="1498" priority="1338" stopIfTrue="1" operator="equal">
      <formula>"cc"</formula>
    </cfRule>
    <cfRule type="cellIs" dxfId="1497" priority="1339" stopIfTrue="1" operator="equal">
      <formula>"cl"</formula>
    </cfRule>
    <cfRule type="cellIs" dxfId="1496" priority="1340" stopIfTrue="1" operator="equal">
      <formula>"m"</formula>
    </cfRule>
  </conditionalFormatting>
  <conditionalFormatting sqref="Q2:Q10">
    <cfRule type="cellIs" dxfId="1495" priority="1335" stopIfTrue="1" operator="equal">
      <formula>"F"</formula>
    </cfRule>
    <cfRule type="cellIs" dxfId="1494" priority="1336" stopIfTrue="1" operator="equal">
      <formula>"WK"</formula>
    </cfRule>
    <cfRule type="cellIs" dxfId="1493" priority="1337" stopIfTrue="1" operator="equal">
      <formula>"T"</formula>
    </cfRule>
  </conditionalFormatting>
  <conditionalFormatting sqref="Q5">
    <cfRule type="cellIs" dxfId="1492" priority="1269" stopIfTrue="1" operator="equal">
      <formula>"GV"</formula>
    </cfRule>
    <cfRule type="cellIs" dxfId="1491" priority="1270" stopIfTrue="1" operator="equal">
      <formula>"PC"</formula>
    </cfRule>
    <cfRule type="cellIs" dxfId="1490" priority="1271" stopIfTrue="1" operator="equal">
      <formula>"R"</formula>
    </cfRule>
    <cfRule type="cellIs" dxfId="1489" priority="1272" stopIfTrue="1" operator="equal">
      <formula>"E"</formula>
    </cfRule>
    <cfRule type="cellIs" dxfId="1488" priority="1273" stopIfTrue="1" operator="equal">
      <formula>"PT"</formula>
    </cfRule>
    <cfRule type="cellIs" dxfId="1487" priority="1274" stopIfTrue="1" operator="equal">
      <formula>"mt"</formula>
    </cfRule>
  </conditionalFormatting>
  <conditionalFormatting sqref="D14:AH14">
    <cfRule type="expression" dxfId="1486" priority="856">
      <formula>COUNTIF($D$13:$AH$13,férié)</formula>
    </cfRule>
  </conditionalFormatting>
  <conditionalFormatting sqref="Q2:Q10">
    <cfRule type="cellIs" dxfId="1485" priority="853" stopIfTrue="1" operator="equal">
      <formula>"cc"</formula>
    </cfRule>
    <cfRule type="cellIs" dxfId="1484" priority="854" stopIfTrue="1" operator="equal">
      <formula>"cl"</formula>
    </cfRule>
    <cfRule type="cellIs" dxfId="1483" priority="855" stopIfTrue="1" operator="equal">
      <formula>"m"</formula>
    </cfRule>
  </conditionalFormatting>
  <conditionalFormatting sqref="Q2:Q10">
    <cfRule type="cellIs" dxfId="1482" priority="850" stopIfTrue="1" operator="equal">
      <formula>"F"</formula>
    </cfRule>
    <cfRule type="cellIs" dxfId="1481" priority="851" stopIfTrue="1" operator="equal">
      <formula>"WK"</formula>
    </cfRule>
    <cfRule type="cellIs" dxfId="1480" priority="852" stopIfTrue="1" operator="equal">
      <formula>"T"</formula>
    </cfRule>
  </conditionalFormatting>
  <conditionalFormatting sqref="Q2:Q4 Q6:Q10">
    <cfRule type="cellIs" dxfId="1479" priority="844" stopIfTrue="1" operator="equal">
      <formula>"GV"</formula>
    </cfRule>
    <cfRule type="cellIs" dxfId="1478" priority="845" stopIfTrue="1" operator="equal">
      <formula>"PC"</formula>
    </cfRule>
    <cfRule type="cellIs" dxfId="1477" priority="846" stopIfTrue="1" operator="equal">
      <formula>"R"</formula>
    </cfRule>
    <cfRule type="cellIs" dxfId="1476" priority="847" stopIfTrue="1" operator="equal">
      <formula>"E"</formula>
    </cfRule>
    <cfRule type="cellIs" dxfId="1475" priority="848" stopIfTrue="1" operator="equal">
      <formula>"PT"</formula>
    </cfRule>
    <cfRule type="cellIs" dxfId="1474" priority="849" stopIfTrue="1" operator="equal">
      <formula>"mt"</formula>
    </cfRule>
  </conditionalFormatting>
  <conditionalFormatting sqref="Q5">
    <cfRule type="cellIs" dxfId="1473" priority="838" stopIfTrue="1" operator="equal">
      <formula>"GV"</formula>
    </cfRule>
    <cfRule type="cellIs" dxfId="1472" priority="839" stopIfTrue="1" operator="equal">
      <formula>"PC"</formula>
    </cfRule>
    <cfRule type="cellIs" dxfId="1471" priority="840" stopIfTrue="1" operator="equal">
      <formula>"R"</formula>
    </cfRule>
    <cfRule type="cellIs" dxfId="1470" priority="841" stopIfTrue="1" operator="equal">
      <formula>"E"</formula>
    </cfRule>
    <cfRule type="cellIs" dxfId="1469" priority="842" stopIfTrue="1" operator="equal">
      <formula>"PT"</formula>
    </cfRule>
    <cfRule type="cellIs" dxfId="1468" priority="843" stopIfTrue="1" operator="equal">
      <formula>"mt"</formula>
    </cfRule>
  </conditionalFormatting>
  <conditionalFormatting sqref="D14:AH14">
    <cfRule type="expression" dxfId="1467" priority="837">
      <formula>COUNTIF($D$13:$AH$13,férié)</formula>
    </cfRule>
  </conditionalFormatting>
  <conditionalFormatting sqref="D15:AH15">
    <cfRule type="expression" dxfId="1466" priority="835">
      <formula>COUNTIF(JF,D$13)</formula>
    </cfRule>
    <cfRule type="expression" dxfId="1465" priority="836">
      <formula>WEEKDAY(D$13,2)&gt;5</formula>
    </cfRule>
  </conditionalFormatting>
  <conditionalFormatting sqref="Q2:Q10">
    <cfRule type="cellIs" dxfId="1464" priority="832" stopIfTrue="1" operator="equal">
      <formula>"cc"</formula>
    </cfRule>
    <cfRule type="cellIs" dxfId="1463" priority="833" stopIfTrue="1" operator="equal">
      <formula>"cl"</formula>
    </cfRule>
    <cfRule type="cellIs" dxfId="1462" priority="834" stopIfTrue="1" operator="equal">
      <formula>"m"</formula>
    </cfRule>
  </conditionalFormatting>
  <conditionalFormatting sqref="Q2:Q10">
    <cfRule type="cellIs" dxfId="1461" priority="829" stopIfTrue="1" operator="equal">
      <formula>"F"</formula>
    </cfRule>
    <cfRule type="cellIs" dxfId="1460" priority="830" stopIfTrue="1" operator="equal">
      <formula>"WK"</formula>
    </cfRule>
    <cfRule type="cellIs" dxfId="1459" priority="831" stopIfTrue="1" operator="equal">
      <formula>"T"</formula>
    </cfRule>
  </conditionalFormatting>
  <conditionalFormatting sqref="Q2:Q4 Q6:Q10">
    <cfRule type="cellIs" dxfId="1458" priority="823" stopIfTrue="1" operator="equal">
      <formula>"GV"</formula>
    </cfRule>
    <cfRule type="cellIs" dxfId="1457" priority="824" stopIfTrue="1" operator="equal">
      <formula>"PC"</formula>
    </cfRule>
    <cfRule type="cellIs" dxfId="1456" priority="825" stopIfTrue="1" operator="equal">
      <formula>"R"</formula>
    </cfRule>
    <cfRule type="cellIs" dxfId="1455" priority="826" stopIfTrue="1" operator="equal">
      <formula>"E"</formula>
    </cfRule>
    <cfRule type="cellIs" dxfId="1454" priority="827" stopIfTrue="1" operator="equal">
      <formula>"PT"</formula>
    </cfRule>
    <cfRule type="cellIs" dxfId="1453" priority="828" stopIfTrue="1" operator="equal">
      <formula>"mt"</formula>
    </cfRule>
  </conditionalFormatting>
  <conditionalFormatting sqref="Q5">
    <cfRule type="cellIs" dxfId="1452" priority="817" stopIfTrue="1" operator="equal">
      <formula>"GV"</formula>
    </cfRule>
    <cfRule type="cellIs" dxfId="1451" priority="818" stopIfTrue="1" operator="equal">
      <formula>"PC"</formula>
    </cfRule>
    <cfRule type="cellIs" dxfId="1450" priority="819" stopIfTrue="1" operator="equal">
      <formula>"R"</formula>
    </cfRule>
    <cfRule type="cellIs" dxfId="1449" priority="820" stopIfTrue="1" operator="equal">
      <formula>"E"</formula>
    </cfRule>
    <cfRule type="cellIs" dxfId="1448" priority="821" stopIfTrue="1" operator="equal">
      <formula>"PT"</formula>
    </cfRule>
    <cfRule type="cellIs" dxfId="1447" priority="822" stopIfTrue="1" operator="equal">
      <formula>"mt"</formula>
    </cfRule>
  </conditionalFormatting>
  <conditionalFormatting sqref="D14:AH14">
    <cfRule type="expression" dxfId="1446" priority="816">
      <formula>COUNTIF($D$13:$AH$13,férié)</formula>
    </cfRule>
  </conditionalFormatting>
  <conditionalFormatting sqref="D15:AH15">
    <cfRule type="expression" dxfId="1445" priority="813">
      <formula>D$13=""</formula>
    </cfRule>
    <cfRule type="expression" dxfId="1444" priority="814">
      <formula>COUNTIF(JF,D$13)</formula>
    </cfRule>
    <cfRule type="expression" dxfId="1443" priority="815">
      <formula>WEEKDAY(D$13,2)&gt;5</formula>
    </cfRule>
  </conditionalFormatting>
  <conditionalFormatting sqref="Q2:Q4 Q6:Q10">
    <cfRule type="cellIs" dxfId="1442" priority="807" stopIfTrue="1" operator="equal">
      <formula>"GV"</formula>
    </cfRule>
    <cfRule type="cellIs" dxfId="1441" priority="808" stopIfTrue="1" operator="equal">
      <formula>"PC"</formula>
    </cfRule>
    <cfRule type="cellIs" dxfId="1440" priority="809" stopIfTrue="1" operator="equal">
      <formula>"R"</formula>
    </cfRule>
    <cfRule type="cellIs" dxfId="1439" priority="810" stopIfTrue="1" operator="equal">
      <formula>"E"</formula>
    </cfRule>
    <cfRule type="cellIs" dxfId="1438" priority="811" stopIfTrue="1" operator="equal">
      <formula>"PT"</formula>
    </cfRule>
    <cfRule type="cellIs" dxfId="1437" priority="812" stopIfTrue="1" operator="equal">
      <formula>"mt"</formula>
    </cfRule>
  </conditionalFormatting>
  <conditionalFormatting sqref="Q2:Q10">
    <cfRule type="cellIs" dxfId="1436" priority="804" stopIfTrue="1" operator="equal">
      <formula>"cc"</formula>
    </cfRule>
    <cfRule type="cellIs" dxfId="1435" priority="805" stopIfTrue="1" operator="equal">
      <formula>"cl"</formula>
    </cfRule>
    <cfRule type="cellIs" dxfId="1434" priority="806" stopIfTrue="1" operator="equal">
      <formula>"m"</formula>
    </cfRule>
  </conditionalFormatting>
  <conditionalFormatting sqref="Q2:Q10">
    <cfRule type="cellIs" dxfId="1433" priority="801" stopIfTrue="1" operator="equal">
      <formula>"F"</formula>
    </cfRule>
    <cfRule type="cellIs" dxfId="1432" priority="802" stopIfTrue="1" operator="equal">
      <formula>"WK"</formula>
    </cfRule>
    <cfRule type="cellIs" dxfId="1431" priority="803" stopIfTrue="1" operator="equal">
      <formula>"T"</formula>
    </cfRule>
  </conditionalFormatting>
  <conditionalFormatting sqref="Q5">
    <cfRule type="cellIs" dxfId="1430" priority="795" stopIfTrue="1" operator="equal">
      <formula>"GV"</formula>
    </cfRule>
    <cfRule type="cellIs" dxfId="1429" priority="796" stopIfTrue="1" operator="equal">
      <formula>"PC"</formula>
    </cfRule>
    <cfRule type="cellIs" dxfId="1428" priority="797" stopIfTrue="1" operator="equal">
      <formula>"R"</formula>
    </cfRule>
    <cfRule type="cellIs" dxfId="1427" priority="798" stopIfTrue="1" operator="equal">
      <formula>"E"</formula>
    </cfRule>
    <cfRule type="cellIs" dxfId="1426" priority="799" stopIfTrue="1" operator="equal">
      <formula>"PT"</formula>
    </cfRule>
    <cfRule type="cellIs" dxfId="1425" priority="800" stopIfTrue="1" operator="equal">
      <formula>"mt"</formula>
    </cfRule>
  </conditionalFormatting>
  <conditionalFormatting sqref="D14:AH14">
    <cfRule type="expression" dxfId="1424" priority="794">
      <formula>COUNTIF($D$13:$AH$13,férié)</formula>
    </cfRule>
  </conditionalFormatting>
  <conditionalFormatting sqref="Q2:Q10">
    <cfRule type="cellIs" dxfId="1423" priority="791" stopIfTrue="1" operator="equal">
      <formula>"cc"</formula>
    </cfRule>
    <cfRule type="cellIs" dxfId="1422" priority="792" stopIfTrue="1" operator="equal">
      <formula>"cl"</formula>
    </cfRule>
    <cfRule type="cellIs" dxfId="1421" priority="793" stopIfTrue="1" operator="equal">
      <formula>"m"</formula>
    </cfRule>
  </conditionalFormatting>
  <conditionalFormatting sqref="Q2:Q10">
    <cfRule type="cellIs" dxfId="1420" priority="788" stopIfTrue="1" operator="equal">
      <formula>"F"</formula>
    </cfRule>
    <cfRule type="cellIs" dxfId="1419" priority="789" stopIfTrue="1" operator="equal">
      <formula>"WK"</formula>
    </cfRule>
    <cfRule type="cellIs" dxfId="1418" priority="790" stopIfTrue="1" operator="equal">
      <formula>"T"</formula>
    </cfRule>
  </conditionalFormatting>
  <conditionalFormatting sqref="Q2:Q4 Q6:Q10">
    <cfRule type="cellIs" dxfId="1417" priority="782" stopIfTrue="1" operator="equal">
      <formula>"GV"</formula>
    </cfRule>
    <cfRule type="cellIs" dxfId="1416" priority="783" stopIfTrue="1" operator="equal">
      <formula>"PC"</formula>
    </cfRule>
    <cfRule type="cellIs" dxfId="1415" priority="784" stopIfTrue="1" operator="equal">
      <formula>"R"</formula>
    </cfRule>
    <cfRule type="cellIs" dxfId="1414" priority="785" stopIfTrue="1" operator="equal">
      <formula>"E"</formula>
    </cfRule>
    <cfRule type="cellIs" dxfId="1413" priority="786" stopIfTrue="1" operator="equal">
      <formula>"PT"</formula>
    </cfRule>
    <cfRule type="cellIs" dxfId="1412" priority="787" stopIfTrue="1" operator="equal">
      <formula>"mt"</formula>
    </cfRule>
  </conditionalFormatting>
  <conditionalFormatting sqref="Q5">
    <cfRule type="cellIs" dxfId="1411" priority="776" stopIfTrue="1" operator="equal">
      <formula>"GV"</formula>
    </cfRule>
    <cfRule type="cellIs" dxfId="1410" priority="777" stopIfTrue="1" operator="equal">
      <formula>"PC"</formula>
    </cfRule>
    <cfRule type="cellIs" dxfId="1409" priority="778" stopIfTrue="1" operator="equal">
      <formula>"R"</formula>
    </cfRule>
    <cfRule type="cellIs" dxfId="1408" priority="779" stopIfTrue="1" operator="equal">
      <formula>"E"</formula>
    </cfRule>
    <cfRule type="cellIs" dxfId="1407" priority="780" stopIfTrue="1" operator="equal">
      <formula>"PT"</formula>
    </cfRule>
    <cfRule type="cellIs" dxfId="1406" priority="781" stopIfTrue="1" operator="equal">
      <formula>"mt"</formula>
    </cfRule>
  </conditionalFormatting>
  <conditionalFormatting sqref="D14:AH14">
    <cfRule type="expression" dxfId="1405" priority="775">
      <formula>COUNTIF($D$13:$AH$13,férié)</formula>
    </cfRule>
  </conditionalFormatting>
  <conditionalFormatting sqref="Q2:Q10">
    <cfRule type="cellIs" dxfId="1404" priority="770" stopIfTrue="1" operator="equal">
      <formula>"cc"</formula>
    </cfRule>
    <cfRule type="cellIs" dxfId="1403" priority="771" stopIfTrue="1" operator="equal">
      <formula>"cl"</formula>
    </cfRule>
    <cfRule type="cellIs" dxfId="1402" priority="772" stopIfTrue="1" operator="equal">
      <formula>"m"</formula>
    </cfRule>
  </conditionalFormatting>
  <conditionalFormatting sqref="Q2:Q10">
    <cfRule type="cellIs" dxfId="1401" priority="767" stopIfTrue="1" operator="equal">
      <formula>"F"</formula>
    </cfRule>
    <cfRule type="cellIs" dxfId="1400" priority="768" stopIfTrue="1" operator="equal">
      <formula>"WK"</formula>
    </cfRule>
    <cfRule type="cellIs" dxfId="1399" priority="769" stopIfTrue="1" operator="equal">
      <formula>"T"</formula>
    </cfRule>
  </conditionalFormatting>
  <conditionalFormatting sqref="Q2:Q4 Q6:Q10">
    <cfRule type="cellIs" dxfId="1398" priority="761" stopIfTrue="1" operator="equal">
      <formula>"GV"</formula>
    </cfRule>
    <cfRule type="cellIs" dxfId="1397" priority="762" stopIfTrue="1" operator="equal">
      <formula>"PC"</formula>
    </cfRule>
    <cfRule type="cellIs" dxfId="1396" priority="763" stopIfTrue="1" operator="equal">
      <formula>"R"</formula>
    </cfRule>
    <cfRule type="cellIs" dxfId="1395" priority="764" stopIfTrue="1" operator="equal">
      <formula>"E"</formula>
    </cfRule>
    <cfRule type="cellIs" dxfId="1394" priority="765" stopIfTrue="1" operator="equal">
      <formula>"PT"</formula>
    </cfRule>
    <cfRule type="cellIs" dxfId="1393" priority="766" stopIfTrue="1" operator="equal">
      <formula>"mt"</formula>
    </cfRule>
  </conditionalFormatting>
  <conditionalFormatting sqref="Q5">
    <cfRule type="cellIs" dxfId="1392" priority="755" stopIfTrue="1" operator="equal">
      <formula>"GV"</formula>
    </cfRule>
    <cfRule type="cellIs" dxfId="1391" priority="756" stopIfTrue="1" operator="equal">
      <formula>"PC"</formula>
    </cfRule>
    <cfRule type="cellIs" dxfId="1390" priority="757" stopIfTrue="1" operator="equal">
      <formula>"R"</formula>
    </cfRule>
    <cfRule type="cellIs" dxfId="1389" priority="758" stopIfTrue="1" operator="equal">
      <formula>"E"</formula>
    </cfRule>
    <cfRule type="cellIs" dxfId="1388" priority="759" stopIfTrue="1" operator="equal">
      <formula>"PT"</formula>
    </cfRule>
    <cfRule type="cellIs" dxfId="1387" priority="760" stopIfTrue="1" operator="equal">
      <formula>"mt"</formula>
    </cfRule>
  </conditionalFormatting>
  <conditionalFormatting sqref="D14:AH14">
    <cfRule type="expression" dxfId="1386" priority="754">
      <formula>COUNTIF($D$13:$AH$13,férié)</formula>
    </cfRule>
  </conditionalFormatting>
  <conditionalFormatting sqref="D13:AH15">
    <cfRule type="expression" dxfId="1385" priority="751" stopIfTrue="1">
      <formula>D$13=""</formula>
    </cfRule>
  </conditionalFormatting>
  <conditionalFormatting sqref="D15:AH15">
    <cfRule type="expression" dxfId="1384" priority="750">
      <formula>COUNTIF($D$13:$AH$13,férié)</formula>
    </cfRule>
  </conditionalFormatting>
  <conditionalFormatting sqref="D15:AH15">
    <cfRule type="expression" dxfId="1383" priority="749">
      <formula>COUNTIF($D$13:$AH$13,férié)</formula>
    </cfRule>
  </conditionalFormatting>
  <conditionalFormatting sqref="D15:AH15">
    <cfRule type="expression" dxfId="1382" priority="748">
      <formula>COUNTIF($D$13:$AH$13,férié)</formula>
    </cfRule>
  </conditionalFormatting>
  <conditionalFormatting sqref="D15:AH15">
    <cfRule type="expression" dxfId="1381" priority="747">
      <formula>COUNTIF($D$13:$AH$13,férié)</formula>
    </cfRule>
  </conditionalFormatting>
  <conditionalFormatting sqref="D15:AH15">
    <cfRule type="expression" dxfId="1380" priority="746">
      <formula>COUNTIF($D$13:$AH$13,férié)</formula>
    </cfRule>
  </conditionalFormatting>
  <conditionalFormatting sqref="D15:AH15">
    <cfRule type="expression" dxfId="1379" priority="745">
      <formula>COUNTIF($D$13:$AH$13,férié)</formula>
    </cfRule>
  </conditionalFormatting>
  <conditionalFormatting sqref="D15:AH15">
    <cfRule type="expression" dxfId="1378" priority="744">
      <formula>COUNTIF($D$13:$AH$13,férié)</formula>
    </cfRule>
  </conditionalFormatting>
  <conditionalFormatting sqref="D15:AH15">
    <cfRule type="expression" dxfId="1377" priority="743">
      <formula>COUNTIF($D$13:$AH$13,férié)</formula>
    </cfRule>
  </conditionalFormatting>
  <conditionalFormatting sqref="D15:AH15">
    <cfRule type="expression" dxfId="1376" priority="742">
      <formula>COUNTIF($D$13:$AH$13,férié)</formula>
    </cfRule>
  </conditionalFormatting>
  <conditionalFormatting sqref="D15:AH15">
    <cfRule type="expression" dxfId="1375" priority="741">
      <formula>COUNTIF($D$13:$AH$13,férié)</formula>
    </cfRule>
  </conditionalFormatting>
  <conditionalFormatting sqref="D15:AH15">
    <cfRule type="expression" dxfId="1374" priority="740">
      <formula>COUNTIF($D$13:$AH$13,férié)</formula>
    </cfRule>
  </conditionalFormatting>
  <conditionalFormatting sqref="D15:AH15">
    <cfRule type="expression" dxfId="1373" priority="739">
      <formula>COUNTIF($D$13:$AH$13,férié)</formula>
    </cfRule>
  </conditionalFormatting>
  <conditionalFormatting sqref="D16:AH16">
    <cfRule type="expression" dxfId="1372" priority="215">
      <formula>COUNTIF(JF,D$13)</formula>
    </cfRule>
    <cfRule type="expression" dxfId="1371" priority="216">
      <formula>WEEKDAY(D$13,2)&gt;5</formula>
    </cfRule>
  </conditionalFormatting>
  <conditionalFormatting sqref="D16:AH16">
    <cfRule type="expression" dxfId="1370" priority="212">
      <formula>D$13=""</formula>
    </cfRule>
    <cfRule type="expression" dxfId="1369" priority="213">
      <formula>COUNTIF(JF,D$13)</formula>
    </cfRule>
    <cfRule type="expression" dxfId="1368" priority="214">
      <formula>WEEKDAY(D$13,2)&gt;5</formula>
    </cfRule>
  </conditionalFormatting>
  <conditionalFormatting sqref="D16:AH16">
    <cfRule type="expression" dxfId="1367" priority="211" stopIfTrue="1">
      <formula>D$13=""</formula>
    </cfRule>
  </conditionalFormatting>
  <conditionalFormatting sqref="D16:AH16">
    <cfRule type="expression" dxfId="1366" priority="210">
      <formula>COUNTIF($D$13:$AH$13,férié)</formula>
    </cfRule>
  </conditionalFormatting>
  <conditionalFormatting sqref="D16:AH16">
    <cfRule type="expression" dxfId="1365" priority="209">
      <formula>COUNTIF($D$13:$AH$13,férié)</formula>
    </cfRule>
  </conditionalFormatting>
  <conditionalFormatting sqref="D16:AH16">
    <cfRule type="expression" dxfId="1364" priority="208">
      <formula>COUNTIF($D$13:$AH$13,férié)</formula>
    </cfRule>
  </conditionalFormatting>
  <conditionalFormatting sqref="D16:AH16">
    <cfRule type="expression" dxfId="1363" priority="207">
      <formula>COUNTIF($D$13:$AH$13,férié)</formula>
    </cfRule>
  </conditionalFormatting>
  <conditionalFormatting sqref="D16:AH16">
    <cfRule type="expression" dxfId="1362" priority="206">
      <formula>COUNTIF($D$13:$AH$13,férié)</formula>
    </cfRule>
  </conditionalFormatting>
  <conditionalFormatting sqref="D16:AH16">
    <cfRule type="expression" dxfId="1361" priority="205">
      <formula>COUNTIF($D$13:$AH$13,férié)</formula>
    </cfRule>
  </conditionalFormatting>
  <conditionalFormatting sqref="D16:AH16">
    <cfRule type="expression" dxfId="1360" priority="204">
      <formula>COUNTIF($D$13:$AH$13,férié)</formula>
    </cfRule>
  </conditionalFormatting>
  <conditionalFormatting sqref="D16:AH16">
    <cfRule type="expression" dxfId="1359" priority="203">
      <formula>COUNTIF($D$13:$AH$13,férié)</formula>
    </cfRule>
  </conditionalFormatting>
  <conditionalFormatting sqref="D16:AH16">
    <cfRule type="expression" dxfId="1358" priority="202">
      <formula>COUNTIF($D$13:$AH$13,férié)</formula>
    </cfRule>
  </conditionalFormatting>
  <conditionalFormatting sqref="D16:AH16">
    <cfRule type="expression" dxfId="1357" priority="201">
      <formula>COUNTIF($D$13:$AH$13,férié)</formula>
    </cfRule>
  </conditionalFormatting>
  <conditionalFormatting sqref="D16:AH16">
    <cfRule type="expression" dxfId="1356" priority="200">
      <formula>COUNTIF($D$13:$AH$13,férié)</formula>
    </cfRule>
  </conditionalFormatting>
  <conditionalFormatting sqref="D16:AH16">
    <cfRule type="expression" dxfId="1355" priority="199">
      <formula>COUNTIF($D$13:$AH$13,férié)</formula>
    </cfRule>
  </conditionalFormatting>
  <conditionalFormatting sqref="D17:AH17">
    <cfRule type="expression" dxfId="1354" priority="197">
      <formula>COUNTIF(JF,D$13)</formula>
    </cfRule>
    <cfRule type="expression" dxfId="1353" priority="198">
      <formula>WEEKDAY(D$13,2)&gt;5</formula>
    </cfRule>
  </conditionalFormatting>
  <conditionalFormatting sqref="D17:AH17">
    <cfRule type="expression" dxfId="1352" priority="194">
      <formula>D$13=""</formula>
    </cfRule>
    <cfRule type="expression" dxfId="1351" priority="195">
      <formula>COUNTIF(JF,D$13)</formula>
    </cfRule>
    <cfRule type="expression" dxfId="1350" priority="196">
      <formula>WEEKDAY(D$13,2)&gt;5</formula>
    </cfRule>
  </conditionalFormatting>
  <conditionalFormatting sqref="D17:AH17">
    <cfRule type="expression" dxfId="1349" priority="193" stopIfTrue="1">
      <formula>D$13=""</formula>
    </cfRule>
  </conditionalFormatting>
  <conditionalFormatting sqref="D17:AH17">
    <cfRule type="expression" dxfId="1348" priority="192">
      <formula>COUNTIF($D$13:$AH$13,férié)</formula>
    </cfRule>
  </conditionalFormatting>
  <conditionalFormatting sqref="D17:AH17">
    <cfRule type="expression" dxfId="1347" priority="191">
      <formula>COUNTIF($D$13:$AH$13,férié)</formula>
    </cfRule>
  </conditionalFormatting>
  <conditionalFormatting sqref="D17:AH17">
    <cfRule type="expression" dxfId="1346" priority="190">
      <formula>COUNTIF($D$13:$AH$13,férié)</formula>
    </cfRule>
  </conditionalFormatting>
  <conditionalFormatting sqref="D17:AH17">
    <cfRule type="expression" dxfId="1345" priority="189">
      <formula>COUNTIF($D$13:$AH$13,férié)</formula>
    </cfRule>
  </conditionalFormatting>
  <conditionalFormatting sqref="D17:AH17">
    <cfRule type="expression" dxfId="1344" priority="188">
      <formula>COUNTIF($D$13:$AH$13,férié)</formula>
    </cfRule>
  </conditionalFormatting>
  <conditionalFormatting sqref="D17:AH17">
    <cfRule type="expression" dxfId="1343" priority="187">
      <formula>COUNTIF($D$13:$AH$13,férié)</formula>
    </cfRule>
  </conditionalFormatting>
  <conditionalFormatting sqref="D17:AH17">
    <cfRule type="expression" dxfId="1342" priority="186">
      <formula>COUNTIF($D$13:$AH$13,férié)</formula>
    </cfRule>
  </conditionalFormatting>
  <conditionalFormatting sqref="D17:AH17">
    <cfRule type="expression" dxfId="1341" priority="185">
      <formula>COUNTIF($D$13:$AH$13,férié)</formula>
    </cfRule>
  </conditionalFormatting>
  <conditionalFormatting sqref="D17:AH17">
    <cfRule type="expression" dxfId="1340" priority="184">
      <formula>COUNTIF($D$13:$AH$13,férié)</formula>
    </cfRule>
  </conditionalFormatting>
  <conditionalFormatting sqref="D17:AH17">
    <cfRule type="expression" dxfId="1339" priority="183">
      <formula>COUNTIF($D$13:$AH$13,férié)</formula>
    </cfRule>
  </conditionalFormatting>
  <conditionalFormatting sqref="D17:AH17">
    <cfRule type="expression" dxfId="1338" priority="182">
      <formula>COUNTIF($D$13:$AH$13,férié)</formula>
    </cfRule>
  </conditionalFormatting>
  <conditionalFormatting sqref="D17:AH17">
    <cfRule type="expression" dxfId="1337" priority="181">
      <formula>COUNTIF($D$13:$AH$13,férié)</formula>
    </cfRule>
  </conditionalFormatting>
  <conditionalFormatting sqref="D18:AH18">
    <cfRule type="expression" dxfId="1336" priority="161">
      <formula>COUNTIF(JF,D$13)</formula>
    </cfRule>
    <cfRule type="expression" dxfId="1335" priority="162">
      <formula>WEEKDAY(D$13,2)&gt;5</formula>
    </cfRule>
  </conditionalFormatting>
  <conditionalFormatting sqref="D18:AH18">
    <cfRule type="expression" dxfId="1334" priority="158">
      <formula>D$13=""</formula>
    </cfRule>
    <cfRule type="expression" dxfId="1333" priority="159">
      <formula>COUNTIF(JF,D$13)</formula>
    </cfRule>
    <cfRule type="expression" dxfId="1332" priority="160">
      <formula>WEEKDAY(D$13,2)&gt;5</formula>
    </cfRule>
  </conditionalFormatting>
  <conditionalFormatting sqref="D18:AH18">
    <cfRule type="expression" dxfId="1331" priority="157" stopIfTrue="1">
      <formula>D$13=""</formula>
    </cfRule>
  </conditionalFormatting>
  <conditionalFormatting sqref="D18:AH18">
    <cfRule type="expression" dxfId="1330" priority="156">
      <formula>COUNTIF($D$13:$AH$13,férié)</formula>
    </cfRule>
  </conditionalFormatting>
  <conditionalFormatting sqref="D18:AH18">
    <cfRule type="expression" dxfId="1329" priority="155">
      <formula>COUNTIF($D$13:$AH$13,férié)</formula>
    </cfRule>
  </conditionalFormatting>
  <conditionalFormatting sqref="D18:AH18">
    <cfRule type="expression" dxfId="1328" priority="154">
      <formula>COUNTIF($D$13:$AH$13,férié)</formula>
    </cfRule>
  </conditionalFormatting>
  <conditionalFormatting sqref="D18:AH18">
    <cfRule type="expression" dxfId="1327" priority="153">
      <formula>COUNTIF($D$13:$AH$13,férié)</formula>
    </cfRule>
  </conditionalFormatting>
  <conditionalFormatting sqref="D18:AH18">
    <cfRule type="expression" dxfId="1326" priority="152">
      <formula>COUNTIF($D$13:$AH$13,férié)</formula>
    </cfRule>
  </conditionalFormatting>
  <conditionalFormatting sqref="D18:AH18">
    <cfRule type="expression" dxfId="1325" priority="151">
      <formula>COUNTIF($D$13:$AH$13,férié)</formula>
    </cfRule>
  </conditionalFormatting>
  <conditionalFormatting sqref="D18:AH18">
    <cfRule type="expression" dxfId="1324" priority="150">
      <formula>COUNTIF($D$13:$AH$13,férié)</formula>
    </cfRule>
  </conditionalFormatting>
  <conditionalFormatting sqref="D18:AH18">
    <cfRule type="expression" dxfId="1323" priority="149">
      <formula>COUNTIF($D$13:$AH$13,férié)</formula>
    </cfRule>
  </conditionalFormatting>
  <conditionalFormatting sqref="D18:AH18">
    <cfRule type="expression" dxfId="1322" priority="148">
      <formula>COUNTIF($D$13:$AH$13,férié)</formula>
    </cfRule>
  </conditionalFormatting>
  <conditionalFormatting sqref="D18:AH18">
    <cfRule type="expression" dxfId="1321" priority="147">
      <formula>COUNTIF($D$13:$AH$13,férié)</formula>
    </cfRule>
  </conditionalFormatting>
  <conditionalFormatting sqref="D18:AH18">
    <cfRule type="expression" dxfId="1320" priority="146">
      <formula>COUNTIF($D$13:$AH$13,férié)</formula>
    </cfRule>
  </conditionalFormatting>
  <conditionalFormatting sqref="D18:AH18">
    <cfRule type="expression" dxfId="1319" priority="145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calendaire'!A1,5,1),0)</f>
        <v>40663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40663</v>
      </c>
      <c r="E13" s="32">
        <f>D13+1</f>
        <v>40664</v>
      </c>
      <c r="F13" s="32">
        <f>E13+1</f>
        <v>40665</v>
      </c>
      <c r="G13" s="32">
        <f>F13+1</f>
        <v>40666</v>
      </c>
      <c r="H13" s="32">
        <f t="shared" ref="H13:AC13" si="0">G13+1</f>
        <v>40667</v>
      </c>
      <c r="I13" s="32">
        <f t="shared" si="0"/>
        <v>40668</v>
      </c>
      <c r="J13" s="32">
        <f t="shared" si="0"/>
        <v>40669</v>
      </c>
      <c r="K13" s="32">
        <f t="shared" si="0"/>
        <v>40670</v>
      </c>
      <c r="L13" s="32">
        <f t="shared" si="0"/>
        <v>40671</v>
      </c>
      <c r="M13" s="32">
        <f t="shared" si="0"/>
        <v>40672</v>
      </c>
      <c r="N13" s="32">
        <f t="shared" si="0"/>
        <v>40673</v>
      </c>
      <c r="O13" s="32">
        <f t="shared" si="0"/>
        <v>40674</v>
      </c>
      <c r="P13" s="32">
        <f t="shared" si="0"/>
        <v>40675</v>
      </c>
      <c r="Q13" s="32">
        <f t="shared" si="0"/>
        <v>40676</v>
      </c>
      <c r="R13" s="32">
        <f t="shared" si="0"/>
        <v>40677</v>
      </c>
      <c r="S13" s="32">
        <f t="shared" si="0"/>
        <v>40678</v>
      </c>
      <c r="T13" s="32">
        <f t="shared" si="0"/>
        <v>40679</v>
      </c>
      <c r="U13" s="32">
        <f t="shared" si="0"/>
        <v>40680</v>
      </c>
      <c r="V13" s="32">
        <f t="shared" si="0"/>
        <v>40681</v>
      </c>
      <c r="W13" s="32">
        <f t="shared" si="0"/>
        <v>40682</v>
      </c>
      <c r="X13" s="32">
        <f t="shared" si="0"/>
        <v>40683</v>
      </c>
      <c r="Y13" s="32">
        <f t="shared" si="0"/>
        <v>40684</v>
      </c>
      <c r="Z13" s="32">
        <f t="shared" si="0"/>
        <v>40685</v>
      </c>
      <c r="AA13" s="32">
        <f t="shared" si="0"/>
        <v>40686</v>
      </c>
      <c r="AB13" s="32">
        <f t="shared" si="0"/>
        <v>40687</v>
      </c>
      <c r="AC13" s="32">
        <f t="shared" si="0"/>
        <v>40688</v>
      </c>
      <c r="AD13" s="32">
        <f>IF(AC13&lt;&gt;"",IF(AC13+1&lt;=EOMONTH(($D$12)*1,0),AC13+1,""),"")</f>
        <v>40689</v>
      </c>
      <c r="AE13" s="32">
        <f>IF(AD13="","",IF(MONTH(AD13+1)&lt;&gt;MONTH(AD13),"",AD13+1))</f>
        <v>40690</v>
      </c>
      <c r="AF13" s="32">
        <f t="shared" ref="AF13:AH13" si="1">IF(AE13="","",IF(MONTH(AE13+1)&lt;&gt;MONTH(AE13),"",AE13+1))</f>
        <v>40691</v>
      </c>
      <c r="AG13" s="32">
        <f t="shared" si="1"/>
        <v>40692</v>
      </c>
      <c r="AH13" s="32">
        <f t="shared" si="1"/>
        <v>40693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40663</v>
      </c>
      <c r="E14" s="47">
        <f t="shared" ref="E14:AH14" si="2">E13</f>
        <v>40664</v>
      </c>
      <c r="F14" s="47">
        <f t="shared" si="2"/>
        <v>40665</v>
      </c>
      <c r="G14" s="47">
        <f t="shared" si="2"/>
        <v>40666</v>
      </c>
      <c r="H14" s="47">
        <f t="shared" si="2"/>
        <v>40667</v>
      </c>
      <c r="I14" s="47">
        <f t="shared" si="2"/>
        <v>40668</v>
      </c>
      <c r="J14" s="47">
        <f t="shared" si="2"/>
        <v>40669</v>
      </c>
      <c r="K14" s="47">
        <f t="shared" si="2"/>
        <v>40670</v>
      </c>
      <c r="L14" s="47">
        <f t="shared" si="2"/>
        <v>40671</v>
      </c>
      <c r="M14" s="47">
        <f t="shared" si="2"/>
        <v>40672</v>
      </c>
      <c r="N14" s="47">
        <f t="shared" si="2"/>
        <v>40673</v>
      </c>
      <c r="O14" s="47">
        <f t="shared" si="2"/>
        <v>40674</v>
      </c>
      <c r="P14" s="47">
        <f t="shared" si="2"/>
        <v>40675</v>
      </c>
      <c r="Q14" s="47">
        <f t="shared" si="2"/>
        <v>40676</v>
      </c>
      <c r="R14" s="47">
        <f t="shared" si="2"/>
        <v>40677</v>
      </c>
      <c r="S14" s="47">
        <f t="shared" si="2"/>
        <v>40678</v>
      </c>
      <c r="T14" s="47">
        <f t="shared" si="2"/>
        <v>40679</v>
      </c>
      <c r="U14" s="47">
        <f t="shared" si="2"/>
        <v>40680</v>
      </c>
      <c r="V14" s="47">
        <f t="shared" si="2"/>
        <v>40681</v>
      </c>
      <c r="W14" s="47">
        <f t="shared" si="2"/>
        <v>40682</v>
      </c>
      <c r="X14" s="47">
        <f t="shared" si="2"/>
        <v>40683</v>
      </c>
      <c r="Y14" s="47">
        <f t="shared" si="2"/>
        <v>40684</v>
      </c>
      <c r="Z14" s="47">
        <f t="shared" si="2"/>
        <v>40685</v>
      </c>
      <c r="AA14" s="47">
        <f t="shared" si="2"/>
        <v>40686</v>
      </c>
      <c r="AB14" s="47">
        <f t="shared" si="2"/>
        <v>40687</v>
      </c>
      <c r="AC14" s="47">
        <f t="shared" si="2"/>
        <v>40688</v>
      </c>
      <c r="AD14" s="47">
        <f t="shared" si="2"/>
        <v>40689</v>
      </c>
      <c r="AE14" s="47">
        <f t="shared" si="2"/>
        <v>40690</v>
      </c>
      <c r="AF14" s="47">
        <f t="shared" si="2"/>
        <v>40691</v>
      </c>
      <c r="AG14" s="47">
        <f t="shared" si="2"/>
        <v>40692</v>
      </c>
      <c r="AH14" s="47">
        <f t="shared" si="2"/>
        <v>40693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9"/>
      <c r="E15" s="79"/>
      <c r="F15" s="79"/>
      <c r="G15" s="79"/>
      <c r="H15" s="79"/>
      <c r="I15" s="79"/>
      <c r="J15" s="79"/>
      <c r="K15" s="79"/>
      <c r="L15" s="79"/>
      <c r="M15" s="79"/>
      <c r="N15" s="79"/>
      <c r="O15" s="79"/>
      <c r="P15" s="79"/>
      <c r="Q15" s="79"/>
      <c r="R15" s="79"/>
      <c r="S15" s="79"/>
      <c r="T15" s="79"/>
      <c r="U15" s="79"/>
      <c r="V15" s="79"/>
      <c r="W15" s="79"/>
      <c r="X15" s="79"/>
      <c r="Y15" s="79"/>
      <c r="Z15" s="79"/>
      <c r="AA15" s="79"/>
      <c r="AB15" s="79"/>
      <c r="AC15" s="79"/>
      <c r="AD15" s="79"/>
      <c r="AE15" s="79"/>
      <c r="AF15" s="79"/>
      <c r="AG15" s="79"/>
      <c r="AH15" s="79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9"/>
      <c r="E16" s="79"/>
      <c r="F16" s="79"/>
      <c r="G16" s="79"/>
      <c r="H16" s="79"/>
      <c r="I16" s="79"/>
      <c r="J16" s="79"/>
      <c r="K16" s="79"/>
      <c r="L16" s="79"/>
      <c r="M16" s="79"/>
      <c r="N16" s="79"/>
      <c r="O16" s="79"/>
      <c r="P16" s="79"/>
      <c r="Q16" s="79"/>
      <c r="R16" s="79"/>
      <c r="S16" s="79"/>
      <c r="T16" s="79"/>
      <c r="U16" s="79"/>
      <c r="V16" s="79"/>
      <c r="W16" s="79"/>
      <c r="X16" s="79"/>
      <c r="Y16" s="79"/>
      <c r="Z16" s="79"/>
      <c r="AA16" s="79"/>
      <c r="AB16" s="79"/>
      <c r="AC16" s="79"/>
      <c r="AD16" s="79"/>
      <c r="AE16" s="79"/>
      <c r="AF16" s="79"/>
      <c r="AG16" s="79"/>
      <c r="AH16" s="79">
        <v>1</v>
      </c>
      <c r="AI16" s="77">
        <f>SUM(D16:AH16)</f>
        <v>1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9"/>
      <c r="E17" s="79"/>
      <c r="F17" s="79"/>
      <c r="G17" s="79"/>
      <c r="H17" s="79"/>
      <c r="I17" s="79"/>
      <c r="J17" s="79"/>
      <c r="K17" s="79"/>
      <c r="L17" s="79"/>
      <c r="M17" s="79"/>
      <c r="N17" s="79"/>
      <c r="O17" s="79"/>
      <c r="P17" s="79"/>
      <c r="Q17" s="79"/>
      <c r="R17" s="79"/>
      <c r="S17" s="79"/>
      <c r="T17" s="79"/>
      <c r="U17" s="79"/>
      <c r="V17" s="79"/>
      <c r="W17" s="79"/>
      <c r="X17" s="79"/>
      <c r="Y17" s="79"/>
      <c r="Z17" s="79"/>
      <c r="AA17" s="79"/>
      <c r="AB17" s="79"/>
      <c r="AC17" s="79"/>
      <c r="AD17" s="79"/>
      <c r="AE17" s="79"/>
      <c r="AF17" s="79">
        <v>1</v>
      </c>
      <c r="AG17" s="79"/>
      <c r="AH17" s="79"/>
      <c r="AI17" s="77">
        <f>SUM(D17:AH17)</f>
        <v>1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79"/>
      <c r="Y18" s="79"/>
      <c r="Z18" s="79"/>
      <c r="AA18" s="79"/>
      <c r="AB18" s="79"/>
      <c r="AC18" s="79"/>
      <c r="AD18" s="79"/>
      <c r="AE18" s="79"/>
      <c r="AF18" s="79"/>
      <c r="AG18" s="79"/>
      <c r="AH18" s="79">
        <v>1</v>
      </c>
      <c r="AI18" s="77">
        <f>SUM(D18:AH18)</f>
        <v>1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318" priority="1414" stopIfTrue="1" operator="equal">
      <formula>"GV"</formula>
    </cfRule>
    <cfRule type="cellIs" dxfId="1317" priority="1415" stopIfTrue="1" operator="equal">
      <formula>"PC"</formula>
    </cfRule>
    <cfRule type="cellIs" dxfId="1316" priority="1416" stopIfTrue="1" operator="equal">
      <formula>"R"</formula>
    </cfRule>
    <cfRule type="cellIs" dxfId="1315" priority="1417" stopIfTrue="1" operator="equal">
      <formula>"E"</formula>
    </cfRule>
    <cfRule type="cellIs" dxfId="1314" priority="1418" stopIfTrue="1" operator="equal">
      <formula>"PT"</formula>
    </cfRule>
    <cfRule type="cellIs" dxfId="1313" priority="1419" stopIfTrue="1" operator="equal">
      <formula>"mt"</formula>
    </cfRule>
  </conditionalFormatting>
  <conditionalFormatting sqref="Q2:Q4 Q6:Q10">
    <cfRule type="cellIs" dxfId="1312" priority="1471" stopIfTrue="1" operator="equal">
      <formula>"cc"</formula>
    </cfRule>
    <cfRule type="cellIs" dxfId="1311" priority="1472" stopIfTrue="1" operator="equal">
      <formula>"cl"</formula>
    </cfRule>
    <cfRule type="cellIs" dxfId="1310" priority="1473" stopIfTrue="1" operator="equal">
      <formula>"m"</formula>
    </cfRule>
  </conditionalFormatting>
  <conditionalFormatting sqref="Q2:Q4 Q6:Q10">
    <cfRule type="cellIs" dxfId="1309" priority="1468" stopIfTrue="1" operator="equal">
      <formula>"F"</formula>
    </cfRule>
    <cfRule type="cellIs" dxfId="1308" priority="1469" stopIfTrue="1" operator="equal">
      <formula>"WK"</formula>
    </cfRule>
    <cfRule type="cellIs" dxfId="1307" priority="1470" stopIfTrue="1" operator="equal">
      <formula>"T"</formula>
    </cfRule>
  </conditionalFormatting>
  <conditionalFormatting sqref="D14:AH14">
    <cfRule type="expression" dxfId="1306" priority="862">
      <formula>COUNTIF($D$13:$AH$13,férié)</formula>
    </cfRule>
  </conditionalFormatting>
  <conditionalFormatting sqref="Q2:Q4 Q6:Q10">
    <cfRule type="cellIs" dxfId="1305" priority="850" stopIfTrue="1" operator="equal">
      <formula>"GV"</formula>
    </cfRule>
    <cfRule type="cellIs" dxfId="1304" priority="851" stopIfTrue="1" operator="equal">
      <formula>"PC"</formula>
    </cfRule>
    <cfRule type="cellIs" dxfId="1303" priority="852" stopIfTrue="1" operator="equal">
      <formula>"R"</formula>
    </cfRule>
    <cfRule type="cellIs" dxfId="1302" priority="853" stopIfTrue="1" operator="equal">
      <formula>"E"</formula>
    </cfRule>
    <cfRule type="cellIs" dxfId="1301" priority="854" stopIfTrue="1" operator="equal">
      <formula>"PT"</formula>
    </cfRule>
    <cfRule type="cellIs" dxfId="1300" priority="855" stopIfTrue="1" operator="equal">
      <formula>"mt"</formula>
    </cfRule>
  </conditionalFormatting>
  <conditionalFormatting sqref="D14:AH14">
    <cfRule type="expression" dxfId="1299" priority="843">
      <formula>COUNTIF($D$13:$AH$13,férié)</formula>
    </cfRule>
  </conditionalFormatting>
  <conditionalFormatting sqref="D15:AH15">
    <cfRule type="expression" dxfId="1298" priority="841">
      <formula>COUNTIF(JF,D$13)</formula>
    </cfRule>
    <cfRule type="expression" dxfId="1297" priority="842">
      <formula>WEEKDAY(D$13,2)&gt;5</formula>
    </cfRule>
  </conditionalFormatting>
  <conditionalFormatting sqref="Q2:Q4 Q6:Q10">
    <cfRule type="cellIs" dxfId="1296" priority="829" stopIfTrue="1" operator="equal">
      <formula>"GV"</formula>
    </cfRule>
    <cfRule type="cellIs" dxfId="1295" priority="830" stopIfTrue="1" operator="equal">
      <formula>"PC"</formula>
    </cfRule>
    <cfRule type="cellIs" dxfId="1294" priority="831" stopIfTrue="1" operator="equal">
      <formula>"R"</formula>
    </cfRule>
    <cfRule type="cellIs" dxfId="1293" priority="832" stopIfTrue="1" operator="equal">
      <formula>"E"</formula>
    </cfRule>
    <cfRule type="cellIs" dxfId="1292" priority="833" stopIfTrue="1" operator="equal">
      <formula>"PT"</formula>
    </cfRule>
    <cfRule type="cellIs" dxfId="1291" priority="834" stopIfTrue="1" operator="equal">
      <formula>"mt"</formula>
    </cfRule>
  </conditionalFormatting>
  <conditionalFormatting sqref="D14:AH14">
    <cfRule type="expression" dxfId="1290" priority="822">
      <formula>COUNTIF($D$13:$AH$13,férié)</formula>
    </cfRule>
  </conditionalFormatting>
  <conditionalFormatting sqref="D15:AH15">
    <cfRule type="expression" dxfId="1289" priority="819">
      <formula>D$13=""</formula>
    </cfRule>
    <cfRule type="expression" dxfId="1288" priority="820">
      <formula>COUNTIF(JF,D$13)</formula>
    </cfRule>
    <cfRule type="expression" dxfId="1287" priority="821">
      <formula>WEEKDAY(D$13,2)&gt;5</formula>
    </cfRule>
  </conditionalFormatting>
  <conditionalFormatting sqref="Q2:Q4 Q6:Q10">
    <cfRule type="cellIs" dxfId="1286" priority="807" stopIfTrue="1" operator="equal">
      <formula>"GV"</formula>
    </cfRule>
    <cfRule type="cellIs" dxfId="1285" priority="808" stopIfTrue="1" operator="equal">
      <formula>"PC"</formula>
    </cfRule>
    <cfRule type="cellIs" dxfId="1284" priority="809" stopIfTrue="1" operator="equal">
      <formula>"R"</formula>
    </cfRule>
    <cfRule type="cellIs" dxfId="1283" priority="810" stopIfTrue="1" operator="equal">
      <formula>"E"</formula>
    </cfRule>
    <cfRule type="cellIs" dxfId="1282" priority="811" stopIfTrue="1" operator="equal">
      <formula>"PT"</formula>
    </cfRule>
    <cfRule type="cellIs" dxfId="1281" priority="812" stopIfTrue="1" operator="equal">
      <formula>"mt"</formula>
    </cfRule>
  </conditionalFormatting>
  <conditionalFormatting sqref="D14:AH14">
    <cfRule type="expression" dxfId="1280" priority="800">
      <formula>COUNTIF($D$13:$AH$13,férié)</formula>
    </cfRule>
  </conditionalFormatting>
  <conditionalFormatting sqref="D13:AH15">
    <cfRule type="expression" dxfId="1279" priority="797" stopIfTrue="1">
      <formula>D$13=""</formula>
    </cfRule>
  </conditionalFormatting>
  <conditionalFormatting sqref="Q2:Q4 Q6:Q10">
    <cfRule type="cellIs" dxfId="1278" priority="791" stopIfTrue="1" operator="equal">
      <formula>"GV"</formula>
    </cfRule>
    <cfRule type="cellIs" dxfId="1277" priority="792" stopIfTrue="1" operator="equal">
      <formula>"PC"</formula>
    </cfRule>
    <cfRule type="cellIs" dxfId="1276" priority="793" stopIfTrue="1" operator="equal">
      <formula>"R"</formula>
    </cfRule>
    <cfRule type="cellIs" dxfId="1275" priority="794" stopIfTrue="1" operator="equal">
      <formula>"E"</formula>
    </cfRule>
    <cfRule type="cellIs" dxfId="1274" priority="795" stopIfTrue="1" operator="equal">
      <formula>"PT"</formula>
    </cfRule>
    <cfRule type="cellIs" dxfId="1273" priority="796" stopIfTrue="1" operator="equal">
      <formula>"mt"</formula>
    </cfRule>
  </conditionalFormatting>
  <conditionalFormatting sqref="D14:AH14">
    <cfRule type="expression" dxfId="1272" priority="778">
      <formula>COUNTIF($D$13:$AH$13,férié)</formula>
    </cfRule>
  </conditionalFormatting>
  <conditionalFormatting sqref="Q2:Q4 Q6:Q10">
    <cfRule type="cellIs" dxfId="1271" priority="766" stopIfTrue="1" operator="equal">
      <formula>"GV"</formula>
    </cfRule>
    <cfRule type="cellIs" dxfId="1270" priority="767" stopIfTrue="1" operator="equal">
      <formula>"PC"</formula>
    </cfRule>
    <cfRule type="cellIs" dxfId="1269" priority="768" stopIfTrue="1" operator="equal">
      <formula>"R"</formula>
    </cfRule>
    <cfRule type="cellIs" dxfId="1268" priority="769" stopIfTrue="1" operator="equal">
      <formula>"E"</formula>
    </cfRule>
    <cfRule type="cellIs" dxfId="1267" priority="770" stopIfTrue="1" operator="equal">
      <formula>"PT"</formula>
    </cfRule>
    <cfRule type="cellIs" dxfId="1266" priority="771" stopIfTrue="1" operator="equal">
      <formula>"mt"</formula>
    </cfRule>
  </conditionalFormatting>
  <conditionalFormatting sqref="D14:AH14">
    <cfRule type="expression" dxfId="1265" priority="759">
      <formula>COUNTIF($D$13:$AH$13,férié)</formula>
    </cfRule>
  </conditionalFormatting>
  <conditionalFormatting sqref="Q2:Q4 Q6:Q10">
    <cfRule type="cellIs" dxfId="1264" priority="745" stopIfTrue="1" operator="equal">
      <formula>"GV"</formula>
    </cfRule>
    <cfRule type="cellIs" dxfId="1263" priority="746" stopIfTrue="1" operator="equal">
      <formula>"PC"</formula>
    </cfRule>
    <cfRule type="cellIs" dxfId="1262" priority="747" stopIfTrue="1" operator="equal">
      <formula>"R"</formula>
    </cfRule>
    <cfRule type="cellIs" dxfId="1261" priority="748" stopIfTrue="1" operator="equal">
      <formula>"E"</formula>
    </cfRule>
    <cfRule type="cellIs" dxfId="1260" priority="749" stopIfTrue="1" operator="equal">
      <formula>"PT"</formula>
    </cfRule>
    <cfRule type="cellIs" dxfId="1259" priority="750" stopIfTrue="1" operator="equal">
      <formula>"mt"</formula>
    </cfRule>
  </conditionalFormatting>
  <conditionalFormatting sqref="D14:AH14">
    <cfRule type="expression" dxfId="1258" priority="738">
      <formula>COUNTIF($D$13:$AH$13,férié)</formula>
    </cfRule>
  </conditionalFormatting>
  <conditionalFormatting sqref="D15:AH15">
    <cfRule type="expression" dxfId="1257" priority="734">
      <formula>COUNTIF($D$13:$AH$13,férié)</formula>
    </cfRule>
  </conditionalFormatting>
  <conditionalFormatting sqref="D15:AH15">
    <cfRule type="expression" dxfId="1256" priority="733">
      <formula>COUNTIF($D$13:$AH$13,férié)</formula>
    </cfRule>
  </conditionalFormatting>
  <conditionalFormatting sqref="D15:AH15">
    <cfRule type="expression" dxfId="1255" priority="732">
      <formula>COUNTIF($D$13:$AH$13,férié)</formula>
    </cfRule>
  </conditionalFormatting>
  <conditionalFormatting sqref="D15:AH15">
    <cfRule type="expression" dxfId="1254" priority="731">
      <formula>COUNTIF($D$13:$AH$13,férié)</formula>
    </cfRule>
  </conditionalFormatting>
  <conditionalFormatting sqref="D15:AH15">
    <cfRule type="expression" dxfId="1253" priority="730">
      <formula>COUNTIF($D$13:$AH$13,férié)</formula>
    </cfRule>
  </conditionalFormatting>
  <conditionalFormatting sqref="D15:AH15">
    <cfRule type="expression" dxfId="1252" priority="729">
      <formula>COUNTIF($D$13:$AH$13,férié)</formula>
    </cfRule>
  </conditionalFormatting>
  <conditionalFormatting sqref="D15:AH15">
    <cfRule type="expression" dxfId="1251" priority="728">
      <formula>COUNTIF($D$13:$AH$13,férié)</formula>
    </cfRule>
  </conditionalFormatting>
  <conditionalFormatting sqref="D15:AH15">
    <cfRule type="expression" dxfId="1250" priority="727">
      <formula>COUNTIF($D$13:$AH$13,férié)</formula>
    </cfRule>
  </conditionalFormatting>
  <conditionalFormatting sqref="D15:AH15">
    <cfRule type="expression" dxfId="1249" priority="726">
      <formula>COUNTIF($D$13:$AH$13,férié)</formula>
    </cfRule>
  </conditionalFormatting>
  <conditionalFormatting sqref="D15:AH15">
    <cfRule type="expression" dxfId="1248" priority="725">
      <formula>COUNTIF($D$13:$AH$13,férié)</formula>
    </cfRule>
  </conditionalFormatting>
  <conditionalFormatting sqref="D15:AH15">
    <cfRule type="expression" dxfId="1247" priority="724">
      <formula>COUNTIF($D$13:$AH$13,férié)</formula>
    </cfRule>
  </conditionalFormatting>
  <conditionalFormatting sqref="D15:AH15">
    <cfRule type="expression" dxfId="1246" priority="723">
      <formula>COUNTIF($D$13:$AH$13,férié)</formula>
    </cfRule>
  </conditionalFormatting>
  <conditionalFormatting sqref="D15:AH15">
    <cfRule type="expression" dxfId="1245" priority="722">
      <formula>COUNTIF($D$13:$AH$13,férié)</formula>
    </cfRule>
  </conditionalFormatting>
  <conditionalFormatting sqref="D15:AH15">
    <cfRule type="expression" dxfId="1244" priority="721">
      <formula>COUNTIF($D$13:$AH$13,férié)</formula>
    </cfRule>
  </conditionalFormatting>
  <conditionalFormatting sqref="D16:AH16">
    <cfRule type="expression" dxfId="1243" priority="239">
      <formula>COUNTIF(JF,D$13)</formula>
    </cfRule>
    <cfRule type="expression" dxfId="1242" priority="240">
      <formula>WEEKDAY(D$13,2)&gt;5</formula>
    </cfRule>
  </conditionalFormatting>
  <conditionalFormatting sqref="D16:AH16">
    <cfRule type="expression" dxfId="1241" priority="236">
      <formula>D$13=""</formula>
    </cfRule>
    <cfRule type="expression" dxfId="1240" priority="237">
      <formula>COUNTIF(JF,D$13)</formula>
    </cfRule>
    <cfRule type="expression" dxfId="1239" priority="238">
      <formula>WEEKDAY(D$13,2)&gt;5</formula>
    </cfRule>
  </conditionalFormatting>
  <conditionalFormatting sqref="D16:AH16">
    <cfRule type="expression" dxfId="1238" priority="235" stopIfTrue="1">
      <formula>D$13=""</formula>
    </cfRule>
  </conditionalFormatting>
  <conditionalFormatting sqref="D16:AH16">
    <cfRule type="expression" dxfId="1237" priority="234">
      <formula>COUNTIF($D$13:$AH$13,férié)</formula>
    </cfRule>
  </conditionalFormatting>
  <conditionalFormatting sqref="D16:AH16">
    <cfRule type="expression" dxfId="1236" priority="233">
      <formula>COUNTIF($D$13:$AH$13,férié)</formula>
    </cfRule>
  </conditionalFormatting>
  <conditionalFormatting sqref="D16:AH16">
    <cfRule type="expression" dxfId="1235" priority="232">
      <formula>COUNTIF($D$13:$AH$13,férié)</formula>
    </cfRule>
  </conditionalFormatting>
  <conditionalFormatting sqref="D16:AH16">
    <cfRule type="expression" dxfId="1234" priority="231">
      <formula>COUNTIF($D$13:$AH$13,férié)</formula>
    </cfRule>
  </conditionalFormatting>
  <conditionalFormatting sqref="D16:AH16">
    <cfRule type="expression" dxfId="1233" priority="230">
      <formula>COUNTIF($D$13:$AH$13,férié)</formula>
    </cfRule>
  </conditionalFormatting>
  <conditionalFormatting sqref="D16:AH16">
    <cfRule type="expression" dxfId="1232" priority="229">
      <formula>COUNTIF($D$13:$AH$13,férié)</formula>
    </cfRule>
  </conditionalFormatting>
  <conditionalFormatting sqref="D16:AH16">
    <cfRule type="expression" dxfId="1231" priority="228">
      <formula>COUNTIF($D$13:$AH$13,férié)</formula>
    </cfRule>
  </conditionalFormatting>
  <conditionalFormatting sqref="D16:AH16">
    <cfRule type="expression" dxfId="1230" priority="227">
      <formula>COUNTIF($D$13:$AH$13,férié)</formula>
    </cfRule>
  </conditionalFormatting>
  <conditionalFormatting sqref="D16:AH16">
    <cfRule type="expression" dxfId="1229" priority="226">
      <formula>COUNTIF($D$13:$AH$13,férié)</formula>
    </cfRule>
  </conditionalFormatting>
  <conditionalFormatting sqref="D16:AH16">
    <cfRule type="expression" dxfId="1228" priority="225">
      <formula>COUNTIF($D$13:$AH$13,férié)</formula>
    </cfRule>
  </conditionalFormatting>
  <conditionalFormatting sqref="D16:AH16">
    <cfRule type="expression" dxfId="1227" priority="224">
      <formula>COUNTIF($D$13:$AH$13,férié)</formula>
    </cfRule>
  </conditionalFormatting>
  <conditionalFormatting sqref="D16:AH16">
    <cfRule type="expression" dxfId="1226" priority="223">
      <formula>COUNTIF($D$13:$AH$13,férié)</formula>
    </cfRule>
  </conditionalFormatting>
  <conditionalFormatting sqref="D16:AH16">
    <cfRule type="expression" dxfId="1225" priority="222">
      <formula>COUNTIF($D$13:$AH$13,férié)</formula>
    </cfRule>
  </conditionalFormatting>
  <conditionalFormatting sqref="D16:AH16">
    <cfRule type="expression" dxfId="1224" priority="221">
      <formula>COUNTIF($D$13:$AH$13,férié)</formula>
    </cfRule>
  </conditionalFormatting>
  <conditionalFormatting sqref="D17:AH17">
    <cfRule type="expression" dxfId="1223" priority="219">
      <formula>COUNTIF(JF,D$13)</formula>
    </cfRule>
    <cfRule type="expression" dxfId="1222" priority="220">
      <formula>WEEKDAY(D$13,2)&gt;5</formula>
    </cfRule>
  </conditionalFormatting>
  <conditionalFormatting sqref="D17:AH17">
    <cfRule type="expression" dxfId="1221" priority="216">
      <formula>D$13=""</formula>
    </cfRule>
    <cfRule type="expression" dxfId="1220" priority="217">
      <formula>COUNTIF(JF,D$13)</formula>
    </cfRule>
    <cfRule type="expression" dxfId="1219" priority="218">
      <formula>WEEKDAY(D$13,2)&gt;5</formula>
    </cfRule>
  </conditionalFormatting>
  <conditionalFormatting sqref="D17:AH17">
    <cfRule type="expression" dxfId="1218" priority="215" stopIfTrue="1">
      <formula>D$13=""</formula>
    </cfRule>
  </conditionalFormatting>
  <conditionalFormatting sqref="D17:AH17">
    <cfRule type="expression" dxfId="1217" priority="214">
      <formula>COUNTIF($D$13:$AH$13,férié)</formula>
    </cfRule>
  </conditionalFormatting>
  <conditionalFormatting sqref="D17:AH17">
    <cfRule type="expression" dxfId="1216" priority="213">
      <formula>COUNTIF($D$13:$AH$13,férié)</formula>
    </cfRule>
  </conditionalFormatting>
  <conditionalFormatting sqref="D17:AH17">
    <cfRule type="expression" dxfId="1215" priority="212">
      <formula>COUNTIF($D$13:$AH$13,férié)</formula>
    </cfRule>
  </conditionalFormatting>
  <conditionalFormatting sqref="D17:AH17">
    <cfRule type="expression" dxfId="1214" priority="211">
      <formula>COUNTIF($D$13:$AH$13,férié)</formula>
    </cfRule>
  </conditionalFormatting>
  <conditionalFormatting sqref="D17:AH17">
    <cfRule type="expression" dxfId="1213" priority="210">
      <formula>COUNTIF($D$13:$AH$13,férié)</formula>
    </cfRule>
  </conditionalFormatting>
  <conditionalFormatting sqref="D17:AH17">
    <cfRule type="expression" dxfId="1212" priority="209">
      <formula>COUNTIF($D$13:$AH$13,férié)</formula>
    </cfRule>
  </conditionalFormatting>
  <conditionalFormatting sqref="D17:AH17">
    <cfRule type="expression" dxfId="1211" priority="208">
      <formula>COUNTIF($D$13:$AH$13,férié)</formula>
    </cfRule>
  </conditionalFormatting>
  <conditionalFormatting sqref="D17:AH17">
    <cfRule type="expression" dxfId="1210" priority="207">
      <formula>COUNTIF($D$13:$AH$13,férié)</formula>
    </cfRule>
  </conditionalFormatting>
  <conditionalFormatting sqref="D17:AH17">
    <cfRule type="expression" dxfId="1209" priority="206">
      <formula>COUNTIF($D$13:$AH$13,férié)</formula>
    </cfRule>
  </conditionalFormatting>
  <conditionalFormatting sqref="D17:AH17">
    <cfRule type="expression" dxfId="1208" priority="205">
      <formula>COUNTIF($D$13:$AH$13,férié)</formula>
    </cfRule>
  </conditionalFormatting>
  <conditionalFormatting sqref="D17:AH17">
    <cfRule type="expression" dxfId="1207" priority="204">
      <formula>COUNTIF($D$13:$AH$13,férié)</formula>
    </cfRule>
  </conditionalFormatting>
  <conditionalFormatting sqref="D17:AH17">
    <cfRule type="expression" dxfId="1206" priority="203">
      <formula>COUNTIF($D$13:$AH$13,férié)</formula>
    </cfRule>
  </conditionalFormatting>
  <conditionalFormatting sqref="D17:AH17">
    <cfRule type="expression" dxfId="1205" priority="202">
      <formula>COUNTIF($D$13:$AH$13,férié)</formula>
    </cfRule>
  </conditionalFormatting>
  <conditionalFormatting sqref="D17:AH17">
    <cfRule type="expression" dxfId="1204" priority="201">
      <formula>COUNTIF($D$13:$AH$13,férié)</formula>
    </cfRule>
  </conditionalFormatting>
  <conditionalFormatting sqref="D18:AH18">
    <cfRule type="expression" dxfId="1203" priority="179">
      <formula>COUNTIF(JF,D$13)</formula>
    </cfRule>
    <cfRule type="expression" dxfId="1202" priority="180">
      <formula>WEEKDAY(D$13,2)&gt;5</formula>
    </cfRule>
  </conditionalFormatting>
  <conditionalFormatting sqref="D18:AH18">
    <cfRule type="expression" dxfId="1201" priority="176">
      <formula>D$13=""</formula>
    </cfRule>
    <cfRule type="expression" dxfId="1200" priority="177">
      <formula>COUNTIF(JF,D$13)</formula>
    </cfRule>
    <cfRule type="expression" dxfId="1199" priority="178">
      <formula>WEEKDAY(D$13,2)&gt;5</formula>
    </cfRule>
  </conditionalFormatting>
  <conditionalFormatting sqref="D18:AH18">
    <cfRule type="expression" dxfId="1198" priority="175" stopIfTrue="1">
      <formula>D$13=""</formula>
    </cfRule>
  </conditionalFormatting>
  <conditionalFormatting sqref="D18:AH18">
    <cfRule type="expression" dxfId="1197" priority="174">
      <formula>COUNTIF($D$13:$AH$13,férié)</formula>
    </cfRule>
  </conditionalFormatting>
  <conditionalFormatting sqref="D18:AH18">
    <cfRule type="expression" dxfId="1196" priority="173">
      <formula>COUNTIF($D$13:$AH$13,férié)</formula>
    </cfRule>
  </conditionalFormatting>
  <conditionalFormatting sqref="D18:AH18">
    <cfRule type="expression" dxfId="1195" priority="172">
      <formula>COUNTIF($D$13:$AH$13,férié)</formula>
    </cfRule>
  </conditionalFormatting>
  <conditionalFormatting sqref="D18:AH18">
    <cfRule type="expression" dxfId="1194" priority="171">
      <formula>COUNTIF($D$13:$AH$13,férié)</formula>
    </cfRule>
  </conditionalFormatting>
  <conditionalFormatting sqref="D18:AH18">
    <cfRule type="expression" dxfId="1193" priority="170">
      <formula>COUNTIF($D$13:$AH$13,férié)</formula>
    </cfRule>
  </conditionalFormatting>
  <conditionalFormatting sqref="D18:AH18">
    <cfRule type="expression" dxfId="1192" priority="169">
      <formula>COUNTIF($D$13:$AH$13,férié)</formula>
    </cfRule>
  </conditionalFormatting>
  <conditionalFormatting sqref="D18:AH18">
    <cfRule type="expression" dxfId="1191" priority="168">
      <formula>COUNTIF($D$13:$AH$13,férié)</formula>
    </cfRule>
  </conditionalFormatting>
  <conditionalFormatting sqref="D18:AH18">
    <cfRule type="expression" dxfId="1190" priority="167">
      <formula>COUNTIF($D$13:$AH$13,férié)</formula>
    </cfRule>
  </conditionalFormatting>
  <conditionalFormatting sqref="D18:AH18">
    <cfRule type="expression" dxfId="1189" priority="166">
      <formula>COUNTIF($D$13:$AH$13,férié)</formula>
    </cfRule>
  </conditionalFormatting>
  <conditionalFormatting sqref="D18:AH18">
    <cfRule type="expression" dxfId="1188" priority="165">
      <formula>COUNTIF($D$13:$AH$13,férié)</formula>
    </cfRule>
  </conditionalFormatting>
  <conditionalFormatting sqref="D18:AH18">
    <cfRule type="expression" dxfId="1187" priority="164">
      <formula>COUNTIF($D$13:$AH$13,férié)</formula>
    </cfRule>
  </conditionalFormatting>
  <conditionalFormatting sqref="D18:AH18">
    <cfRule type="expression" dxfId="1186" priority="163">
      <formula>COUNTIF($D$13:$AH$13,férié)</formula>
    </cfRule>
  </conditionalFormatting>
  <conditionalFormatting sqref="D18:AH18">
    <cfRule type="expression" dxfId="1185" priority="162">
      <formula>COUNTIF($D$13:$AH$13,férié)</formula>
    </cfRule>
  </conditionalFormatting>
  <conditionalFormatting sqref="D18:AH18">
    <cfRule type="expression" dxfId="1184" priority="161">
      <formula>COUNTIF($D$13:$AH$13,férié)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calendaire'!A1,6,1),0)</f>
        <v>40694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40694</v>
      </c>
      <c r="E13" s="32">
        <f>D13+1</f>
        <v>40695</v>
      </c>
      <c r="F13" s="32">
        <f>E13+1</f>
        <v>40696</v>
      </c>
      <c r="G13" s="32">
        <f>F13+1</f>
        <v>40697</v>
      </c>
      <c r="H13" s="32">
        <f t="shared" ref="H13:AC13" si="0">G13+1</f>
        <v>40698</v>
      </c>
      <c r="I13" s="32">
        <f t="shared" si="0"/>
        <v>40699</v>
      </c>
      <c r="J13" s="32">
        <f t="shared" si="0"/>
        <v>40700</v>
      </c>
      <c r="K13" s="32">
        <f t="shared" si="0"/>
        <v>40701</v>
      </c>
      <c r="L13" s="32">
        <f t="shared" si="0"/>
        <v>40702</v>
      </c>
      <c r="M13" s="32">
        <f t="shared" si="0"/>
        <v>40703</v>
      </c>
      <c r="N13" s="32">
        <f t="shared" si="0"/>
        <v>40704</v>
      </c>
      <c r="O13" s="32">
        <f t="shared" si="0"/>
        <v>40705</v>
      </c>
      <c r="P13" s="32">
        <f t="shared" si="0"/>
        <v>40706</v>
      </c>
      <c r="Q13" s="32">
        <f t="shared" si="0"/>
        <v>40707</v>
      </c>
      <c r="R13" s="32">
        <f t="shared" si="0"/>
        <v>40708</v>
      </c>
      <c r="S13" s="32">
        <f t="shared" si="0"/>
        <v>40709</v>
      </c>
      <c r="T13" s="32">
        <f t="shared" si="0"/>
        <v>40710</v>
      </c>
      <c r="U13" s="32">
        <f t="shared" si="0"/>
        <v>40711</v>
      </c>
      <c r="V13" s="32">
        <f t="shared" si="0"/>
        <v>40712</v>
      </c>
      <c r="W13" s="32">
        <f t="shared" si="0"/>
        <v>40713</v>
      </c>
      <c r="X13" s="32">
        <f t="shared" si="0"/>
        <v>40714</v>
      </c>
      <c r="Y13" s="32">
        <f t="shared" si="0"/>
        <v>40715</v>
      </c>
      <c r="Z13" s="32">
        <f t="shared" si="0"/>
        <v>40716</v>
      </c>
      <c r="AA13" s="32">
        <f t="shared" si="0"/>
        <v>40717</v>
      </c>
      <c r="AB13" s="32">
        <f t="shared" si="0"/>
        <v>40718</v>
      </c>
      <c r="AC13" s="32">
        <f t="shared" si="0"/>
        <v>40719</v>
      </c>
      <c r="AD13" s="32">
        <f>IF(AC13&lt;&gt;"",IF(AC13+1&lt;=EOMONTH(($D$12)*1,0),AC13+1,""),"")</f>
        <v>40720</v>
      </c>
      <c r="AE13" s="32">
        <f>IF(AD13="","",IF(MONTH(AD13+1)&lt;&gt;MONTH(AD13),"",AD13+1))</f>
        <v>40721</v>
      </c>
      <c r="AF13" s="32">
        <f t="shared" ref="AF13:AH13" si="1">IF(AE13="","",IF(MONTH(AE13+1)&lt;&gt;MONTH(AE13),"",AE13+1))</f>
        <v>40722</v>
      </c>
      <c r="AG13" s="32">
        <f t="shared" si="1"/>
        <v>40723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40694</v>
      </c>
      <c r="E14" s="47">
        <f t="shared" ref="E14:AH14" si="2">E13</f>
        <v>40695</v>
      </c>
      <c r="F14" s="47">
        <f t="shared" si="2"/>
        <v>40696</v>
      </c>
      <c r="G14" s="47">
        <f t="shared" si="2"/>
        <v>40697</v>
      </c>
      <c r="H14" s="47">
        <f t="shared" si="2"/>
        <v>40698</v>
      </c>
      <c r="I14" s="47">
        <f t="shared" si="2"/>
        <v>40699</v>
      </c>
      <c r="J14" s="47">
        <f t="shared" si="2"/>
        <v>40700</v>
      </c>
      <c r="K14" s="47">
        <f t="shared" si="2"/>
        <v>40701</v>
      </c>
      <c r="L14" s="47">
        <f t="shared" si="2"/>
        <v>40702</v>
      </c>
      <c r="M14" s="47">
        <f t="shared" si="2"/>
        <v>40703</v>
      </c>
      <c r="N14" s="47">
        <f t="shared" si="2"/>
        <v>40704</v>
      </c>
      <c r="O14" s="47">
        <f t="shared" si="2"/>
        <v>40705</v>
      </c>
      <c r="P14" s="47">
        <f t="shared" si="2"/>
        <v>40706</v>
      </c>
      <c r="Q14" s="47">
        <f t="shared" si="2"/>
        <v>40707</v>
      </c>
      <c r="R14" s="47">
        <f t="shared" si="2"/>
        <v>40708</v>
      </c>
      <c r="S14" s="47">
        <f t="shared" si="2"/>
        <v>40709</v>
      </c>
      <c r="T14" s="47">
        <f t="shared" si="2"/>
        <v>40710</v>
      </c>
      <c r="U14" s="47">
        <f t="shared" si="2"/>
        <v>40711</v>
      </c>
      <c r="V14" s="47">
        <f t="shared" si="2"/>
        <v>40712</v>
      </c>
      <c r="W14" s="47">
        <f t="shared" si="2"/>
        <v>40713</v>
      </c>
      <c r="X14" s="47">
        <f t="shared" si="2"/>
        <v>40714</v>
      </c>
      <c r="Y14" s="47">
        <f t="shared" si="2"/>
        <v>40715</v>
      </c>
      <c r="Z14" s="47">
        <f t="shared" si="2"/>
        <v>40716</v>
      </c>
      <c r="AA14" s="47">
        <f t="shared" si="2"/>
        <v>40717</v>
      </c>
      <c r="AB14" s="47">
        <f t="shared" si="2"/>
        <v>40718</v>
      </c>
      <c r="AC14" s="47">
        <f t="shared" si="2"/>
        <v>40719</v>
      </c>
      <c r="AD14" s="47">
        <f t="shared" si="2"/>
        <v>40720</v>
      </c>
      <c r="AE14" s="47">
        <f t="shared" si="2"/>
        <v>40721</v>
      </c>
      <c r="AF14" s="47">
        <f t="shared" si="2"/>
        <v>40722</v>
      </c>
      <c r="AG14" s="47">
        <f t="shared" si="2"/>
        <v>40723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183" priority="1815" stopIfTrue="1" operator="equal">
      <formula>"GV"</formula>
    </cfRule>
    <cfRule type="cellIs" dxfId="1182" priority="1816" stopIfTrue="1" operator="equal">
      <formula>"PC"</formula>
    </cfRule>
    <cfRule type="cellIs" dxfId="1181" priority="1817" stopIfTrue="1" operator="equal">
      <formula>"R"</formula>
    </cfRule>
    <cfRule type="cellIs" dxfId="1180" priority="1818" stopIfTrue="1" operator="equal">
      <formula>"E"</formula>
    </cfRule>
    <cfRule type="cellIs" dxfId="1179" priority="1819" stopIfTrue="1" operator="equal">
      <formula>"PT"</formula>
    </cfRule>
    <cfRule type="cellIs" dxfId="1178" priority="1820" stopIfTrue="1" operator="equal">
      <formula>"mt"</formula>
    </cfRule>
  </conditionalFormatting>
  <conditionalFormatting sqref="Q2:Q10">
    <cfRule type="cellIs" dxfId="1177" priority="1872" stopIfTrue="1" operator="equal">
      <formula>"cc"</formula>
    </cfRule>
    <cfRule type="cellIs" dxfId="1176" priority="1873" stopIfTrue="1" operator="equal">
      <formula>"cl"</formula>
    </cfRule>
    <cfRule type="cellIs" dxfId="1175" priority="1874" stopIfTrue="1" operator="equal">
      <formula>"m"</formula>
    </cfRule>
  </conditionalFormatting>
  <conditionalFormatting sqref="Q2:Q10">
    <cfRule type="cellIs" dxfId="1174" priority="1869" stopIfTrue="1" operator="equal">
      <formula>"F"</formula>
    </cfRule>
    <cfRule type="cellIs" dxfId="1173" priority="1870" stopIfTrue="1" operator="equal">
      <formula>"WK"</formula>
    </cfRule>
    <cfRule type="cellIs" dxfId="1172" priority="1871" stopIfTrue="1" operator="equal">
      <formula>"T"</formula>
    </cfRule>
  </conditionalFormatting>
  <conditionalFormatting sqref="Q5">
    <cfRule type="cellIs" dxfId="1171" priority="1803" stopIfTrue="1" operator="equal">
      <formula>"GV"</formula>
    </cfRule>
    <cfRule type="cellIs" dxfId="1170" priority="1804" stopIfTrue="1" operator="equal">
      <formula>"PC"</formula>
    </cfRule>
    <cfRule type="cellIs" dxfId="1169" priority="1805" stopIfTrue="1" operator="equal">
      <formula>"R"</formula>
    </cfRule>
    <cfRule type="cellIs" dxfId="1168" priority="1806" stopIfTrue="1" operator="equal">
      <formula>"E"</formula>
    </cfRule>
    <cfRule type="cellIs" dxfId="1167" priority="1807" stopIfTrue="1" operator="equal">
      <formula>"PT"</formula>
    </cfRule>
    <cfRule type="cellIs" dxfId="1166" priority="1808" stopIfTrue="1" operator="equal">
      <formula>"mt"</formula>
    </cfRule>
  </conditionalFormatting>
  <conditionalFormatting sqref="D14:AH14">
    <cfRule type="expression" dxfId="1165" priority="302">
      <formula>COUNTIF($D$13:$AH$13,férié)</formula>
    </cfRule>
  </conditionalFormatting>
  <conditionalFormatting sqref="Q2:Q10">
    <cfRule type="cellIs" dxfId="1164" priority="299" stopIfTrue="1" operator="equal">
      <formula>"cc"</formula>
    </cfRule>
    <cfRule type="cellIs" dxfId="1163" priority="300" stopIfTrue="1" operator="equal">
      <formula>"cl"</formula>
    </cfRule>
    <cfRule type="cellIs" dxfId="1162" priority="301" stopIfTrue="1" operator="equal">
      <formula>"m"</formula>
    </cfRule>
  </conditionalFormatting>
  <conditionalFormatting sqref="Q2:Q10">
    <cfRule type="cellIs" dxfId="1161" priority="296" stopIfTrue="1" operator="equal">
      <formula>"F"</formula>
    </cfRule>
    <cfRule type="cellIs" dxfId="1160" priority="297" stopIfTrue="1" operator="equal">
      <formula>"WK"</formula>
    </cfRule>
    <cfRule type="cellIs" dxfId="1159" priority="298" stopIfTrue="1" operator="equal">
      <formula>"T"</formula>
    </cfRule>
  </conditionalFormatting>
  <conditionalFormatting sqref="Q2:Q4 Q6:Q10">
    <cfRule type="cellIs" dxfId="1158" priority="290" stopIfTrue="1" operator="equal">
      <formula>"GV"</formula>
    </cfRule>
    <cfRule type="cellIs" dxfId="1157" priority="291" stopIfTrue="1" operator="equal">
      <formula>"PC"</formula>
    </cfRule>
    <cfRule type="cellIs" dxfId="1156" priority="292" stopIfTrue="1" operator="equal">
      <formula>"R"</formula>
    </cfRule>
    <cfRule type="cellIs" dxfId="1155" priority="293" stopIfTrue="1" operator="equal">
      <formula>"E"</formula>
    </cfRule>
    <cfRule type="cellIs" dxfId="1154" priority="294" stopIfTrue="1" operator="equal">
      <formula>"PT"</formula>
    </cfRule>
    <cfRule type="cellIs" dxfId="1153" priority="295" stopIfTrue="1" operator="equal">
      <formula>"mt"</formula>
    </cfRule>
  </conditionalFormatting>
  <conditionalFormatting sqref="Q5">
    <cfRule type="cellIs" dxfId="1152" priority="284" stopIfTrue="1" operator="equal">
      <formula>"GV"</formula>
    </cfRule>
    <cfRule type="cellIs" dxfId="1151" priority="285" stopIfTrue="1" operator="equal">
      <formula>"PC"</formula>
    </cfRule>
    <cfRule type="cellIs" dxfId="1150" priority="286" stopIfTrue="1" operator="equal">
      <formula>"R"</formula>
    </cfRule>
    <cfRule type="cellIs" dxfId="1149" priority="287" stopIfTrue="1" operator="equal">
      <formula>"E"</formula>
    </cfRule>
    <cfRule type="cellIs" dxfId="1148" priority="288" stopIfTrue="1" operator="equal">
      <formula>"PT"</formula>
    </cfRule>
    <cfRule type="cellIs" dxfId="1147" priority="289" stopIfTrue="1" operator="equal">
      <formula>"mt"</formula>
    </cfRule>
  </conditionalFormatting>
  <conditionalFormatting sqref="D14:AH14">
    <cfRule type="expression" dxfId="1146" priority="283">
      <formula>COUNTIF($D$13:$AH$13,férié)</formula>
    </cfRule>
  </conditionalFormatting>
  <conditionalFormatting sqref="D15:AH15">
    <cfRule type="expression" dxfId="1145" priority="281">
      <formula>COUNTIF(JF,D$13)</formula>
    </cfRule>
    <cfRule type="expression" dxfId="1144" priority="282">
      <formula>WEEKDAY(D$13,2)&gt;5</formula>
    </cfRule>
  </conditionalFormatting>
  <conditionalFormatting sqref="Q2:Q10">
    <cfRule type="cellIs" dxfId="1143" priority="278" stopIfTrue="1" operator="equal">
      <formula>"cc"</formula>
    </cfRule>
    <cfRule type="cellIs" dxfId="1142" priority="279" stopIfTrue="1" operator="equal">
      <formula>"cl"</formula>
    </cfRule>
    <cfRule type="cellIs" dxfId="1141" priority="280" stopIfTrue="1" operator="equal">
      <formula>"m"</formula>
    </cfRule>
  </conditionalFormatting>
  <conditionalFormatting sqref="Q2:Q10">
    <cfRule type="cellIs" dxfId="1140" priority="275" stopIfTrue="1" operator="equal">
      <formula>"F"</formula>
    </cfRule>
    <cfRule type="cellIs" dxfId="1139" priority="276" stopIfTrue="1" operator="equal">
      <formula>"WK"</formula>
    </cfRule>
    <cfRule type="cellIs" dxfId="1138" priority="277" stopIfTrue="1" operator="equal">
      <formula>"T"</formula>
    </cfRule>
  </conditionalFormatting>
  <conditionalFormatting sqref="Q2:Q4 Q6:Q10">
    <cfRule type="cellIs" dxfId="1137" priority="269" stopIfTrue="1" operator="equal">
      <formula>"GV"</formula>
    </cfRule>
    <cfRule type="cellIs" dxfId="1136" priority="270" stopIfTrue="1" operator="equal">
      <formula>"PC"</formula>
    </cfRule>
    <cfRule type="cellIs" dxfId="1135" priority="271" stopIfTrue="1" operator="equal">
      <formula>"R"</formula>
    </cfRule>
    <cfRule type="cellIs" dxfId="1134" priority="272" stopIfTrue="1" operator="equal">
      <formula>"E"</formula>
    </cfRule>
    <cfRule type="cellIs" dxfId="1133" priority="273" stopIfTrue="1" operator="equal">
      <formula>"PT"</formula>
    </cfRule>
    <cfRule type="cellIs" dxfId="1132" priority="274" stopIfTrue="1" operator="equal">
      <formula>"mt"</formula>
    </cfRule>
  </conditionalFormatting>
  <conditionalFormatting sqref="Q5">
    <cfRule type="cellIs" dxfId="1131" priority="263" stopIfTrue="1" operator="equal">
      <formula>"GV"</formula>
    </cfRule>
    <cfRule type="cellIs" dxfId="1130" priority="264" stopIfTrue="1" operator="equal">
      <formula>"PC"</formula>
    </cfRule>
    <cfRule type="cellIs" dxfId="1129" priority="265" stopIfTrue="1" operator="equal">
      <formula>"R"</formula>
    </cfRule>
    <cfRule type="cellIs" dxfId="1128" priority="266" stopIfTrue="1" operator="equal">
      <formula>"E"</formula>
    </cfRule>
    <cfRule type="cellIs" dxfId="1127" priority="267" stopIfTrue="1" operator="equal">
      <formula>"PT"</formula>
    </cfRule>
    <cfRule type="cellIs" dxfId="1126" priority="268" stopIfTrue="1" operator="equal">
      <formula>"mt"</formula>
    </cfRule>
  </conditionalFormatting>
  <conditionalFormatting sqref="D14:AH14">
    <cfRule type="expression" dxfId="1125" priority="262">
      <formula>COUNTIF($D$13:$AH$13,férié)</formula>
    </cfRule>
  </conditionalFormatting>
  <conditionalFormatting sqref="D15:AH15">
    <cfRule type="expression" dxfId="1124" priority="259">
      <formula>D$13=""</formula>
    </cfRule>
    <cfRule type="expression" dxfId="1123" priority="260">
      <formula>COUNTIF(JF,D$13)</formula>
    </cfRule>
    <cfRule type="expression" dxfId="1122" priority="261">
      <formula>WEEKDAY(D$13,2)&gt;5</formula>
    </cfRule>
  </conditionalFormatting>
  <conditionalFormatting sqref="Q2:Q10">
    <cfRule type="cellIs" dxfId="1121" priority="256" stopIfTrue="1" operator="equal">
      <formula>"cc"</formula>
    </cfRule>
    <cfRule type="cellIs" dxfId="1120" priority="257" stopIfTrue="1" operator="equal">
      <formula>"cl"</formula>
    </cfRule>
    <cfRule type="cellIs" dxfId="1119" priority="258" stopIfTrue="1" operator="equal">
      <formula>"m"</formula>
    </cfRule>
  </conditionalFormatting>
  <conditionalFormatting sqref="Q2:Q10">
    <cfRule type="cellIs" dxfId="1118" priority="253" stopIfTrue="1" operator="equal">
      <formula>"F"</formula>
    </cfRule>
    <cfRule type="cellIs" dxfId="1117" priority="254" stopIfTrue="1" operator="equal">
      <formula>"WK"</formula>
    </cfRule>
    <cfRule type="cellIs" dxfId="1116" priority="255" stopIfTrue="1" operator="equal">
      <formula>"T"</formula>
    </cfRule>
  </conditionalFormatting>
  <conditionalFormatting sqref="Q2:Q4 Q6:Q10">
    <cfRule type="cellIs" dxfId="1115" priority="247" stopIfTrue="1" operator="equal">
      <formula>"GV"</formula>
    </cfRule>
    <cfRule type="cellIs" dxfId="1114" priority="248" stopIfTrue="1" operator="equal">
      <formula>"PC"</formula>
    </cfRule>
    <cfRule type="cellIs" dxfId="1113" priority="249" stopIfTrue="1" operator="equal">
      <formula>"R"</formula>
    </cfRule>
    <cfRule type="cellIs" dxfId="1112" priority="250" stopIfTrue="1" operator="equal">
      <formula>"E"</formula>
    </cfRule>
    <cfRule type="cellIs" dxfId="1111" priority="251" stopIfTrue="1" operator="equal">
      <formula>"PT"</formula>
    </cfRule>
    <cfRule type="cellIs" dxfId="1110" priority="252" stopIfTrue="1" operator="equal">
      <formula>"mt"</formula>
    </cfRule>
  </conditionalFormatting>
  <conditionalFormatting sqref="Q5">
    <cfRule type="cellIs" dxfId="1109" priority="241" stopIfTrue="1" operator="equal">
      <formula>"GV"</formula>
    </cfRule>
    <cfRule type="cellIs" dxfId="1108" priority="242" stopIfTrue="1" operator="equal">
      <formula>"PC"</formula>
    </cfRule>
    <cfRule type="cellIs" dxfId="1107" priority="243" stopIfTrue="1" operator="equal">
      <formula>"R"</formula>
    </cfRule>
    <cfRule type="cellIs" dxfId="1106" priority="244" stopIfTrue="1" operator="equal">
      <formula>"E"</formula>
    </cfRule>
    <cfRule type="cellIs" dxfId="1105" priority="245" stopIfTrue="1" operator="equal">
      <formula>"PT"</formula>
    </cfRule>
    <cfRule type="cellIs" dxfId="1104" priority="246" stopIfTrue="1" operator="equal">
      <formula>"mt"</formula>
    </cfRule>
  </conditionalFormatting>
  <conditionalFormatting sqref="D14:AH14">
    <cfRule type="expression" dxfId="1103" priority="240">
      <formula>COUNTIF($D$13:$AH$13,férié)</formula>
    </cfRule>
  </conditionalFormatting>
  <conditionalFormatting sqref="D13:AH15">
    <cfRule type="expression" dxfId="1102" priority="237" stopIfTrue="1">
      <formula>D$13=""</formula>
    </cfRule>
  </conditionalFormatting>
  <conditionalFormatting sqref="Q2:Q4 Q6:Q10">
    <cfRule type="cellIs" dxfId="1101" priority="231" stopIfTrue="1" operator="equal">
      <formula>"GV"</formula>
    </cfRule>
    <cfRule type="cellIs" dxfId="1100" priority="232" stopIfTrue="1" operator="equal">
      <formula>"PC"</formula>
    </cfRule>
    <cfRule type="cellIs" dxfId="1099" priority="233" stopIfTrue="1" operator="equal">
      <formula>"R"</formula>
    </cfRule>
    <cfRule type="cellIs" dxfId="1098" priority="234" stopIfTrue="1" operator="equal">
      <formula>"E"</formula>
    </cfRule>
    <cfRule type="cellIs" dxfId="1097" priority="235" stopIfTrue="1" operator="equal">
      <formula>"PT"</formula>
    </cfRule>
    <cfRule type="cellIs" dxfId="1096" priority="236" stopIfTrue="1" operator="equal">
      <formula>"mt"</formula>
    </cfRule>
  </conditionalFormatting>
  <conditionalFormatting sqref="Q2:Q10">
    <cfRule type="cellIs" dxfId="1095" priority="228" stopIfTrue="1" operator="equal">
      <formula>"cc"</formula>
    </cfRule>
    <cfRule type="cellIs" dxfId="1094" priority="229" stopIfTrue="1" operator="equal">
      <formula>"cl"</formula>
    </cfRule>
    <cfRule type="cellIs" dxfId="1093" priority="230" stopIfTrue="1" operator="equal">
      <formula>"m"</formula>
    </cfRule>
  </conditionalFormatting>
  <conditionalFormatting sqref="Q2:Q10">
    <cfRule type="cellIs" dxfId="1092" priority="225" stopIfTrue="1" operator="equal">
      <formula>"F"</formula>
    </cfRule>
    <cfRule type="cellIs" dxfId="1091" priority="226" stopIfTrue="1" operator="equal">
      <formula>"WK"</formula>
    </cfRule>
    <cfRule type="cellIs" dxfId="1090" priority="227" stopIfTrue="1" operator="equal">
      <formula>"T"</formula>
    </cfRule>
  </conditionalFormatting>
  <conditionalFormatting sqref="Q5">
    <cfRule type="cellIs" dxfId="1089" priority="219" stopIfTrue="1" operator="equal">
      <formula>"GV"</formula>
    </cfRule>
    <cfRule type="cellIs" dxfId="1088" priority="220" stopIfTrue="1" operator="equal">
      <formula>"PC"</formula>
    </cfRule>
    <cfRule type="cellIs" dxfId="1087" priority="221" stopIfTrue="1" operator="equal">
      <formula>"R"</formula>
    </cfRule>
    <cfRule type="cellIs" dxfId="1086" priority="222" stopIfTrue="1" operator="equal">
      <formula>"E"</formula>
    </cfRule>
    <cfRule type="cellIs" dxfId="1085" priority="223" stopIfTrue="1" operator="equal">
      <formula>"PT"</formula>
    </cfRule>
    <cfRule type="cellIs" dxfId="1084" priority="224" stopIfTrue="1" operator="equal">
      <formula>"mt"</formula>
    </cfRule>
  </conditionalFormatting>
  <conditionalFormatting sqref="D14:AH14">
    <cfRule type="expression" dxfId="1083" priority="218">
      <formula>COUNTIF($D$13:$AH$13,férié)</formula>
    </cfRule>
  </conditionalFormatting>
  <conditionalFormatting sqref="Q2:Q10">
    <cfRule type="cellIs" dxfId="1082" priority="215" stopIfTrue="1" operator="equal">
      <formula>"cc"</formula>
    </cfRule>
    <cfRule type="cellIs" dxfId="1081" priority="216" stopIfTrue="1" operator="equal">
      <formula>"cl"</formula>
    </cfRule>
    <cfRule type="cellIs" dxfId="1080" priority="217" stopIfTrue="1" operator="equal">
      <formula>"m"</formula>
    </cfRule>
  </conditionalFormatting>
  <conditionalFormatting sqref="Q2:Q10">
    <cfRule type="cellIs" dxfId="1079" priority="212" stopIfTrue="1" operator="equal">
      <formula>"F"</formula>
    </cfRule>
    <cfRule type="cellIs" dxfId="1078" priority="213" stopIfTrue="1" operator="equal">
      <formula>"WK"</formula>
    </cfRule>
    <cfRule type="cellIs" dxfId="1077" priority="214" stopIfTrue="1" operator="equal">
      <formula>"T"</formula>
    </cfRule>
  </conditionalFormatting>
  <conditionalFormatting sqref="Q2:Q4 Q6:Q10">
    <cfRule type="cellIs" dxfId="1076" priority="206" stopIfTrue="1" operator="equal">
      <formula>"GV"</formula>
    </cfRule>
    <cfRule type="cellIs" dxfId="1075" priority="207" stopIfTrue="1" operator="equal">
      <formula>"PC"</formula>
    </cfRule>
    <cfRule type="cellIs" dxfId="1074" priority="208" stopIfTrue="1" operator="equal">
      <formula>"R"</formula>
    </cfRule>
    <cfRule type="cellIs" dxfId="1073" priority="209" stopIfTrue="1" operator="equal">
      <formula>"E"</formula>
    </cfRule>
    <cfRule type="cellIs" dxfId="1072" priority="210" stopIfTrue="1" operator="equal">
      <formula>"PT"</formula>
    </cfRule>
    <cfRule type="cellIs" dxfId="1071" priority="211" stopIfTrue="1" operator="equal">
      <formula>"mt"</formula>
    </cfRule>
  </conditionalFormatting>
  <conditionalFormatting sqref="Q5">
    <cfRule type="cellIs" dxfId="1070" priority="200" stopIfTrue="1" operator="equal">
      <formula>"GV"</formula>
    </cfRule>
    <cfRule type="cellIs" dxfId="1069" priority="201" stopIfTrue="1" operator="equal">
      <formula>"PC"</formula>
    </cfRule>
    <cfRule type="cellIs" dxfId="1068" priority="202" stopIfTrue="1" operator="equal">
      <formula>"R"</formula>
    </cfRule>
    <cfRule type="cellIs" dxfId="1067" priority="203" stopIfTrue="1" operator="equal">
      <formula>"E"</formula>
    </cfRule>
    <cfRule type="cellIs" dxfId="1066" priority="204" stopIfTrue="1" operator="equal">
      <formula>"PT"</formula>
    </cfRule>
    <cfRule type="cellIs" dxfId="1065" priority="205" stopIfTrue="1" operator="equal">
      <formula>"mt"</formula>
    </cfRule>
  </conditionalFormatting>
  <conditionalFormatting sqref="D14:AH14">
    <cfRule type="expression" dxfId="1064" priority="199">
      <formula>COUNTIF($D$13:$AH$13,férié)</formula>
    </cfRule>
  </conditionalFormatting>
  <conditionalFormatting sqref="Q2:Q10">
    <cfRule type="cellIs" dxfId="1063" priority="194" stopIfTrue="1" operator="equal">
      <formula>"cc"</formula>
    </cfRule>
    <cfRule type="cellIs" dxfId="1062" priority="195" stopIfTrue="1" operator="equal">
      <formula>"cl"</formula>
    </cfRule>
    <cfRule type="cellIs" dxfId="1061" priority="196" stopIfTrue="1" operator="equal">
      <formula>"m"</formula>
    </cfRule>
  </conditionalFormatting>
  <conditionalFormatting sqref="Q2:Q10">
    <cfRule type="cellIs" dxfId="1060" priority="191" stopIfTrue="1" operator="equal">
      <formula>"F"</formula>
    </cfRule>
    <cfRule type="cellIs" dxfId="1059" priority="192" stopIfTrue="1" operator="equal">
      <formula>"WK"</formula>
    </cfRule>
    <cfRule type="cellIs" dxfId="1058" priority="193" stopIfTrue="1" operator="equal">
      <formula>"T"</formula>
    </cfRule>
  </conditionalFormatting>
  <conditionalFormatting sqref="Q2:Q4 Q6:Q10">
    <cfRule type="cellIs" dxfId="1057" priority="185" stopIfTrue="1" operator="equal">
      <formula>"GV"</formula>
    </cfRule>
    <cfRule type="cellIs" dxfId="1056" priority="186" stopIfTrue="1" operator="equal">
      <formula>"PC"</formula>
    </cfRule>
    <cfRule type="cellIs" dxfId="1055" priority="187" stopIfTrue="1" operator="equal">
      <formula>"R"</formula>
    </cfRule>
    <cfRule type="cellIs" dxfId="1054" priority="188" stopIfTrue="1" operator="equal">
      <formula>"E"</formula>
    </cfRule>
    <cfRule type="cellIs" dxfId="1053" priority="189" stopIfTrue="1" operator="equal">
      <formula>"PT"</formula>
    </cfRule>
    <cfRule type="cellIs" dxfId="1052" priority="190" stopIfTrue="1" operator="equal">
      <formula>"mt"</formula>
    </cfRule>
  </conditionalFormatting>
  <conditionalFormatting sqref="Q5">
    <cfRule type="cellIs" dxfId="1051" priority="179" stopIfTrue="1" operator="equal">
      <formula>"GV"</formula>
    </cfRule>
    <cfRule type="cellIs" dxfId="1050" priority="180" stopIfTrue="1" operator="equal">
      <formula>"PC"</formula>
    </cfRule>
    <cfRule type="cellIs" dxfId="1049" priority="181" stopIfTrue="1" operator="equal">
      <formula>"R"</formula>
    </cfRule>
    <cfRule type="cellIs" dxfId="1048" priority="182" stopIfTrue="1" operator="equal">
      <formula>"E"</formula>
    </cfRule>
    <cfRule type="cellIs" dxfId="1047" priority="183" stopIfTrue="1" operator="equal">
      <formula>"PT"</formula>
    </cfRule>
    <cfRule type="cellIs" dxfId="1046" priority="184" stopIfTrue="1" operator="equal">
      <formula>"mt"</formula>
    </cfRule>
  </conditionalFormatting>
  <conditionalFormatting sqref="D14:AH14">
    <cfRule type="expression" dxfId="1045" priority="178">
      <formula>COUNTIF($D$13:$AH$13,férié)</formula>
    </cfRule>
  </conditionalFormatting>
  <conditionalFormatting sqref="D16:AH16">
    <cfRule type="expression" dxfId="1044" priority="71">
      <formula>COUNTIF(JF,D$13)</formula>
    </cfRule>
    <cfRule type="expression" dxfId="1043" priority="72">
      <formula>WEEKDAY(D$13,2)&gt;5</formula>
    </cfRule>
  </conditionalFormatting>
  <conditionalFormatting sqref="D16:AH16">
    <cfRule type="expression" dxfId="1042" priority="68">
      <formula>D$13=""</formula>
    </cfRule>
    <cfRule type="expression" dxfId="1041" priority="69">
      <formula>COUNTIF(JF,D$13)</formula>
    </cfRule>
    <cfRule type="expression" dxfId="1040" priority="70">
      <formula>WEEKDAY(D$13,2)&gt;5</formula>
    </cfRule>
  </conditionalFormatting>
  <conditionalFormatting sqref="D16:AH16">
    <cfRule type="expression" dxfId="1039" priority="67" stopIfTrue="1">
      <formula>D$13=""</formula>
    </cfRule>
  </conditionalFormatting>
  <conditionalFormatting sqref="D17:AH17">
    <cfRule type="expression" dxfId="1038" priority="65">
      <formula>COUNTIF(JF,D$13)</formula>
    </cfRule>
    <cfRule type="expression" dxfId="1037" priority="66">
      <formula>WEEKDAY(D$13,2)&gt;5</formula>
    </cfRule>
  </conditionalFormatting>
  <conditionalFormatting sqref="D17:AH17">
    <cfRule type="expression" dxfId="1036" priority="62">
      <formula>D$13=""</formula>
    </cfRule>
    <cfRule type="expression" dxfId="1035" priority="63">
      <formula>COUNTIF(JF,D$13)</formula>
    </cfRule>
    <cfRule type="expression" dxfId="1034" priority="64">
      <formula>WEEKDAY(D$13,2)&gt;5</formula>
    </cfRule>
  </conditionalFormatting>
  <conditionalFormatting sqref="D17:AH17">
    <cfRule type="expression" dxfId="1033" priority="61" stopIfTrue="1">
      <formula>D$13=""</formula>
    </cfRule>
  </conditionalFormatting>
  <conditionalFormatting sqref="D18:AH18">
    <cfRule type="expression" dxfId="1032" priority="53">
      <formula>COUNTIF(JF,D$13)</formula>
    </cfRule>
    <cfRule type="expression" dxfId="1031" priority="54">
      <formula>WEEKDAY(D$13,2)&gt;5</formula>
    </cfRule>
  </conditionalFormatting>
  <conditionalFormatting sqref="D18:AH18">
    <cfRule type="expression" dxfId="1030" priority="50">
      <formula>D$13=""</formula>
    </cfRule>
    <cfRule type="expression" dxfId="1029" priority="51">
      <formula>COUNTIF(JF,D$13)</formula>
    </cfRule>
    <cfRule type="expression" dxfId="1028" priority="52">
      <formula>WEEKDAY(D$13,2)&gt;5</formula>
    </cfRule>
  </conditionalFormatting>
  <conditionalFormatting sqref="D18:AH18">
    <cfRule type="expression" dxfId="1027" priority="49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calendaire'!A1,7,1),0)</f>
        <v>40724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40724</v>
      </c>
      <c r="E13" s="32">
        <f>D13+1</f>
        <v>40725</v>
      </c>
      <c r="F13" s="32">
        <f>E13+1</f>
        <v>40726</v>
      </c>
      <c r="G13" s="32">
        <f>F13+1</f>
        <v>40727</v>
      </c>
      <c r="H13" s="32">
        <f t="shared" ref="H13:AC13" si="0">G13+1</f>
        <v>40728</v>
      </c>
      <c r="I13" s="32">
        <f t="shared" si="0"/>
        <v>40729</v>
      </c>
      <c r="J13" s="32">
        <f t="shared" si="0"/>
        <v>40730</v>
      </c>
      <c r="K13" s="32">
        <f t="shared" si="0"/>
        <v>40731</v>
      </c>
      <c r="L13" s="32">
        <f t="shared" si="0"/>
        <v>40732</v>
      </c>
      <c r="M13" s="32">
        <f t="shared" si="0"/>
        <v>40733</v>
      </c>
      <c r="N13" s="32">
        <f t="shared" si="0"/>
        <v>40734</v>
      </c>
      <c r="O13" s="32">
        <f t="shared" si="0"/>
        <v>40735</v>
      </c>
      <c r="P13" s="32">
        <f t="shared" si="0"/>
        <v>40736</v>
      </c>
      <c r="Q13" s="32">
        <f t="shared" si="0"/>
        <v>40737</v>
      </c>
      <c r="R13" s="32">
        <f t="shared" si="0"/>
        <v>40738</v>
      </c>
      <c r="S13" s="32">
        <f t="shared" si="0"/>
        <v>40739</v>
      </c>
      <c r="T13" s="32">
        <f t="shared" si="0"/>
        <v>40740</v>
      </c>
      <c r="U13" s="32">
        <f t="shared" si="0"/>
        <v>40741</v>
      </c>
      <c r="V13" s="32">
        <f t="shared" si="0"/>
        <v>40742</v>
      </c>
      <c r="W13" s="32">
        <f t="shared" si="0"/>
        <v>40743</v>
      </c>
      <c r="X13" s="32">
        <f t="shared" si="0"/>
        <v>40744</v>
      </c>
      <c r="Y13" s="32">
        <f t="shared" si="0"/>
        <v>40745</v>
      </c>
      <c r="Z13" s="32">
        <f t="shared" si="0"/>
        <v>40746</v>
      </c>
      <c r="AA13" s="32">
        <f t="shared" si="0"/>
        <v>40747</v>
      </c>
      <c r="AB13" s="32">
        <f t="shared" si="0"/>
        <v>40748</v>
      </c>
      <c r="AC13" s="32">
        <f t="shared" si="0"/>
        <v>40749</v>
      </c>
      <c r="AD13" s="32">
        <f>IF(AC13&lt;&gt;"",IF(AC13+1&lt;=EOMONTH(($D$12)*1,0),AC13+1,""),"")</f>
        <v>40750</v>
      </c>
      <c r="AE13" s="32">
        <f>IF(AD13="","",IF(MONTH(AD13+1)&lt;&gt;MONTH(AD13),"",AD13+1))</f>
        <v>40751</v>
      </c>
      <c r="AF13" s="32">
        <f t="shared" ref="AF13:AH13" si="1">IF(AE13="","",IF(MONTH(AE13+1)&lt;&gt;MONTH(AE13),"",AE13+1))</f>
        <v>40752</v>
      </c>
      <c r="AG13" s="32">
        <f t="shared" si="1"/>
        <v>40753</v>
      </c>
      <c r="AH13" s="32">
        <f t="shared" si="1"/>
        <v>40754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40724</v>
      </c>
      <c r="E14" s="47">
        <f t="shared" ref="E14:AH14" si="2">E13</f>
        <v>40725</v>
      </c>
      <c r="F14" s="47">
        <f t="shared" si="2"/>
        <v>40726</v>
      </c>
      <c r="G14" s="47">
        <f t="shared" si="2"/>
        <v>40727</v>
      </c>
      <c r="H14" s="47">
        <f t="shared" si="2"/>
        <v>40728</v>
      </c>
      <c r="I14" s="47">
        <f t="shared" si="2"/>
        <v>40729</v>
      </c>
      <c r="J14" s="47">
        <f t="shared" si="2"/>
        <v>40730</v>
      </c>
      <c r="K14" s="47">
        <f t="shared" si="2"/>
        <v>40731</v>
      </c>
      <c r="L14" s="47">
        <f t="shared" si="2"/>
        <v>40732</v>
      </c>
      <c r="M14" s="47">
        <f t="shared" si="2"/>
        <v>40733</v>
      </c>
      <c r="N14" s="47">
        <f t="shared" si="2"/>
        <v>40734</v>
      </c>
      <c r="O14" s="47">
        <f t="shared" si="2"/>
        <v>40735</v>
      </c>
      <c r="P14" s="47">
        <f t="shared" si="2"/>
        <v>40736</v>
      </c>
      <c r="Q14" s="47">
        <f t="shared" si="2"/>
        <v>40737</v>
      </c>
      <c r="R14" s="47">
        <f t="shared" si="2"/>
        <v>40738</v>
      </c>
      <c r="S14" s="47">
        <f t="shared" si="2"/>
        <v>40739</v>
      </c>
      <c r="T14" s="47">
        <f t="shared" si="2"/>
        <v>40740</v>
      </c>
      <c r="U14" s="47">
        <f t="shared" si="2"/>
        <v>40741</v>
      </c>
      <c r="V14" s="47">
        <f t="shared" si="2"/>
        <v>40742</v>
      </c>
      <c r="W14" s="47">
        <f t="shared" si="2"/>
        <v>40743</v>
      </c>
      <c r="X14" s="47">
        <f t="shared" si="2"/>
        <v>40744</v>
      </c>
      <c r="Y14" s="47">
        <f t="shared" si="2"/>
        <v>40745</v>
      </c>
      <c r="Z14" s="47">
        <f t="shared" si="2"/>
        <v>40746</v>
      </c>
      <c r="AA14" s="47">
        <f t="shared" si="2"/>
        <v>40747</v>
      </c>
      <c r="AB14" s="47">
        <f t="shared" si="2"/>
        <v>40748</v>
      </c>
      <c r="AC14" s="47">
        <f t="shared" si="2"/>
        <v>40749</v>
      </c>
      <c r="AD14" s="47">
        <f t="shared" si="2"/>
        <v>40750</v>
      </c>
      <c r="AE14" s="47">
        <f t="shared" si="2"/>
        <v>40751</v>
      </c>
      <c r="AF14" s="47">
        <f t="shared" si="2"/>
        <v>40752</v>
      </c>
      <c r="AG14" s="47">
        <f t="shared" si="2"/>
        <v>40753</v>
      </c>
      <c r="AH14" s="47">
        <f t="shared" si="2"/>
        <v>40754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1026" priority="459" stopIfTrue="1" operator="equal">
      <formula>"GV"</formula>
    </cfRule>
    <cfRule type="cellIs" dxfId="1025" priority="460" stopIfTrue="1" operator="equal">
      <formula>"PC"</formula>
    </cfRule>
    <cfRule type="cellIs" dxfId="1024" priority="461" stopIfTrue="1" operator="equal">
      <formula>"R"</formula>
    </cfRule>
    <cfRule type="cellIs" dxfId="1023" priority="462" stopIfTrue="1" operator="equal">
      <formula>"E"</formula>
    </cfRule>
    <cfRule type="cellIs" dxfId="1022" priority="463" stopIfTrue="1" operator="equal">
      <formula>"PT"</formula>
    </cfRule>
    <cfRule type="cellIs" dxfId="1021" priority="464" stopIfTrue="1" operator="equal">
      <formula>"mt"</formula>
    </cfRule>
  </conditionalFormatting>
  <conditionalFormatting sqref="Q2:Q10">
    <cfRule type="cellIs" dxfId="1020" priority="516" stopIfTrue="1" operator="equal">
      <formula>"cc"</formula>
    </cfRule>
    <cfRule type="cellIs" dxfId="1019" priority="517" stopIfTrue="1" operator="equal">
      <formula>"cl"</formula>
    </cfRule>
    <cfRule type="cellIs" dxfId="1018" priority="518" stopIfTrue="1" operator="equal">
      <formula>"m"</formula>
    </cfRule>
  </conditionalFormatting>
  <conditionalFormatting sqref="Q2:Q10">
    <cfRule type="cellIs" dxfId="1017" priority="513" stopIfTrue="1" operator="equal">
      <formula>"F"</formula>
    </cfRule>
    <cfRule type="cellIs" dxfId="1016" priority="514" stopIfTrue="1" operator="equal">
      <formula>"WK"</formula>
    </cfRule>
    <cfRule type="cellIs" dxfId="1015" priority="515" stopIfTrue="1" operator="equal">
      <formula>"T"</formula>
    </cfRule>
  </conditionalFormatting>
  <conditionalFormatting sqref="Q5">
    <cfRule type="cellIs" dxfId="1014" priority="447" stopIfTrue="1" operator="equal">
      <formula>"GV"</formula>
    </cfRule>
    <cfRule type="cellIs" dxfId="1013" priority="448" stopIfTrue="1" operator="equal">
      <formula>"PC"</formula>
    </cfRule>
    <cfRule type="cellIs" dxfId="1012" priority="449" stopIfTrue="1" operator="equal">
      <formula>"R"</formula>
    </cfRule>
    <cfRule type="cellIs" dxfId="1011" priority="450" stopIfTrue="1" operator="equal">
      <formula>"E"</formula>
    </cfRule>
    <cfRule type="cellIs" dxfId="1010" priority="451" stopIfTrue="1" operator="equal">
      <formula>"PT"</formula>
    </cfRule>
    <cfRule type="cellIs" dxfId="1009" priority="452" stopIfTrue="1" operator="equal">
      <formula>"mt"</formula>
    </cfRule>
  </conditionalFormatting>
  <conditionalFormatting sqref="D14:AH14">
    <cfRule type="expression" dxfId="1008" priority="362">
      <formula>COUNTIF($D$13:$AH$13,férié)</formula>
    </cfRule>
  </conditionalFormatting>
  <conditionalFormatting sqref="Q2:Q10">
    <cfRule type="cellIs" dxfId="1007" priority="359" stopIfTrue="1" operator="equal">
      <formula>"cc"</formula>
    </cfRule>
    <cfRule type="cellIs" dxfId="1006" priority="360" stopIfTrue="1" operator="equal">
      <formula>"cl"</formula>
    </cfRule>
    <cfRule type="cellIs" dxfId="1005" priority="361" stopIfTrue="1" operator="equal">
      <formula>"m"</formula>
    </cfRule>
  </conditionalFormatting>
  <conditionalFormatting sqref="Q2:Q10">
    <cfRule type="cellIs" dxfId="1004" priority="356" stopIfTrue="1" operator="equal">
      <formula>"F"</formula>
    </cfRule>
    <cfRule type="cellIs" dxfId="1003" priority="357" stopIfTrue="1" operator="equal">
      <formula>"WK"</formula>
    </cfRule>
    <cfRule type="cellIs" dxfId="1002" priority="358" stopIfTrue="1" operator="equal">
      <formula>"T"</formula>
    </cfRule>
  </conditionalFormatting>
  <conditionalFormatting sqref="Q2:Q4 Q6:Q10">
    <cfRule type="cellIs" dxfId="1001" priority="350" stopIfTrue="1" operator="equal">
      <formula>"GV"</formula>
    </cfRule>
    <cfRule type="cellIs" dxfId="1000" priority="351" stopIfTrue="1" operator="equal">
      <formula>"PC"</formula>
    </cfRule>
    <cfRule type="cellIs" dxfId="999" priority="352" stopIfTrue="1" operator="equal">
      <formula>"R"</formula>
    </cfRule>
    <cfRule type="cellIs" dxfId="998" priority="353" stopIfTrue="1" operator="equal">
      <formula>"E"</formula>
    </cfRule>
    <cfRule type="cellIs" dxfId="997" priority="354" stopIfTrue="1" operator="equal">
      <formula>"PT"</formula>
    </cfRule>
    <cfRule type="cellIs" dxfId="996" priority="355" stopIfTrue="1" operator="equal">
      <formula>"mt"</formula>
    </cfRule>
  </conditionalFormatting>
  <conditionalFormatting sqref="Q5">
    <cfRule type="cellIs" dxfId="995" priority="344" stopIfTrue="1" operator="equal">
      <formula>"GV"</formula>
    </cfRule>
    <cfRule type="cellIs" dxfId="994" priority="345" stopIfTrue="1" operator="equal">
      <formula>"PC"</formula>
    </cfRule>
    <cfRule type="cellIs" dxfId="993" priority="346" stopIfTrue="1" operator="equal">
      <formula>"R"</formula>
    </cfRule>
    <cfRule type="cellIs" dxfId="992" priority="347" stopIfTrue="1" operator="equal">
      <formula>"E"</formula>
    </cfRule>
    <cfRule type="cellIs" dxfId="991" priority="348" stopIfTrue="1" operator="equal">
      <formula>"PT"</formula>
    </cfRule>
    <cfRule type="cellIs" dxfId="990" priority="349" stopIfTrue="1" operator="equal">
      <formula>"mt"</formula>
    </cfRule>
  </conditionalFormatting>
  <conditionalFormatting sqref="D14:AH14">
    <cfRule type="expression" dxfId="989" priority="343">
      <formula>COUNTIF($D$13:$AH$13,férié)</formula>
    </cfRule>
  </conditionalFormatting>
  <conditionalFormatting sqref="D15:AH15">
    <cfRule type="expression" dxfId="988" priority="341">
      <formula>COUNTIF(JF,D$13)</formula>
    </cfRule>
    <cfRule type="expression" dxfId="987" priority="342">
      <formula>WEEKDAY(D$13,2)&gt;5</formula>
    </cfRule>
  </conditionalFormatting>
  <conditionalFormatting sqref="Q2:Q10">
    <cfRule type="cellIs" dxfId="986" priority="338" stopIfTrue="1" operator="equal">
      <formula>"cc"</formula>
    </cfRule>
    <cfRule type="cellIs" dxfId="985" priority="339" stopIfTrue="1" operator="equal">
      <formula>"cl"</formula>
    </cfRule>
    <cfRule type="cellIs" dxfId="984" priority="340" stopIfTrue="1" operator="equal">
      <formula>"m"</formula>
    </cfRule>
  </conditionalFormatting>
  <conditionalFormatting sqref="Q2:Q10">
    <cfRule type="cellIs" dxfId="983" priority="335" stopIfTrue="1" operator="equal">
      <formula>"F"</formula>
    </cfRule>
    <cfRule type="cellIs" dxfId="982" priority="336" stopIfTrue="1" operator="equal">
      <formula>"WK"</formula>
    </cfRule>
    <cfRule type="cellIs" dxfId="981" priority="337" stopIfTrue="1" operator="equal">
      <formula>"T"</formula>
    </cfRule>
  </conditionalFormatting>
  <conditionalFormatting sqref="Q2:Q4 Q6:Q10">
    <cfRule type="cellIs" dxfId="980" priority="329" stopIfTrue="1" operator="equal">
      <formula>"GV"</formula>
    </cfRule>
    <cfRule type="cellIs" dxfId="979" priority="330" stopIfTrue="1" operator="equal">
      <formula>"PC"</formula>
    </cfRule>
    <cfRule type="cellIs" dxfId="978" priority="331" stopIfTrue="1" operator="equal">
      <formula>"R"</formula>
    </cfRule>
    <cfRule type="cellIs" dxfId="977" priority="332" stopIfTrue="1" operator="equal">
      <formula>"E"</formula>
    </cfRule>
    <cfRule type="cellIs" dxfId="976" priority="333" stopIfTrue="1" operator="equal">
      <formula>"PT"</formula>
    </cfRule>
    <cfRule type="cellIs" dxfId="975" priority="334" stopIfTrue="1" operator="equal">
      <formula>"mt"</formula>
    </cfRule>
  </conditionalFormatting>
  <conditionalFormatting sqref="Q5">
    <cfRule type="cellIs" dxfId="974" priority="323" stopIfTrue="1" operator="equal">
      <formula>"GV"</formula>
    </cfRule>
    <cfRule type="cellIs" dxfId="973" priority="324" stopIfTrue="1" operator="equal">
      <formula>"PC"</formula>
    </cfRule>
    <cfRule type="cellIs" dxfId="972" priority="325" stopIfTrue="1" operator="equal">
      <formula>"R"</formula>
    </cfRule>
    <cfRule type="cellIs" dxfId="971" priority="326" stopIfTrue="1" operator="equal">
      <formula>"E"</formula>
    </cfRule>
    <cfRule type="cellIs" dxfId="970" priority="327" stopIfTrue="1" operator="equal">
      <formula>"PT"</formula>
    </cfRule>
    <cfRule type="cellIs" dxfId="969" priority="328" stopIfTrue="1" operator="equal">
      <formula>"mt"</formula>
    </cfRule>
  </conditionalFormatting>
  <conditionalFormatting sqref="D14:AH14">
    <cfRule type="expression" dxfId="968" priority="322">
      <formula>COUNTIF($D$13:$AH$13,férié)</formula>
    </cfRule>
  </conditionalFormatting>
  <conditionalFormatting sqref="D15:AH15">
    <cfRule type="expression" dxfId="967" priority="319">
      <formula>D$13=""</formula>
    </cfRule>
    <cfRule type="expression" dxfId="966" priority="320">
      <formula>COUNTIF(JF,D$13)</formula>
    </cfRule>
    <cfRule type="expression" dxfId="965" priority="321">
      <formula>WEEKDAY(D$13,2)&gt;5</formula>
    </cfRule>
  </conditionalFormatting>
  <conditionalFormatting sqref="Q2:Q10">
    <cfRule type="cellIs" dxfId="964" priority="316" stopIfTrue="1" operator="equal">
      <formula>"cc"</formula>
    </cfRule>
    <cfRule type="cellIs" dxfId="963" priority="317" stopIfTrue="1" operator="equal">
      <formula>"cl"</formula>
    </cfRule>
    <cfRule type="cellIs" dxfId="962" priority="318" stopIfTrue="1" operator="equal">
      <formula>"m"</formula>
    </cfRule>
  </conditionalFormatting>
  <conditionalFormatting sqref="Q2:Q10">
    <cfRule type="cellIs" dxfId="961" priority="313" stopIfTrue="1" operator="equal">
      <formula>"F"</formula>
    </cfRule>
    <cfRule type="cellIs" dxfId="960" priority="314" stopIfTrue="1" operator="equal">
      <formula>"WK"</formula>
    </cfRule>
    <cfRule type="cellIs" dxfId="959" priority="315" stopIfTrue="1" operator="equal">
      <formula>"T"</formula>
    </cfRule>
  </conditionalFormatting>
  <conditionalFormatting sqref="Q2:Q4 Q6:Q10">
    <cfRule type="cellIs" dxfId="958" priority="307" stopIfTrue="1" operator="equal">
      <formula>"GV"</formula>
    </cfRule>
    <cfRule type="cellIs" dxfId="957" priority="308" stopIfTrue="1" operator="equal">
      <formula>"PC"</formula>
    </cfRule>
    <cfRule type="cellIs" dxfId="956" priority="309" stopIfTrue="1" operator="equal">
      <formula>"R"</formula>
    </cfRule>
    <cfRule type="cellIs" dxfId="955" priority="310" stopIfTrue="1" operator="equal">
      <formula>"E"</formula>
    </cfRule>
    <cfRule type="cellIs" dxfId="954" priority="311" stopIfTrue="1" operator="equal">
      <formula>"PT"</formula>
    </cfRule>
    <cfRule type="cellIs" dxfId="953" priority="312" stopIfTrue="1" operator="equal">
      <formula>"mt"</formula>
    </cfRule>
  </conditionalFormatting>
  <conditionalFormatting sqref="Q5">
    <cfRule type="cellIs" dxfId="952" priority="301" stopIfTrue="1" operator="equal">
      <formula>"GV"</formula>
    </cfRule>
    <cfRule type="cellIs" dxfId="951" priority="302" stopIfTrue="1" operator="equal">
      <formula>"PC"</formula>
    </cfRule>
    <cfRule type="cellIs" dxfId="950" priority="303" stopIfTrue="1" operator="equal">
      <formula>"R"</formula>
    </cfRule>
    <cfRule type="cellIs" dxfId="949" priority="304" stopIfTrue="1" operator="equal">
      <formula>"E"</formula>
    </cfRule>
    <cfRule type="cellIs" dxfId="948" priority="305" stopIfTrue="1" operator="equal">
      <formula>"PT"</formula>
    </cfRule>
    <cfRule type="cellIs" dxfId="947" priority="306" stopIfTrue="1" operator="equal">
      <formula>"mt"</formula>
    </cfRule>
  </conditionalFormatting>
  <conditionalFormatting sqref="D14:AH14">
    <cfRule type="expression" dxfId="946" priority="300">
      <formula>COUNTIF($D$13:$AH$13,férié)</formula>
    </cfRule>
  </conditionalFormatting>
  <conditionalFormatting sqref="D13:AH15">
    <cfRule type="expression" dxfId="945" priority="297" stopIfTrue="1">
      <formula>D$13=""</formula>
    </cfRule>
  </conditionalFormatting>
  <conditionalFormatting sqref="Q2:Q4 Q6:Q10">
    <cfRule type="cellIs" dxfId="944" priority="291" stopIfTrue="1" operator="equal">
      <formula>"GV"</formula>
    </cfRule>
    <cfRule type="cellIs" dxfId="943" priority="292" stopIfTrue="1" operator="equal">
      <formula>"PC"</formula>
    </cfRule>
    <cfRule type="cellIs" dxfId="942" priority="293" stopIfTrue="1" operator="equal">
      <formula>"R"</formula>
    </cfRule>
    <cfRule type="cellIs" dxfId="941" priority="294" stopIfTrue="1" operator="equal">
      <formula>"E"</formula>
    </cfRule>
    <cfRule type="cellIs" dxfId="940" priority="295" stopIfTrue="1" operator="equal">
      <formula>"PT"</formula>
    </cfRule>
    <cfRule type="cellIs" dxfId="939" priority="296" stopIfTrue="1" operator="equal">
      <formula>"mt"</formula>
    </cfRule>
  </conditionalFormatting>
  <conditionalFormatting sqref="Q2:Q10">
    <cfRule type="cellIs" dxfId="938" priority="288" stopIfTrue="1" operator="equal">
      <formula>"cc"</formula>
    </cfRule>
    <cfRule type="cellIs" dxfId="937" priority="289" stopIfTrue="1" operator="equal">
      <formula>"cl"</formula>
    </cfRule>
    <cfRule type="cellIs" dxfId="936" priority="290" stopIfTrue="1" operator="equal">
      <formula>"m"</formula>
    </cfRule>
  </conditionalFormatting>
  <conditionalFormatting sqref="Q2:Q10">
    <cfRule type="cellIs" dxfId="935" priority="285" stopIfTrue="1" operator="equal">
      <formula>"F"</formula>
    </cfRule>
    <cfRule type="cellIs" dxfId="934" priority="286" stopIfTrue="1" operator="equal">
      <formula>"WK"</formula>
    </cfRule>
    <cfRule type="cellIs" dxfId="933" priority="287" stopIfTrue="1" operator="equal">
      <formula>"T"</formula>
    </cfRule>
  </conditionalFormatting>
  <conditionalFormatting sqref="Q5">
    <cfRule type="cellIs" dxfId="932" priority="279" stopIfTrue="1" operator="equal">
      <formula>"GV"</formula>
    </cfRule>
    <cfRule type="cellIs" dxfId="931" priority="280" stopIfTrue="1" operator="equal">
      <formula>"PC"</formula>
    </cfRule>
    <cfRule type="cellIs" dxfId="930" priority="281" stopIfTrue="1" operator="equal">
      <formula>"R"</formula>
    </cfRule>
    <cfRule type="cellIs" dxfId="929" priority="282" stopIfTrue="1" operator="equal">
      <formula>"E"</formula>
    </cfRule>
    <cfRule type="cellIs" dxfId="928" priority="283" stopIfTrue="1" operator="equal">
      <formula>"PT"</formula>
    </cfRule>
    <cfRule type="cellIs" dxfId="927" priority="284" stopIfTrue="1" operator="equal">
      <formula>"mt"</formula>
    </cfRule>
  </conditionalFormatting>
  <conditionalFormatting sqref="D14:AH14">
    <cfRule type="expression" dxfId="926" priority="278">
      <formula>COUNTIF($D$13:$AH$13,férié)</formula>
    </cfRule>
  </conditionalFormatting>
  <conditionalFormatting sqref="Q2:Q10">
    <cfRule type="cellIs" dxfId="925" priority="275" stopIfTrue="1" operator="equal">
      <formula>"cc"</formula>
    </cfRule>
    <cfRule type="cellIs" dxfId="924" priority="276" stopIfTrue="1" operator="equal">
      <formula>"cl"</formula>
    </cfRule>
    <cfRule type="cellIs" dxfId="923" priority="277" stopIfTrue="1" operator="equal">
      <formula>"m"</formula>
    </cfRule>
  </conditionalFormatting>
  <conditionalFormatting sqref="Q2:Q10">
    <cfRule type="cellIs" dxfId="922" priority="272" stopIfTrue="1" operator="equal">
      <formula>"F"</formula>
    </cfRule>
    <cfRule type="cellIs" dxfId="921" priority="273" stopIfTrue="1" operator="equal">
      <formula>"WK"</formula>
    </cfRule>
    <cfRule type="cellIs" dxfId="920" priority="274" stopIfTrue="1" operator="equal">
      <formula>"T"</formula>
    </cfRule>
  </conditionalFormatting>
  <conditionalFormatting sqref="Q2:Q4 Q6:Q10">
    <cfRule type="cellIs" dxfId="919" priority="266" stopIfTrue="1" operator="equal">
      <formula>"GV"</formula>
    </cfRule>
    <cfRule type="cellIs" dxfId="918" priority="267" stopIfTrue="1" operator="equal">
      <formula>"PC"</formula>
    </cfRule>
    <cfRule type="cellIs" dxfId="917" priority="268" stopIfTrue="1" operator="equal">
      <formula>"R"</formula>
    </cfRule>
    <cfRule type="cellIs" dxfId="916" priority="269" stopIfTrue="1" operator="equal">
      <formula>"E"</formula>
    </cfRule>
    <cfRule type="cellIs" dxfId="915" priority="270" stopIfTrue="1" operator="equal">
      <formula>"PT"</formula>
    </cfRule>
    <cfRule type="cellIs" dxfId="914" priority="271" stopIfTrue="1" operator="equal">
      <formula>"mt"</formula>
    </cfRule>
  </conditionalFormatting>
  <conditionalFormatting sqref="Q5">
    <cfRule type="cellIs" dxfId="913" priority="260" stopIfTrue="1" operator="equal">
      <formula>"GV"</formula>
    </cfRule>
    <cfRule type="cellIs" dxfId="912" priority="261" stopIfTrue="1" operator="equal">
      <formula>"PC"</formula>
    </cfRule>
    <cfRule type="cellIs" dxfId="911" priority="262" stopIfTrue="1" operator="equal">
      <formula>"R"</formula>
    </cfRule>
    <cfRule type="cellIs" dxfId="910" priority="263" stopIfTrue="1" operator="equal">
      <formula>"E"</formula>
    </cfRule>
    <cfRule type="cellIs" dxfId="909" priority="264" stopIfTrue="1" operator="equal">
      <formula>"PT"</formula>
    </cfRule>
    <cfRule type="cellIs" dxfId="908" priority="265" stopIfTrue="1" operator="equal">
      <formula>"mt"</formula>
    </cfRule>
  </conditionalFormatting>
  <conditionalFormatting sqref="D14:AH14">
    <cfRule type="expression" dxfId="907" priority="259">
      <formula>COUNTIF($D$13:$AH$13,férié)</formula>
    </cfRule>
  </conditionalFormatting>
  <conditionalFormatting sqref="Q2:Q10">
    <cfRule type="cellIs" dxfId="906" priority="254" stopIfTrue="1" operator="equal">
      <formula>"cc"</formula>
    </cfRule>
    <cfRule type="cellIs" dxfId="905" priority="255" stopIfTrue="1" operator="equal">
      <formula>"cl"</formula>
    </cfRule>
    <cfRule type="cellIs" dxfId="904" priority="256" stopIfTrue="1" operator="equal">
      <formula>"m"</formula>
    </cfRule>
  </conditionalFormatting>
  <conditionalFormatting sqref="Q2:Q10">
    <cfRule type="cellIs" dxfId="903" priority="251" stopIfTrue="1" operator="equal">
      <formula>"F"</formula>
    </cfRule>
    <cfRule type="cellIs" dxfId="902" priority="252" stopIfTrue="1" operator="equal">
      <formula>"WK"</formula>
    </cfRule>
    <cfRule type="cellIs" dxfId="901" priority="253" stopIfTrue="1" operator="equal">
      <formula>"T"</formula>
    </cfRule>
  </conditionalFormatting>
  <conditionalFormatting sqref="Q2:Q4 Q6:Q10">
    <cfRule type="cellIs" dxfId="900" priority="245" stopIfTrue="1" operator="equal">
      <formula>"GV"</formula>
    </cfRule>
    <cfRule type="cellIs" dxfId="899" priority="246" stopIfTrue="1" operator="equal">
      <formula>"PC"</formula>
    </cfRule>
    <cfRule type="cellIs" dxfId="898" priority="247" stopIfTrue="1" operator="equal">
      <formula>"R"</formula>
    </cfRule>
    <cfRule type="cellIs" dxfId="897" priority="248" stopIfTrue="1" operator="equal">
      <formula>"E"</formula>
    </cfRule>
    <cfRule type="cellIs" dxfId="896" priority="249" stopIfTrue="1" operator="equal">
      <formula>"PT"</formula>
    </cfRule>
    <cfRule type="cellIs" dxfId="895" priority="250" stopIfTrue="1" operator="equal">
      <formula>"mt"</formula>
    </cfRule>
  </conditionalFormatting>
  <conditionalFormatting sqref="Q5">
    <cfRule type="cellIs" dxfId="894" priority="239" stopIfTrue="1" operator="equal">
      <formula>"GV"</formula>
    </cfRule>
    <cfRule type="cellIs" dxfId="893" priority="240" stopIfTrue="1" operator="equal">
      <formula>"PC"</formula>
    </cfRule>
    <cfRule type="cellIs" dxfId="892" priority="241" stopIfTrue="1" operator="equal">
      <formula>"R"</formula>
    </cfRule>
    <cfRule type="cellIs" dxfId="891" priority="242" stopIfTrue="1" operator="equal">
      <formula>"E"</formula>
    </cfRule>
    <cfRule type="cellIs" dxfId="890" priority="243" stopIfTrue="1" operator="equal">
      <formula>"PT"</formula>
    </cfRule>
    <cfRule type="cellIs" dxfId="889" priority="244" stopIfTrue="1" operator="equal">
      <formula>"mt"</formula>
    </cfRule>
  </conditionalFormatting>
  <conditionalFormatting sqref="D14:AH14">
    <cfRule type="expression" dxfId="888" priority="238">
      <formula>COUNTIF($D$13:$AH$13,férié)</formula>
    </cfRule>
  </conditionalFormatting>
  <conditionalFormatting sqref="D16:AH16">
    <cfRule type="expression" dxfId="887" priority="71">
      <formula>COUNTIF(JF,D$13)</formula>
    </cfRule>
    <cfRule type="expression" dxfId="886" priority="72">
      <formula>WEEKDAY(D$13,2)&gt;5</formula>
    </cfRule>
  </conditionalFormatting>
  <conditionalFormatting sqref="D16:AH16">
    <cfRule type="expression" dxfId="885" priority="68">
      <formula>D$13=""</formula>
    </cfRule>
    <cfRule type="expression" dxfId="884" priority="69">
      <formula>COUNTIF(JF,D$13)</formula>
    </cfRule>
    <cfRule type="expression" dxfId="883" priority="70">
      <formula>WEEKDAY(D$13,2)&gt;5</formula>
    </cfRule>
  </conditionalFormatting>
  <conditionalFormatting sqref="D16:AH16">
    <cfRule type="expression" dxfId="882" priority="67" stopIfTrue="1">
      <formula>D$13=""</formula>
    </cfRule>
  </conditionalFormatting>
  <conditionalFormatting sqref="D17:AH17">
    <cfRule type="expression" dxfId="881" priority="65">
      <formula>COUNTIF(JF,D$13)</formula>
    </cfRule>
    <cfRule type="expression" dxfId="880" priority="66">
      <formula>WEEKDAY(D$13,2)&gt;5</formula>
    </cfRule>
  </conditionalFormatting>
  <conditionalFormatting sqref="D17:AH17">
    <cfRule type="expression" dxfId="879" priority="62">
      <formula>D$13=""</formula>
    </cfRule>
    <cfRule type="expression" dxfId="878" priority="63">
      <formula>COUNTIF(JF,D$13)</formula>
    </cfRule>
    <cfRule type="expression" dxfId="877" priority="64">
      <formula>WEEKDAY(D$13,2)&gt;5</formula>
    </cfRule>
  </conditionalFormatting>
  <conditionalFormatting sqref="D17:AH17">
    <cfRule type="expression" dxfId="876" priority="61" stopIfTrue="1">
      <formula>D$13=""</formula>
    </cfRule>
  </conditionalFormatting>
  <conditionalFormatting sqref="D18:AH18">
    <cfRule type="expression" dxfId="875" priority="53">
      <formula>COUNTIF(JF,D$13)</formula>
    </cfRule>
    <cfRule type="expression" dxfId="874" priority="54">
      <formula>WEEKDAY(D$13,2)&gt;5</formula>
    </cfRule>
  </conditionalFormatting>
  <conditionalFormatting sqref="D18:AH18">
    <cfRule type="expression" dxfId="873" priority="50">
      <formula>D$13=""</formula>
    </cfRule>
    <cfRule type="expression" dxfId="872" priority="51">
      <formula>COUNTIF(JF,D$13)</formula>
    </cfRule>
    <cfRule type="expression" dxfId="871" priority="52">
      <formula>WEEKDAY(D$13,2)&gt;5</formula>
    </cfRule>
  </conditionalFormatting>
  <conditionalFormatting sqref="D18:AH18">
    <cfRule type="expression" dxfId="870" priority="49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calendaire'!A1,8,1),0)</f>
        <v>40755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40755</v>
      </c>
      <c r="E13" s="32">
        <f>D13+1</f>
        <v>40756</v>
      </c>
      <c r="F13" s="32">
        <f>E13+1</f>
        <v>40757</v>
      </c>
      <c r="G13" s="32">
        <f>F13+1</f>
        <v>40758</v>
      </c>
      <c r="H13" s="32">
        <f t="shared" ref="H13:AC13" si="0">G13+1</f>
        <v>40759</v>
      </c>
      <c r="I13" s="32">
        <f t="shared" si="0"/>
        <v>40760</v>
      </c>
      <c r="J13" s="32">
        <f t="shared" si="0"/>
        <v>40761</v>
      </c>
      <c r="K13" s="32">
        <f t="shared" si="0"/>
        <v>40762</v>
      </c>
      <c r="L13" s="32">
        <f t="shared" si="0"/>
        <v>40763</v>
      </c>
      <c r="M13" s="32">
        <f t="shared" si="0"/>
        <v>40764</v>
      </c>
      <c r="N13" s="32">
        <f t="shared" si="0"/>
        <v>40765</v>
      </c>
      <c r="O13" s="32">
        <f t="shared" si="0"/>
        <v>40766</v>
      </c>
      <c r="P13" s="32">
        <f t="shared" si="0"/>
        <v>40767</v>
      </c>
      <c r="Q13" s="32">
        <f t="shared" si="0"/>
        <v>40768</v>
      </c>
      <c r="R13" s="32">
        <f t="shared" si="0"/>
        <v>40769</v>
      </c>
      <c r="S13" s="32">
        <f t="shared" si="0"/>
        <v>40770</v>
      </c>
      <c r="T13" s="32">
        <f t="shared" si="0"/>
        <v>40771</v>
      </c>
      <c r="U13" s="32">
        <f t="shared" si="0"/>
        <v>40772</v>
      </c>
      <c r="V13" s="32">
        <f t="shared" si="0"/>
        <v>40773</v>
      </c>
      <c r="W13" s="32">
        <f t="shared" si="0"/>
        <v>40774</v>
      </c>
      <c r="X13" s="32">
        <f t="shared" si="0"/>
        <v>40775</v>
      </c>
      <c r="Y13" s="32">
        <f t="shared" si="0"/>
        <v>40776</v>
      </c>
      <c r="Z13" s="32">
        <f t="shared" si="0"/>
        <v>40777</v>
      </c>
      <c r="AA13" s="32">
        <f t="shared" si="0"/>
        <v>40778</v>
      </c>
      <c r="AB13" s="32">
        <f t="shared" si="0"/>
        <v>40779</v>
      </c>
      <c r="AC13" s="32">
        <f t="shared" si="0"/>
        <v>40780</v>
      </c>
      <c r="AD13" s="32">
        <f>IF(AC13&lt;&gt;"",IF(AC13+1&lt;=EOMONTH(($D$12)*1,0),AC13+1,""),"")</f>
        <v>40781</v>
      </c>
      <c r="AE13" s="32">
        <f>IF(AD13="","",IF(MONTH(AD13+1)&lt;&gt;MONTH(AD13),"",AD13+1))</f>
        <v>40782</v>
      </c>
      <c r="AF13" s="32">
        <f t="shared" ref="AF13:AH13" si="1">IF(AE13="","",IF(MONTH(AE13+1)&lt;&gt;MONTH(AE13),"",AE13+1))</f>
        <v>40783</v>
      </c>
      <c r="AG13" s="32">
        <f t="shared" si="1"/>
        <v>40784</v>
      </c>
      <c r="AH13" s="32">
        <f t="shared" si="1"/>
        <v>40785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40755</v>
      </c>
      <c r="E14" s="47">
        <f t="shared" ref="E14:AH14" si="2">E13</f>
        <v>40756</v>
      </c>
      <c r="F14" s="47">
        <f t="shared" si="2"/>
        <v>40757</v>
      </c>
      <c r="G14" s="47">
        <f t="shared" si="2"/>
        <v>40758</v>
      </c>
      <c r="H14" s="47">
        <f t="shared" si="2"/>
        <v>40759</v>
      </c>
      <c r="I14" s="47">
        <f t="shared" si="2"/>
        <v>40760</v>
      </c>
      <c r="J14" s="47">
        <f t="shared" si="2"/>
        <v>40761</v>
      </c>
      <c r="K14" s="47">
        <f t="shared" si="2"/>
        <v>40762</v>
      </c>
      <c r="L14" s="47">
        <f t="shared" si="2"/>
        <v>40763</v>
      </c>
      <c r="M14" s="47">
        <f t="shared" si="2"/>
        <v>40764</v>
      </c>
      <c r="N14" s="47">
        <f t="shared" si="2"/>
        <v>40765</v>
      </c>
      <c r="O14" s="47">
        <f t="shared" si="2"/>
        <v>40766</v>
      </c>
      <c r="P14" s="47">
        <f t="shared" si="2"/>
        <v>40767</v>
      </c>
      <c r="Q14" s="47">
        <f t="shared" si="2"/>
        <v>40768</v>
      </c>
      <c r="R14" s="47">
        <f t="shared" si="2"/>
        <v>40769</v>
      </c>
      <c r="S14" s="47">
        <f t="shared" si="2"/>
        <v>40770</v>
      </c>
      <c r="T14" s="47">
        <f t="shared" si="2"/>
        <v>40771</v>
      </c>
      <c r="U14" s="47">
        <f t="shared" si="2"/>
        <v>40772</v>
      </c>
      <c r="V14" s="47">
        <f t="shared" si="2"/>
        <v>40773</v>
      </c>
      <c r="W14" s="47">
        <f t="shared" si="2"/>
        <v>40774</v>
      </c>
      <c r="X14" s="47">
        <f t="shared" si="2"/>
        <v>40775</v>
      </c>
      <c r="Y14" s="47">
        <f t="shared" si="2"/>
        <v>40776</v>
      </c>
      <c r="Z14" s="47">
        <f t="shared" si="2"/>
        <v>40777</v>
      </c>
      <c r="AA14" s="47">
        <f t="shared" si="2"/>
        <v>40778</v>
      </c>
      <c r="AB14" s="47">
        <f t="shared" si="2"/>
        <v>40779</v>
      </c>
      <c r="AC14" s="47">
        <f t="shared" si="2"/>
        <v>40780</v>
      </c>
      <c r="AD14" s="47">
        <f t="shared" si="2"/>
        <v>40781</v>
      </c>
      <c r="AE14" s="47">
        <f t="shared" si="2"/>
        <v>40782</v>
      </c>
      <c r="AF14" s="47">
        <f t="shared" si="2"/>
        <v>40783</v>
      </c>
      <c r="AG14" s="47">
        <f t="shared" si="2"/>
        <v>40784</v>
      </c>
      <c r="AH14" s="47">
        <f t="shared" si="2"/>
        <v>40785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869" priority="402" stopIfTrue="1" operator="equal">
      <formula>"GV"</formula>
    </cfRule>
    <cfRule type="cellIs" dxfId="868" priority="403" stopIfTrue="1" operator="equal">
      <formula>"PC"</formula>
    </cfRule>
    <cfRule type="cellIs" dxfId="867" priority="404" stopIfTrue="1" operator="equal">
      <formula>"R"</formula>
    </cfRule>
    <cfRule type="cellIs" dxfId="866" priority="405" stopIfTrue="1" operator="equal">
      <formula>"E"</formula>
    </cfRule>
    <cfRule type="cellIs" dxfId="865" priority="406" stopIfTrue="1" operator="equal">
      <formula>"PT"</formula>
    </cfRule>
    <cfRule type="cellIs" dxfId="864" priority="407" stopIfTrue="1" operator="equal">
      <formula>"mt"</formula>
    </cfRule>
  </conditionalFormatting>
  <conditionalFormatting sqref="Q2:Q10">
    <cfRule type="cellIs" dxfId="863" priority="459" stopIfTrue="1" operator="equal">
      <formula>"cc"</formula>
    </cfRule>
    <cfRule type="cellIs" dxfId="862" priority="460" stopIfTrue="1" operator="equal">
      <formula>"cl"</formula>
    </cfRule>
    <cfRule type="cellIs" dxfId="861" priority="461" stopIfTrue="1" operator="equal">
      <formula>"m"</formula>
    </cfRule>
  </conditionalFormatting>
  <conditionalFormatting sqref="Q2:Q10">
    <cfRule type="cellIs" dxfId="860" priority="456" stopIfTrue="1" operator="equal">
      <formula>"F"</formula>
    </cfRule>
    <cfRule type="cellIs" dxfId="859" priority="457" stopIfTrue="1" operator="equal">
      <formula>"WK"</formula>
    </cfRule>
    <cfRule type="cellIs" dxfId="858" priority="458" stopIfTrue="1" operator="equal">
      <formula>"T"</formula>
    </cfRule>
  </conditionalFormatting>
  <conditionalFormatting sqref="Q5">
    <cfRule type="cellIs" dxfId="857" priority="390" stopIfTrue="1" operator="equal">
      <formula>"GV"</formula>
    </cfRule>
    <cfRule type="cellIs" dxfId="856" priority="391" stopIfTrue="1" operator="equal">
      <formula>"PC"</formula>
    </cfRule>
    <cfRule type="cellIs" dxfId="855" priority="392" stopIfTrue="1" operator="equal">
      <formula>"R"</formula>
    </cfRule>
    <cfRule type="cellIs" dxfId="854" priority="393" stopIfTrue="1" operator="equal">
      <formula>"E"</formula>
    </cfRule>
    <cfRule type="cellIs" dxfId="853" priority="394" stopIfTrue="1" operator="equal">
      <formula>"PT"</formula>
    </cfRule>
    <cfRule type="cellIs" dxfId="852" priority="395" stopIfTrue="1" operator="equal">
      <formula>"mt"</formula>
    </cfRule>
  </conditionalFormatting>
  <conditionalFormatting sqref="D14:AH14">
    <cfRule type="expression" dxfId="851" priority="305">
      <formula>COUNTIF($D$13:$AH$13,férié)</formula>
    </cfRule>
  </conditionalFormatting>
  <conditionalFormatting sqref="Q2:Q10">
    <cfRule type="cellIs" dxfId="850" priority="302" stopIfTrue="1" operator="equal">
      <formula>"cc"</formula>
    </cfRule>
    <cfRule type="cellIs" dxfId="849" priority="303" stopIfTrue="1" operator="equal">
      <formula>"cl"</formula>
    </cfRule>
    <cfRule type="cellIs" dxfId="848" priority="304" stopIfTrue="1" operator="equal">
      <formula>"m"</formula>
    </cfRule>
  </conditionalFormatting>
  <conditionalFormatting sqref="Q2:Q10">
    <cfRule type="cellIs" dxfId="847" priority="299" stopIfTrue="1" operator="equal">
      <formula>"F"</formula>
    </cfRule>
    <cfRule type="cellIs" dxfId="846" priority="300" stopIfTrue="1" operator="equal">
      <formula>"WK"</formula>
    </cfRule>
    <cfRule type="cellIs" dxfId="845" priority="301" stopIfTrue="1" operator="equal">
      <formula>"T"</formula>
    </cfRule>
  </conditionalFormatting>
  <conditionalFormatting sqref="Q2:Q4 Q6:Q10">
    <cfRule type="cellIs" dxfId="844" priority="293" stopIfTrue="1" operator="equal">
      <formula>"GV"</formula>
    </cfRule>
    <cfRule type="cellIs" dxfId="843" priority="294" stopIfTrue="1" operator="equal">
      <formula>"PC"</formula>
    </cfRule>
    <cfRule type="cellIs" dxfId="842" priority="295" stopIfTrue="1" operator="equal">
      <formula>"R"</formula>
    </cfRule>
    <cfRule type="cellIs" dxfId="841" priority="296" stopIfTrue="1" operator="equal">
      <formula>"E"</formula>
    </cfRule>
    <cfRule type="cellIs" dxfId="840" priority="297" stopIfTrue="1" operator="equal">
      <formula>"PT"</formula>
    </cfRule>
    <cfRule type="cellIs" dxfId="839" priority="298" stopIfTrue="1" operator="equal">
      <formula>"mt"</formula>
    </cfRule>
  </conditionalFormatting>
  <conditionalFormatting sqref="Q5">
    <cfRule type="cellIs" dxfId="838" priority="287" stopIfTrue="1" operator="equal">
      <formula>"GV"</formula>
    </cfRule>
    <cfRule type="cellIs" dxfId="837" priority="288" stopIfTrue="1" operator="equal">
      <formula>"PC"</formula>
    </cfRule>
    <cfRule type="cellIs" dxfId="836" priority="289" stopIfTrue="1" operator="equal">
      <formula>"R"</formula>
    </cfRule>
    <cfRule type="cellIs" dxfId="835" priority="290" stopIfTrue="1" operator="equal">
      <formula>"E"</formula>
    </cfRule>
    <cfRule type="cellIs" dxfId="834" priority="291" stopIfTrue="1" operator="equal">
      <formula>"PT"</formula>
    </cfRule>
    <cfRule type="cellIs" dxfId="833" priority="292" stopIfTrue="1" operator="equal">
      <formula>"mt"</formula>
    </cfRule>
  </conditionalFormatting>
  <conditionalFormatting sqref="D14:AH14">
    <cfRule type="expression" dxfId="832" priority="286">
      <formula>COUNTIF($D$13:$AH$13,férié)</formula>
    </cfRule>
  </conditionalFormatting>
  <conditionalFormatting sqref="D15:AH15">
    <cfRule type="expression" dxfId="831" priority="283">
      <formula>D$13=""</formula>
    </cfRule>
    <cfRule type="expression" dxfId="830" priority="284">
      <formula>COUNTIF(JF,D$13)</formula>
    </cfRule>
    <cfRule type="expression" dxfId="829" priority="285">
      <formula>WEEKDAY(D$13,2)&gt;5</formula>
    </cfRule>
  </conditionalFormatting>
  <conditionalFormatting sqref="Q2:Q10">
    <cfRule type="cellIs" dxfId="828" priority="280" stopIfTrue="1" operator="equal">
      <formula>"cc"</formula>
    </cfRule>
    <cfRule type="cellIs" dxfId="827" priority="281" stopIfTrue="1" operator="equal">
      <formula>"cl"</formula>
    </cfRule>
    <cfRule type="cellIs" dxfId="826" priority="282" stopIfTrue="1" operator="equal">
      <formula>"m"</formula>
    </cfRule>
  </conditionalFormatting>
  <conditionalFormatting sqref="Q2:Q10">
    <cfRule type="cellIs" dxfId="825" priority="277" stopIfTrue="1" operator="equal">
      <formula>"F"</formula>
    </cfRule>
    <cfRule type="cellIs" dxfId="824" priority="278" stopIfTrue="1" operator="equal">
      <formula>"WK"</formula>
    </cfRule>
    <cfRule type="cellIs" dxfId="823" priority="279" stopIfTrue="1" operator="equal">
      <formula>"T"</formula>
    </cfRule>
  </conditionalFormatting>
  <conditionalFormatting sqref="Q2:Q4 Q6:Q10">
    <cfRule type="cellIs" dxfId="822" priority="271" stopIfTrue="1" operator="equal">
      <formula>"GV"</formula>
    </cfRule>
    <cfRule type="cellIs" dxfId="821" priority="272" stopIfTrue="1" operator="equal">
      <formula>"PC"</formula>
    </cfRule>
    <cfRule type="cellIs" dxfId="820" priority="273" stopIfTrue="1" operator="equal">
      <formula>"R"</formula>
    </cfRule>
    <cfRule type="cellIs" dxfId="819" priority="274" stopIfTrue="1" operator="equal">
      <formula>"E"</formula>
    </cfRule>
    <cfRule type="cellIs" dxfId="818" priority="275" stopIfTrue="1" operator="equal">
      <formula>"PT"</formula>
    </cfRule>
    <cfRule type="cellIs" dxfId="817" priority="276" stopIfTrue="1" operator="equal">
      <formula>"mt"</formula>
    </cfRule>
  </conditionalFormatting>
  <conditionalFormatting sqref="Q5">
    <cfRule type="cellIs" dxfId="816" priority="265" stopIfTrue="1" operator="equal">
      <formula>"GV"</formula>
    </cfRule>
    <cfRule type="cellIs" dxfId="815" priority="266" stopIfTrue="1" operator="equal">
      <formula>"PC"</formula>
    </cfRule>
    <cfRule type="cellIs" dxfId="814" priority="267" stopIfTrue="1" operator="equal">
      <formula>"R"</formula>
    </cfRule>
    <cfRule type="cellIs" dxfId="813" priority="268" stopIfTrue="1" operator="equal">
      <formula>"E"</formula>
    </cfRule>
    <cfRule type="cellIs" dxfId="812" priority="269" stopIfTrue="1" operator="equal">
      <formula>"PT"</formula>
    </cfRule>
    <cfRule type="cellIs" dxfId="811" priority="270" stopIfTrue="1" operator="equal">
      <formula>"mt"</formula>
    </cfRule>
  </conditionalFormatting>
  <conditionalFormatting sqref="D14:AH14">
    <cfRule type="expression" dxfId="810" priority="264">
      <formula>COUNTIF($D$13:$AH$13,férié)</formula>
    </cfRule>
  </conditionalFormatting>
  <conditionalFormatting sqref="D15:AH15">
    <cfRule type="expression" dxfId="809" priority="262">
      <formula>COUNTIF(JF,D$13)</formula>
    </cfRule>
    <cfRule type="expression" dxfId="808" priority="263">
      <formula>WEEKDAY(D$13,2)&gt;5</formula>
    </cfRule>
  </conditionalFormatting>
  <conditionalFormatting sqref="D13:AH15">
    <cfRule type="expression" dxfId="807" priority="261" stopIfTrue="1">
      <formula>D$13=""</formula>
    </cfRule>
  </conditionalFormatting>
  <conditionalFormatting sqref="Q2:Q4 Q6:Q10">
    <cfRule type="cellIs" dxfId="806" priority="255" stopIfTrue="1" operator="equal">
      <formula>"GV"</formula>
    </cfRule>
    <cfRule type="cellIs" dxfId="805" priority="256" stopIfTrue="1" operator="equal">
      <formula>"PC"</formula>
    </cfRule>
    <cfRule type="cellIs" dxfId="804" priority="257" stopIfTrue="1" operator="equal">
      <formula>"R"</formula>
    </cfRule>
    <cfRule type="cellIs" dxfId="803" priority="258" stopIfTrue="1" operator="equal">
      <formula>"E"</formula>
    </cfRule>
    <cfRule type="cellIs" dxfId="802" priority="259" stopIfTrue="1" operator="equal">
      <formula>"PT"</formula>
    </cfRule>
    <cfRule type="cellIs" dxfId="801" priority="260" stopIfTrue="1" operator="equal">
      <formula>"mt"</formula>
    </cfRule>
  </conditionalFormatting>
  <conditionalFormatting sqref="Q2:Q10">
    <cfRule type="cellIs" dxfId="800" priority="252" stopIfTrue="1" operator="equal">
      <formula>"cc"</formula>
    </cfRule>
    <cfRule type="cellIs" dxfId="799" priority="253" stopIfTrue="1" operator="equal">
      <formula>"cl"</formula>
    </cfRule>
    <cfRule type="cellIs" dxfId="798" priority="254" stopIfTrue="1" operator="equal">
      <formula>"m"</formula>
    </cfRule>
  </conditionalFormatting>
  <conditionalFormatting sqref="Q2:Q10">
    <cfRule type="cellIs" dxfId="797" priority="249" stopIfTrue="1" operator="equal">
      <formula>"F"</formula>
    </cfRule>
    <cfRule type="cellIs" dxfId="796" priority="250" stopIfTrue="1" operator="equal">
      <formula>"WK"</formula>
    </cfRule>
    <cfRule type="cellIs" dxfId="795" priority="251" stopIfTrue="1" operator="equal">
      <formula>"T"</formula>
    </cfRule>
  </conditionalFormatting>
  <conditionalFormatting sqref="Q5">
    <cfRule type="cellIs" dxfId="794" priority="243" stopIfTrue="1" operator="equal">
      <formula>"GV"</formula>
    </cfRule>
    <cfRule type="cellIs" dxfId="793" priority="244" stopIfTrue="1" operator="equal">
      <formula>"PC"</formula>
    </cfRule>
    <cfRule type="cellIs" dxfId="792" priority="245" stopIfTrue="1" operator="equal">
      <formula>"R"</formula>
    </cfRule>
    <cfRule type="cellIs" dxfId="791" priority="246" stopIfTrue="1" operator="equal">
      <formula>"E"</formula>
    </cfRule>
    <cfRule type="cellIs" dxfId="790" priority="247" stopIfTrue="1" operator="equal">
      <formula>"PT"</formula>
    </cfRule>
    <cfRule type="cellIs" dxfId="789" priority="248" stopIfTrue="1" operator="equal">
      <formula>"mt"</formula>
    </cfRule>
  </conditionalFormatting>
  <conditionalFormatting sqref="D14:AH14">
    <cfRule type="expression" dxfId="788" priority="242">
      <formula>COUNTIF($D$13:$AH$13,férié)</formula>
    </cfRule>
  </conditionalFormatting>
  <conditionalFormatting sqref="Q2:Q10">
    <cfRule type="cellIs" dxfId="787" priority="239" stopIfTrue="1" operator="equal">
      <formula>"cc"</formula>
    </cfRule>
    <cfRule type="cellIs" dxfId="786" priority="240" stopIfTrue="1" operator="equal">
      <formula>"cl"</formula>
    </cfRule>
    <cfRule type="cellIs" dxfId="785" priority="241" stopIfTrue="1" operator="equal">
      <formula>"m"</formula>
    </cfRule>
  </conditionalFormatting>
  <conditionalFormatting sqref="Q2:Q10">
    <cfRule type="cellIs" dxfId="784" priority="236" stopIfTrue="1" operator="equal">
      <formula>"F"</formula>
    </cfRule>
    <cfRule type="cellIs" dxfId="783" priority="237" stopIfTrue="1" operator="equal">
      <formula>"WK"</formula>
    </cfRule>
    <cfRule type="cellIs" dxfId="782" priority="238" stopIfTrue="1" operator="equal">
      <formula>"T"</formula>
    </cfRule>
  </conditionalFormatting>
  <conditionalFormatting sqref="Q2:Q4 Q6:Q10">
    <cfRule type="cellIs" dxfId="781" priority="230" stopIfTrue="1" operator="equal">
      <formula>"GV"</formula>
    </cfRule>
    <cfRule type="cellIs" dxfId="780" priority="231" stopIfTrue="1" operator="equal">
      <formula>"PC"</formula>
    </cfRule>
    <cfRule type="cellIs" dxfId="779" priority="232" stopIfTrue="1" operator="equal">
      <formula>"R"</formula>
    </cfRule>
    <cfRule type="cellIs" dxfId="778" priority="233" stopIfTrue="1" operator="equal">
      <formula>"E"</formula>
    </cfRule>
    <cfRule type="cellIs" dxfId="777" priority="234" stopIfTrue="1" operator="equal">
      <formula>"PT"</formula>
    </cfRule>
    <cfRule type="cellIs" dxfId="776" priority="235" stopIfTrue="1" operator="equal">
      <formula>"mt"</formula>
    </cfRule>
  </conditionalFormatting>
  <conditionalFormatting sqref="Q5">
    <cfRule type="cellIs" dxfId="775" priority="224" stopIfTrue="1" operator="equal">
      <formula>"GV"</formula>
    </cfRule>
    <cfRule type="cellIs" dxfId="774" priority="225" stopIfTrue="1" operator="equal">
      <formula>"PC"</formula>
    </cfRule>
    <cfRule type="cellIs" dxfId="773" priority="226" stopIfTrue="1" operator="equal">
      <formula>"R"</formula>
    </cfRule>
    <cfRule type="cellIs" dxfId="772" priority="227" stopIfTrue="1" operator="equal">
      <formula>"E"</formula>
    </cfRule>
    <cfRule type="cellIs" dxfId="771" priority="228" stopIfTrue="1" operator="equal">
      <formula>"PT"</formula>
    </cfRule>
    <cfRule type="cellIs" dxfId="770" priority="229" stopIfTrue="1" operator="equal">
      <formula>"mt"</formula>
    </cfRule>
  </conditionalFormatting>
  <conditionalFormatting sqref="D14:AH14">
    <cfRule type="expression" dxfId="769" priority="223">
      <formula>COUNTIF($D$13:$AH$13,férié)</formula>
    </cfRule>
  </conditionalFormatting>
  <conditionalFormatting sqref="Q2:Q10">
    <cfRule type="cellIs" dxfId="768" priority="218" stopIfTrue="1" operator="equal">
      <formula>"cc"</formula>
    </cfRule>
    <cfRule type="cellIs" dxfId="767" priority="219" stopIfTrue="1" operator="equal">
      <formula>"cl"</formula>
    </cfRule>
    <cfRule type="cellIs" dxfId="766" priority="220" stopIfTrue="1" operator="equal">
      <formula>"m"</formula>
    </cfRule>
  </conditionalFormatting>
  <conditionalFormatting sqref="Q2:Q10">
    <cfRule type="cellIs" dxfId="765" priority="215" stopIfTrue="1" operator="equal">
      <formula>"F"</formula>
    </cfRule>
    <cfRule type="cellIs" dxfId="764" priority="216" stopIfTrue="1" operator="equal">
      <formula>"WK"</formula>
    </cfRule>
    <cfRule type="cellIs" dxfId="763" priority="217" stopIfTrue="1" operator="equal">
      <formula>"T"</formula>
    </cfRule>
  </conditionalFormatting>
  <conditionalFormatting sqref="Q2:Q4 Q6:Q10">
    <cfRule type="cellIs" dxfId="762" priority="209" stopIfTrue="1" operator="equal">
      <formula>"GV"</formula>
    </cfRule>
    <cfRule type="cellIs" dxfId="761" priority="210" stopIfTrue="1" operator="equal">
      <formula>"PC"</formula>
    </cfRule>
    <cfRule type="cellIs" dxfId="760" priority="211" stopIfTrue="1" operator="equal">
      <formula>"R"</formula>
    </cfRule>
    <cfRule type="cellIs" dxfId="759" priority="212" stopIfTrue="1" operator="equal">
      <formula>"E"</formula>
    </cfRule>
    <cfRule type="cellIs" dxfId="758" priority="213" stopIfTrue="1" operator="equal">
      <formula>"PT"</formula>
    </cfRule>
    <cfRule type="cellIs" dxfId="757" priority="214" stopIfTrue="1" operator="equal">
      <formula>"mt"</formula>
    </cfRule>
  </conditionalFormatting>
  <conditionalFormatting sqref="Q5">
    <cfRule type="cellIs" dxfId="756" priority="203" stopIfTrue="1" operator="equal">
      <formula>"GV"</formula>
    </cfRule>
    <cfRule type="cellIs" dxfId="755" priority="204" stopIfTrue="1" operator="equal">
      <formula>"PC"</formula>
    </cfRule>
    <cfRule type="cellIs" dxfId="754" priority="205" stopIfTrue="1" operator="equal">
      <formula>"R"</formula>
    </cfRule>
    <cfRule type="cellIs" dxfId="753" priority="206" stopIfTrue="1" operator="equal">
      <formula>"E"</formula>
    </cfRule>
    <cfRule type="cellIs" dxfId="752" priority="207" stopIfTrue="1" operator="equal">
      <formula>"PT"</formula>
    </cfRule>
    <cfRule type="cellIs" dxfId="751" priority="208" stopIfTrue="1" operator="equal">
      <formula>"mt"</formula>
    </cfRule>
  </conditionalFormatting>
  <conditionalFormatting sqref="D14:AH14">
    <cfRule type="expression" dxfId="750" priority="202">
      <formula>COUNTIF($D$13:$AH$13,férié)</formula>
    </cfRule>
  </conditionalFormatting>
  <conditionalFormatting sqref="D16:AH16">
    <cfRule type="expression" dxfId="749" priority="70">
      <formula>D$13=""</formula>
    </cfRule>
    <cfRule type="expression" dxfId="748" priority="71">
      <formula>COUNTIF(JF,D$13)</formula>
    </cfRule>
    <cfRule type="expression" dxfId="747" priority="72">
      <formula>WEEKDAY(D$13,2)&gt;5</formula>
    </cfRule>
  </conditionalFormatting>
  <conditionalFormatting sqref="D16:AH16">
    <cfRule type="expression" dxfId="746" priority="68">
      <formula>COUNTIF(JF,D$13)</formula>
    </cfRule>
    <cfRule type="expression" dxfId="745" priority="69">
      <formula>WEEKDAY(D$13,2)&gt;5</formula>
    </cfRule>
  </conditionalFormatting>
  <conditionalFormatting sqref="D16:AH16">
    <cfRule type="expression" dxfId="744" priority="67" stopIfTrue="1">
      <formula>D$13=""</formula>
    </cfRule>
  </conditionalFormatting>
  <conditionalFormatting sqref="D17:AH17">
    <cfRule type="expression" dxfId="743" priority="64">
      <formula>D$13=""</formula>
    </cfRule>
    <cfRule type="expression" dxfId="742" priority="65">
      <formula>COUNTIF(JF,D$13)</formula>
    </cfRule>
    <cfRule type="expression" dxfId="741" priority="66">
      <formula>WEEKDAY(D$13,2)&gt;5</formula>
    </cfRule>
  </conditionalFormatting>
  <conditionalFormatting sqref="D17:AH17">
    <cfRule type="expression" dxfId="740" priority="62">
      <formula>COUNTIF(JF,D$13)</formula>
    </cfRule>
    <cfRule type="expression" dxfId="739" priority="63">
      <formula>WEEKDAY(D$13,2)&gt;5</formula>
    </cfRule>
  </conditionalFormatting>
  <conditionalFormatting sqref="D17:AH17">
    <cfRule type="expression" dxfId="738" priority="61" stopIfTrue="1">
      <formula>D$13=""</formula>
    </cfRule>
  </conditionalFormatting>
  <conditionalFormatting sqref="D18:AH18">
    <cfRule type="expression" dxfId="737" priority="52">
      <formula>D$13=""</formula>
    </cfRule>
    <cfRule type="expression" dxfId="736" priority="53">
      <formula>COUNTIF(JF,D$13)</formula>
    </cfRule>
    <cfRule type="expression" dxfId="735" priority="54">
      <formula>WEEKDAY(D$13,2)&gt;5</formula>
    </cfRule>
  </conditionalFormatting>
  <conditionalFormatting sqref="D18:AH18">
    <cfRule type="expression" dxfId="734" priority="50">
      <formula>COUNTIF(JF,D$13)</formula>
    </cfRule>
    <cfRule type="expression" dxfId="733" priority="51">
      <formula>WEEKDAY(D$13,2)&gt;5</formula>
    </cfRule>
  </conditionalFormatting>
  <conditionalFormatting sqref="D18:AH18">
    <cfRule type="expression" dxfId="732" priority="49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calendaire'!A1,9,1),0)</f>
        <v>40786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40786</v>
      </c>
      <c r="E13" s="32">
        <f>D13+1</f>
        <v>40787</v>
      </c>
      <c r="F13" s="32">
        <f>E13+1</f>
        <v>40788</v>
      </c>
      <c r="G13" s="32">
        <f>F13+1</f>
        <v>40789</v>
      </c>
      <c r="H13" s="32">
        <f t="shared" ref="H13:AC13" si="0">G13+1</f>
        <v>40790</v>
      </c>
      <c r="I13" s="32">
        <f t="shared" si="0"/>
        <v>40791</v>
      </c>
      <c r="J13" s="32">
        <f t="shared" si="0"/>
        <v>40792</v>
      </c>
      <c r="K13" s="32">
        <f t="shared" si="0"/>
        <v>40793</v>
      </c>
      <c r="L13" s="32">
        <f t="shared" si="0"/>
        <v>40794</v>
      </c>
      <c r="M13" s="32">
        <f t="shared" si="0"/>
        <v>40795</v>
      </c>
      <c r="N13" s="32">
        <f t="shared" si="0"/>
        <v>40796</v>
      </c>
      <c r="O13" s="32">
        <f t="shared" si="0"/>
        <v>40797</v>
      </c>
      <c r="P13" s="32">
        <f t="shared" si="0"/>
        <v>40798</v>
      </c>
      <c r="Q13" s="32">
        <f t="shared" si="0"/>
        <v>40799</v>
      </c>
      <c r="R13" s="32">
        <f t="shared" si="0"/>
        <v>40800</v>
      </c>
      <c r="S13" s="32">
        <f t="shared" si="0"/>
        <v>40801</v>
      </c>
      <c r="T13" s="32">
        <f t="shared" si="0"/>
        <v>40802</v>
      </c>
      <c r="U13" s="32">
        <f t="shared" si="0"/>
        <v>40803</v>
      </c>
      <c r="V13" s="32">
        <f t="shared" si="0"/>
        <v>40804</v>
      </c>
      <c r="W13" s="32">
        <f t="shared" si="0"/>
        <v>40805</v>
      </c>
      <c r="X13" s="32">
        <f t="shared" si="0"/>
        <v>40806</v>
      </c>
      <c r="Y13" s="32">
        <f t="shared" si="0"/>
        <v>40807</v>
      </c>
      <c r="Z13" s="32">
        <f t="shared" si="0"/>
        <v>40808</v>
      </c>
      <c r="AA13" s="32">
        <f t="shared" si="0"/>
        <v>40809</v>
      </c>
      <c r="AB13" s="32">
        <f t="shared" si="0"/>
        <v>40810</v>
      </c>
      <c r="AC13" s="32">
        <f t="shared" si="0"/>
        <v>40811</v>
      </c>
      <c r="AD13" s="32">
        <f>IF(AC13&lt;&gt;"",IF(AC13+1&lt;=EOMONTH(($D$12)*1,0),AC13+1,""),"")</f>
        <v>40812</v>
      </c>
      <c r="AE13" s="32">
        <f>IF(AD13="","",IF(MONTH(AD13+1)&lt;&gt;MONTH(AD13),"",AD13+1))</f>
        <v>40813</v>
      </c>
      <c r="AF13" s="32">
        <f t="shared" ref="AF13:AH13" si="1">IF(AE13="","",IF(MONTH(AE13+1)&lt;&gt;MONTH(AE13),"",AE13+1))</f>
        <v>40814</v>
      </c>
      <c r="AG13" s="32">
        <f t="shared" si="1"/>
        <v>40815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40786</v>
      </c>
      <c r="E14" s="47">
        <f t="shared" ref="E14:AH14" si="2">E13</f>
        <v>40787</v>
      </c>
      <c r="F14" s="47">
        <f t="shared" si="2"/>
        <v>40788</v>
      </c>
      <c r="G14" s="47">
        <f t="shared" si="2"/>
        <v>40789</v>
      </c>
      <c r="H14" s="47">
        <f t="shared" si="2"/>
        <v>40790</v>
      </c>
      <c r="I14" s="47">
        <f t="shared" si="2"/>
        <v>40791</v>
      </c>
      <c r="J14" s="47">
        <f t="shared" si="2"/>
        <v>40792</v>
      </c>
      <c r="K14" s="47">
        <f t="shared" si="2"/>
        <v>40793</v>
      </c>
      <c r="L14" s="47">
        <f t="shared" si="2"/>
        <v>40794</v>
      </c>
      <c r="M14" s="47">
        <f t="shared" si="2"/>
        <v>40795</v>
      </c>
      <c r="N14" s="47">
        <f t="shared" si="2"/>
        <v>40796</v>
      </c>
      <c r="O14" s="47">
        <f t="shared" si="2"/>
        <v>40797</v>
      </c>
      <c r="P14" s="47">
        <f t="shared" si="2"/>
        <v>40798</v>
      </c>
      <c r="Q14" s="47">
        <f t="shared" si="2"/>
        <v>40799</v>
      </c>
      <c r="R14" s="47">
        <f t="shared" si="2"/>
        <v>40800</v>
      </c>
      <c r="S14" s="47">
        <f t="shared" si="2"/>
        <v>40801</v>
      </c>
      <c r="T14" s="47">
        <f t="shared" si="2"/>
        <v>40802</v>
      </c>
      <c r="U14" s="47">
        <f t="shared" si="2"/>
        <v>40803</v>
      </c>
      <c r="V14" s="47">
        <f t="shared" si="2"/>
        <v>40804</v>
      </c>
      <c r="W14" s="47">
        <f t="shared" si="2"/>
        <v>40805</v>
      </c>
      <c r="X14" s="47">
        <f t="shared" si="2"/>
        <v>40806</v>
      </c>
      <c r="Y14" s="47">
        <f t="shared" si="2"/>
        <v>40807</v>
      </c>
      <c r="Z14" s="47">
        <f t="shared" si="2"/>
        <v>40808</v>
      </c>
      <c r="AA14" s="47">
        <f t="shared" si="2"/>
        <v>40809</v>
      </c>
      <c r="AB14" s="47">
        <f t="shared" si="2"/>
        <v>40810</v>
      </c>
      <c r="AC14" s="47">
        <f t="shared" si="2"/>
        <v>40811</v>
      </c>
      <c r="AD14" s="47">
        <f t="shared" si="2"/>
        <v>40812</v>
      </c>
      <c r="AE14" s="47">
        <f t="shared" si="2"/>
        <v>40813</v>
      </c>
      <c r="AF14" s="47">
        <f t="shared" si="2"/>
        <v>40814</v>
      </c>
      <c r="AG14" s="47">
        <f t="shared" si="2"/>
        <v>40815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731" priority="384" stopIfTrue="1" operator="equal">
      <formula>"GV"</formula>
    </cfRule>
    <cfRule type="cellIs" dxfId="730" priority="385" stopIfTrue="1" operator="equal">
      <formula>"PC"</formula>
    </cfRule>
    <cfRule type="cellIs" dxfId="729" priority="386" stopIfTrue="1" operator="equal">
      <formula>"R"</formula>
    </cfRule>
    <cfRule type="cellIs" dxfId="728" priority="387" stopIfTrue="1" operator="equal">
      <formula>"E"</formula>
    </cfRule>
    <cfRule type="cellIs" dxfId="727" priority="388" stopIfTrue="1" operator="equal">
      <formula>"PT"</formula>
    </cfRule>
    <cfRule type="cellIs" dxfId="726" priority="389" stopIfTrue="1" operator="equal">
      <formula>"mt"</formula>
    </cfRule>
  </conditionalFormatting>
  <conditionalFormatting sqref="Q2:Q10">
    <cfRule type="cellIs" dxfId="725" priority="441" stopIfTrue="1" operator="equal">
      <formula>"cc"</formula>
    </cfRule>
    <cfRule type="cellIs" dxfId="724" priority="442" stopIfTrue="1" operator="equal">
      <formula>"cl"</formula>
    </cfRule>
    <cfRule type="cellIs" dxfId="723" priority="443" stopIfTrue="1" operator="equal">
      <formula>"m"</formula>
    </cfRule>
  </conditionalFormatting>
  <conditionalFormatting sqref="Q2:Q10">
    <cfRule type="cellIs" dxfId="722" priority="438" stopIfTrue="1" operator="equal">
      <formula>"F"</formula>
    </cfRule>
    <cfRule type="cellIs" dxfId="721" priority="439" stopIfTrue="1" operator="equal">
      <formula>"WK"</formula>
    </cfRule>
    <cfRule type="cellIs" dxfId="720" priority="440" stopIfTrue="1" operator="equal">
      <formula>"T"</formula>
    </cfRule>
  </conditionalFormatting>
  <conditionalFormatting sqref="Q5">
    <cfRule type="cellIs" dxfId="719" priority="372" stopIfTrue="1" operator="equal">
      <formula>"GV"</formula>
    </cfRule>
    <cfRule type="cellIs" dxfId="718" priority="373" stopIfTrue="1" operator="equal">
      <formula>"PC"</formula>
    </cfRule>
    <cfRule type="cellIs" dxfId="717" priority="374" stopIfTrue="1" operator="equal">
      <formula>"R"</formula>
    </cfRule>
    <cfRule type="cellIs" dxfId="716" priority="375" stopIfTrue="1" operator="equal">
      <formula>"E"</formula>
    </cfRule>
    <cfRule type="cellIs" dxfId="715" priority="376" stopIfTrue="1" operator="equal">
      <formula>"PT"</formula>
    </cfRule>
    <cfRule type="cellIs" dxfId="714" priority="377" stopIfTrue="1" operator="equal">
      <formula>"mt"</formula>
    </cfRule>
  </conditionalFormatting>
  <conditionalFormatting sqref="D14:AH14">
    <cfRule type="expression" dxfId="713" priority="287">
      <formula>COUNTIF($D$13:$AH$13,férié)</formula>
    </cfRule>
  </conditionalFormatting>
  <conditionalFormatting sqref="Q2:Q10">
    <cfRule type="cellIs" dxfId="712" priority="284" stopIfTrue="1" operator="equal">
      <formula>"cc"</formula>
    </cfRule>
    <cfRule type="cellIs" dxfId="711" priority="285" stopIfTrue="1" operator="equal">
      <formula>"cl"</formula>
    </cfRule>
    <cfRule type="cellIs" dxfId="710" priority="286" stopIfTrue="1" operator="equal">
      <formula>"m"</formula>
    </cfRule>
  </conditionalFormatting>
  <conditionalFormatting sqref="Q2:Q10">
    <cfRule type="cellIs" dxfId="709" priority="281" stopIfTrue="1" operator="equal">
      <formula>"F"</formula>
    </cfRule>
    <cfRule type="cellIs" dxfId="708" priority="282" stopIfTrue="1" operator="equal">
      <formula>"WK"</formula>
    </cfRule>
    <cfRule type="cellIs" dxfId="707" priority="283" stopIfTrue="1" operator="equal">
      <formula>"T"</formula>
    </cfRule>
  </conditionalFormatting>
  <conditionalFormatting sqref="Q2:Q4 Q6:Q10">
    <cfRule type="cellIs" dxfId="706" priority="275" stopIfTrue="1" operator="equal">
      <formula>"GV"</formula>
    </cfRule>
    <cfRule type="cellIs" dxfId="705" priority="276" stopIfTrue="1" operator="equal">
      <formula>"PC"</formula>
    </cfRule>
    <cfRule type="cellIs" dxfId="704" priority="277" stopIfTrue="1" operator="equal">
      <formula>"R"</formula>
    </cfRule>
    <cfRule type="cellIs" dxfId="703" priority="278" stopIfTrue="1" operator="equal">
      <formula>"E"</formula>
    </cfRule>
    <cfRule type="cellIs" dxfId="702" priority="279" stopIfTrue="1" operator="equal">
      <formula>"PT"</formula>
    </cfRule>
    <cfRule type="cellIs" dxfId="701" priority="280" stopIfTrue="1" operator="equal">
      <formula>"mt"</formula>
    </cfRule>
  </conditionalFormatting>
  <conditionalFormatting sqref="Q5">
    <cfRule type="cellIs" dxfId="700" priority="269" stopIfTrue="1" operator="equal">
      <formula>"GV"</formula>
    </cfRule>
    <cfRule type="cellIs" dxfId="699" priority="270" stopIfTrue="1" operator="equal">
      <formula>"PC"</formula>
    </cfRule>
    <cfRule type="cellIs" dxfId="698" priority="271" stopIfTrue="1" operator="equal">
      <formula>"R"</formula>
    </cfRule>
    <cfRule type="cellIs" dxfId="697" priority="272" stopIfTrue="1" operator="equal">
      <formula>"E"</formula>
    </cfRule>
    <cfRule type="cellIs" dxfId="696" priority="273" stopIfTrue="1" operator="equal">
      <formula>"PT"</formula>
    </cfRule>
    <cfRule type="cellIs" dxfId="695" priority="274" stopIfTrue="1" operator="equal">
      <formula>"mt"</formula>
    </cfRule>
  </conditionalFormatting>
  <conditionalFormatting sqref="D14:AH14">
    <cfRule type="expression" dxfId="694" priority="268">
      <formula>COUNTIF($D$13:$AH$13,férié)</formula>
    </cfRule>
  </conditionalFormatting>
  <conditionalFormatting sqref="D15:AH15">
    <cfRule type="expression" dxfId="693" priority="265">
      <formula>D$13=""</formula>
    </cfRule>
    <cfRule type="expression" dxfId="692" priority="266">
      <formula>COUNTIF(JF,D$13)</formula>
    </cfRule>
    <cfRule type="expression" dxfId="691" priority="267">
      <formula>WEEKDAY(D$13,2)&gt;5</formula>
    </cfRule>
  </conditionalFormatting>
  <conditionalFormatting sqref="Q2:Q10">
    <cfRule type="cellIs" dxfId="690" priority="262" stopIfTrue="1" operator="equal">
      <formula>"cc"</formula>
    </cfRule>
    <cfRule type="cellIs" dxfId="689" priority="263" stopIfTrue="1" operator="equal">
      <formula>"cl"</formula>
    </cfRule>
    <cfRule type="cellIs" dxfId="688" priority="264" stopIfTrue="1" operator="equal">
      <formula>"m"</formula>
    </cfRule>
  </conditionalFormatting>
  <conditionalFormatting sqref="Q2:Q10">
    <cfRule type="cellIs" dxfId="687" priority="259" stopIfTrue="1" operator="equal">
      <formula>"F"</formula>
    </cfRule>
    <cfRule type="cellIs" dxfId="686" priority="260" stopIfTrue="1" operator="equal">
      <formula>"WK"</formula>
    </cfRule>
    <cfRule type="cellIs" dxfId="685" priority="261" stopIfTrue="1" operator="equal">
      <formula>"T"</formula>
    </cfRule>
  </conditionalFormatting>
  <conditionalFormatting sqref="Q2:Q4 Q6:Q10">
    <cfRule type="cellIs" dxfId="684" priority="253" stopIfTrue="1" operator="equal">
      <formula>"GV"</formula>
    </cfRule>
    <cfRule type="cellIs" dxfId="683" priority="254" stopIfTrue="1" operator="equal">
      <formula>"PC"</formula>
    </cfRule>
    <cfRule type="cellIs" dxfId="682" priority="255" stopIfTrue="1" operator="equal">
      <formula>"R"</formula>
    </cfRule>
    <cfRule type="cellIs" dxfId="681" priority="256" stopIfTrue="1" operator="equal">
      <formula>"E"</formula>
    </cfRule>
    <cfRule type="cellIs" dxfId="680" priority="257" stopIfTrue="1" operator="equal">
      <formula>"PT"</formula>
    </cfRule>
    <cfRule type="cellIs" dxfId="679" priority="258" stopIfTrue="1" operator="equal">
      <formula>"mt"</formula>
    </cfRule>
  </conditionalFormatting>
  <conditionalFormatting sqref="Q5">
    <cfRule type="cellIs" dxfId="678" priority="247" stopIfTrue="1" operator="equal">
      <formula>"GV"</formula>
    </cfRule>
    <cfRule type="cellIs" dxfId="677" priority="248" stopIfTrue="1" operator="equal">
      <formula>"PC"</formula>
    </cfRule>
    <cfRule type="cellIs" dxfId="676" priority="249" stopIfTrue="1" operator="equal">
      <formula>"R"</formula>
    </cfRule>
    <cfRule type="cellIs" dxfId="675" priority="250" stopIfTrue="1" operator="equal">
      <formula>"E"</formula>
    </cfRule>
    <cfRule type="cellIs" dxfId="674" priority="251" stopIfTrue="1" operator="equal">
      <formula>"PT"</formula>
    </cfRule>
    <cfRule type="cellIs" dxfId="673" priority="252" stopIfTrue="1" operator="equal">
      <formula>"mt"</formula>
    </cfRule>
  </conditionalFormatting>
  <conditionalFormatting sqref="D14:AH14">
    <cfRule type="expression" dxfId="672" priority="246">
      <formula>COUNTIF($D$13:$AH$13,férié)</formula>
    </cfRule>
  </conditionalFormatting>
  <conditionalFormatting sqref="D15:AH15">
    <cfRule type="expression" dxfId="671" priority="244">
      <formula>COUNTIF(JF,D$13)</formula>
    </cfRule>
    <cfRule type="expression" dxfId="670" priority="245">
      <formula>WEEKDAY(D$13,2)&gt;5</formula>
    </cfRule>
  </conditionalFormatting>
  <conditionalFormatting sqref="D13:AH15">
    <cfRule type="expression" dxfId="669" priority="243" stopIfTrue="1">
      <formula>D$13=""</formula>
    </cfRule>
  </conditionalFormatting>
  <conditionalFormatting sqref="Q2:Q4 Q6:Q10">
    <cfRule type="cellIs" dxfId="668" priority="237" stopIfTrue="1" operator="equal">
      <formula>"GV"</formula>
    </cfRule>
    <cfRule type="cellIs" dxfId="667" priority="238" stopIfTrue="1" operator="equal">
      <formula>"PC"</formula>
    </cfRule>
    <cfRule type="cellIs" dxfId="666" priority="239" stopIfTrue="1" operator="equal">
      <formula>"R"</formula>
    </cfRule>
    <cfRule type="cellIs" dxfId="665" priority="240" stopIfTrue="1" operator="equal">
      <formula>"E"</formula>
    </cfRule>
    <cfRule type="cellIs" dxfId="664" priority="241" stopIfTrue="1" operator="equal">
      <formula>"PT"</formula>
    </cfRule>
    <cfRule type="cellIs" dxfId="663" priority="242" stopIfTrue="1" operator="equal">
      <formula>"mt"</formula>
    </cfRule>
  </conditionalFormatting>
  <conditionalFormatting sqref="Q2:Q10">
    <cfRule type="cellIs" dxfId="662" priority="234" stopIfTrue="1" operator="equal">
      <formula>"cc"</formula>
    </cfRule>
    <cfRule type="cellIs" dxfId="661" priority="235" stopIfTrue="1" operator="equal">
      <formula>"cl"</formula>
    </cfRule>
    <cfRule type="cellIs" dxfId="660" priority="236" stopIfTrue="1" operator="equal">
      <formula>"m"</formula>
    </cfRule>
  </conditionalFormatting>
  <conditionalFormatting sqref="Q2:Q10">
    <cfRule type="cellIs" dxfId="659" priority="231" stopIfTrue="1" operator="equal">
      <formula>"F"</formula>
    </cfRule>
    <cfRule type="cellIs" dxfId="658" priority="232" stopIfTrue="1" operator="equal">
      <formula>"WK"</formula>
    </cfRule>
    <cfRule type="cellIs" dxfId="657" priority="233" stopIfTrue="1" operator="equal">
      <formula>"T"</formula>
    </cfRule>
  </conditionalFormatting>
  <conditionalFormatting sqref="Q5">
    <cfRule type="cellIs" dxfId="656" priority="225" stopIfTrue="1" operator="equal">
      <formula>"GV"</formula>
    </cfRule>
    <cfRule type="cellIs" dxfId="655" priority="226" stopIfTrue="1" operator="equal">
      <formula>"PC"</formula>
    </cfRule>
    <cfRule type="cellIs" dxfId="654" priority="227" stopIfTrue="1" operator="equal">
      <formula>"R"</formula>
    </cfRule>
    <cfRule type="cellIs" dxfId="653" priority="228" stopIfTrue="1" operator="equal">
      <formula>"E"</formula>
    </cfRule>
    <cfRule type="cellIs" dxfId="652" priority="229" stopIfTrue="1" operator="equal">
      <formula>"PT"</formula>
    </cfRule>
    <cfRule type="cellIs" dxfId="651" priority="230" stopIfTrue="1" operator="equal">
      <formula>"mt"</formula>
    </cfRule>
  </conditionalFormatting>
  <conditionalFormatting sqref="D14:AH14">
    <cfRule type="expression" dxfId="650" priority="224">
      <formula>COUNTIF($D$13:$AH$13,férié)</formula>
    </cfRule>
  </conditionalFormatting>
  <conditionalFormatting sqref="Q2:Q10">
    <cfRule type="cellIs" dxfId="649" priority="221" stopIfTrue="1" operator="equal">
      <formula>"cc"</formula>
    </cfRule>
    <cfRule type="cellIs" dxfId="648" priority="222" stopIfTrue="1" operator="equal">
      <formula>"cl"</formula>
    </cfRule>
    <cfRule type="cellIs" dxfId="647" priority="223" stopIfTrue="1" operator="equal">
      <formula>"m"</formula>
    </cfRule>
  </conditionalFormatting>
  <conditionalFormatting sqref="Q2:Q10">
    <cfRule type="cellIs" dxfId="646" priority="218" stopIfTrue="1" operator="equal">
      <formula>"F"</formula>
    </cfRule>
    <cfRule type="cellIs" dxfId="645" priority="219" stopIfTrue="1" operator="equal">
      <formula>"WK"</formula>
    </cfRule>
    <cfRule type="cellIs" dxfId="644" priority="220" stopIfTrue="1" operator="equal">
      <formula>"T"</formula>
    </cfRule>
  </conditionalFormatting>
  <conditionalFormatting sqref="Q2:Q4 Q6:Q10">
    <cfRule type="cellIs" dxfId="643" priority="212" stopIfTrue="1" operator="equal">
      <formula>"GV"</formula>
    </cfRule>
    <cfRule type="cellIs" dxfId="642" priority="213" stopIfTrue="1" operator="equal">
      <formula>"PC"</formula>
    </cfRule>
    <cfRule type="cellIs" dxfId="641" priority="214" stopIfTrue="1" operator="equal">
      <formula>"R"</formula>
    </cfRule>
    <cfRule type="cellIs" dxfId="640" priority="215" stopIfTrue="1" operator="equal">
      <formula>"E"</formula>
    </cfRule>
    <cfRule type="cellIs" dxfId="639" priority="216" stopIfTrue="1" operator="equal">
      <formula>"PT"</formula>
    </cfRule>
    <cfRule type="cellIs" dxfId="638" priority="217" stopIfTrue="1" operator="equal">
      <formula>"mt"</formula>
    </cfRule>
  </conditionalFormatting>
  <conditionalFormatting sqref="Q5">
    <cfRule type="cellIs" dxfId="637" priority="206" stopIfTrue="1" operator="equal">
      <formula>"GV"</formula>
    </cfRule>
    <cfRule type="cellIs" dxfId="636" priority="207" stopIfTrue="1" operator="equal">
      <formula>"PC"</formula>
    </cfRule>
    <cfRule type="cellIs" dxfId="635" priority="208" stopIfTrue="1" operator="equal">
      <formula>"R"</formula>
    </cfRule>
    <cfRule type="cellIs" dxfId="634" priority="209" stopIfTrue="1" operator="equal">
      <formula>"E"</formula>
    </cfRule>
    <cfRule type="cellIs" dxfId="633" priority="210" stopIfTrue="1" operator="equal">
      <formula>"PT"</formula>
    </cfRule>
    <cfRule type="cellIs" dxfId="632" priority="211" stopIfTrue="1" operator="equal">
      <formula>"mt"</formula>
    </cfRule>
  </conditionalFormatting>
  <conditionalFormatting sqref="D14:AH14">
    <cfRule type="expression" dxfId="631" priority="205">
      <formula>COUNTIF($D$13:$AH$13,férié)</formula>
    </cfRule>
  </conditionalFormatting>
  <conditionalFormatting sqref="Q2:Q10">
    <cfRule type="cellIs" dxfId="630" priority="200" stopIfTrue="1" operator="equal">
      <formula>"cc"</formula>
    </cfRule>
    <cfRule type="cellIs" dxfId="629" priority="201" stopIfTrue="1" operator="equal">
      <formula>"cl"</formula>
    </cfRule>
    <cfRule type="cellIs" dxfId="628" priority="202" stopIfTrue="1" operator="equal">
      <formula>"m"</formula>
    </cfRule>
  </conditionalFormatting>
  <conditionalFormatting sqref="Q2:Q10">
    <cfRule type="cellIs" dxfId="627" priority="197" stopIfTrue="1" operator="equal">
      <formula>"F"</formula>
    </cfRule>
    <cfRule type="cellIs" dxfId="626" priority="198" stopIfTrue="1" operator="equal">
      <formula>"WK"</formula>
    </cfRule>
    <cfRule type="cellIs" dxfId="625" priority="199" stopIfTrue="1" operator="equal">
      <formula>"T"</formula>
    </cfRule>
  </conditionalFormatting>
  <conditionalFormatting sqref="Q2:Q4 Q6:Q10">
    <cfRule type="cellIs" dxfId="624" priority="191" stopIfTrue="1" operator="equal">
      <formula>"GV"</formula>
    </cfRule>
    <cfRule type="cellIs" dxfId="623" priority="192" stopIfTrue="1" operator="equal">
      <formula>"PC"</formula>
    </cfRule>
    <cfRule type="cellIs" dxfId="622" priority="193" stopIfTrue="1" operator="equal">
      <formula>"R"</formula>
    </cfRule>
    <cfRule type="cellIs" dxfId="621" priority="194" stopIfTrue="1" operator="equal">
      <formula>"E"</formula>
    </cfRule>
    <cfRule type="cellIs" dxfId="620" priority="195" stopIfTrue="1" operator="equal">
      <formula>"PT"</formula>
    </cfRule>
    <cfRule type="cellIs" dxfId="619" priority="196" stopIfTrue="1" operator="equal">
      <formula>"mt"</formula>
    </cfRule>
  </conditionalFormatting>
  <conditionalFormatting sqref="Q5">
    <cfRule type="cellIs" dxfId="618" priority="185" stopIfTrue="1" operator="equal">
      <formula>"GV"</formula>
    </cfRule>
    <cfRule type="cellIs" dxfId="617" priority="186" stopIfTrue="1" operator="equal">
      <formula>"PC"</formula>
    </cfRule>
    <cfRule type="cellIs" dxfId="616" priority="187" stopIfTrue="1" operator="equal">
      <formula>"R"</formula>
    </cfRule>
    <cfRule type="cellIs" dxfId="615" priority="188" stopIfTrue="1" operator="equal">
      <formula>"E"</formula>
    </cfRule>
    <cfRule type="cellIs" dxfId="614" priority="189" stopIfTrue="1" operator="equal">
      <formula>"PT"</formula>
    </cfRule>
    <cfRule type="cellIs" dxfId="613" priority="190" stopIfTrue="1" operator="equal">
      <formula>"mt"</formula>
    </cfRule>
  </conditionalFormatting>
  <conditionalFormatting sqref="D14:AH14">
    <cfRule type="expression" dxfId="612" priority="184">
      <formula>COUNTIF($D$13:$AH$13,férié)</formula>
    </cfRule>
  </conditionalFormatting>
  <conditionalFormatting sqref="D16:AH16">
    <cfRule type="expression" dxfId="611" priority="70">
      <formula>D$13=""</formula>
    </cfRule>
    <cfRule type="expression" dxfId="610" priority="71">
      <formula>COUNTIF(JF,D$13)</formula>
    </cfRule>
    <cfRule type="expression" dxfId="609" priority="72">
      <formula>WEEKDAY(D$13,2)&gt;5</formula>
    </cfRule>
  </conditionalFormatting>
  <conditionalFormatting sqref="D16:AH16">
    <cfRule type="expression" dxfId="608" priority="68">
      <formula>COUNTIF(JF,D$13)</formula>
    </cfRule>
    <cfRule type="expression" dxfId="607" priority="69">
      <formula>WEEKDAY(D$13,2)&gt;5</formula>
    </cfRule>
  </conditionalFormatting>
  <conditionalFormatting sqref="D16:AH16">
    <cfRule type="expression" dxfId="606" priority="67" stopIfTrue="1">
      <formula>D$13=""</formula>
    </cfRule>
  </conditionalFormatting>
  <conditionalFormatting sqref="D17:AH17">
    <cfRule type="expression" dxfId="605" priority="64">
      <formula>D$13=""</formula>
    </cfRule>
    <cfRule type="expression" dxfId="604" priority="65">
      <formula>COUNTIF(JF,D$13)</formula>
    </cfRule>
    <cfRule type="expression" dxfId="603" priority="66">
      <formula>WEEKDAY(D$13,2)&gt;5</formula>
    </cfRule>
  </conditionalFormatting>
  <conditionalFormatting sqref="D17:AH17">
    <cfRule type="expression" dxfId="602" priority="62">
      <formula>COUNTIF(JF,D$13)</formula>
    </cfRule>
    <cfRule type="expression" dxfId="601" priority="63">
      <formula>WEEKDAY(D$13,2)&gt;5</formula>
    </cfRule>
  </conditionalFormatting>
  <conditionalFormatting sqref="D17:AH17">
    <cfRule type="expression" dxfId="600" priority="61" stopIfTrue="1">
      <formula>D$13=""</formula>
    </cfRule>
  </conditionalFormatting>
  <conditionalFormatting sqref="D18:AH18">
    <cfRule type="expression" dxfId="599" priority="52">
      <formula>D$13=""</formula>
    </cfRule>
    <cfRule type="expression" dxfId="598" priority="53">
      <formula>COUNTIF(JF,D$13)</formula>
    </cfRule>
    <cfRule type="expression" dxfId="597" priority="54">
      <formula>WEEKDAY(D$13,2)&gt;5</formula>
    </cfRule>
  </conditionalFormatting>
  <conditionalFormatting sqref="D18:AH18">
    <cfRule type="expression" dxfId="596" priority="50">
      <formula>COUNTIF(JF,D$13)</formula>
    </cfRule>
    <cfRule type="expression" dxfId="595" priority="51">
      <formula>WEEKDAY(D$13,2)&gt;5</formula>
    </cfRule>
  </conditionalFormatting>
  <conditionalFormatting sqref="D18:AH18">
    <cfRule type="expression" dxfId="594" priority="49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calendaire'!A1,10,1),0)</f>
        <v>40816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40816</v>
      </c>
      <c r="E13" s="32">
        <f>D13+1</f>
        <v>40817</v>
      </c>
      <c r="F13" s="32">
        <f>E13+1</f>
        <v>40818</v>
      </c>
      <c r="G13" s="32">
        <f>F13+1</f>
        <v>40819</v>
      </c>
      <c r="H13" s="32">
        <f t="shared" ref="H13:AC13" si="0">G13+1</f>
        <v>40820</v>
      </c>
      <c r="I13" s="32">
        <f t="shared" si="0"/>
        <v>40821</v>
      </c>
      <c r="J13" s="32">
        <f t="shared" si="0"/>
        <v>40822</v>
      </c>
      <c r="K13" s="32">
        <f t="shared" si="0"/>
        <v>40823</v>
      </c>
      <c r="L13" s="32">
        <f t="shared" si="0"/>
        <v>40824</v>
      </c>
      <c r="M13" s="32">
        <f t="shared" si="0"/>
        <v>40825</v>
      </c>
      <c r="N13" s="32">
        <f t="shared" si="0"/>
        <v>40826</v>
      </c>
      <c r="O13" s="32">
        <f t="shared" si="0"/>
        <v>40827</v>
      </c>
      <c r="P13" s="32">
        <f t="shared" si="0"/>
        <v>40828</v>
      </c>
      <c r="Q13" s="32">
        <f t="shared" si="0"/>
        <v>40829</v>
      </c>
      <c r="R13" s="32">
        <f t="shared" si="0"/>
        <v>40830</v>
      </c>
      <c r="S13" s="32">
        <f t="shared" si="0"/>
        <v>40831</v>
      </c>
      <c r="T13" s="32">
        <f t="shared" si="0"/>
        <v>40832</v>
      </c>
      <c r="U13" s="32">
        <f t="shared" si="0"/>
        <v>40833</v>
      </c>
      <c r="V13" s="32">
        <f t="shared" si="0"/>
        <v>40834</v>
      </c>
      <c r="W13" s="32">
        <f t="shared" si="0"/>
        <v>40835</v>
      </c>
      <c r="X13" s="32">
        <f t="shared" si="0"/>
        <v>40836</v>
      </c>
      <c r="Y13" s="32">
        <f t="shared" si="0"/>
        <v>40837</v>
      </c>
      <c r="Z13" s="32">
        <f t="shared" si="0"/>
        <v>40838</v>
      </c>
      <c r="AA13" s="32">
        <f t="shared" si="0"/>
        <v>40839</v>
      </c>
      <c r="AB13" s="32">
        <f t="shared" si="0"/>
        <v>40840</v>
      </c>
      <c r="AC13" s="32">
        <f t="shared" si="0"/>
        <v>40841</v>
      </c>
      <c r="AD13" s="32">
        <f>IF(AC13&lt;&gt;"",IF(AC13+1&lt;=EOMONTH(($D$12)*1,0),AC13+1,""),"")</f>
        <v>40842</v>
      </c>
      <c r="AE13" s="32">
        <f>IF(AD13="","",IF(MONTH(AD13+1)&lt;&gt;MONTH(AD13),"",AD13+1))</f>
        <v>40843</v>
      </c>
      <c r="AF13" s="32">
        <f t="shared" ref="AF13:AH13" si="1">IF(AE13="","",IF(MONTH(AE13+1)&lt;&gt;MONTH(AE13),"",AE13+1))</f>
        <v>40844</v>
      </c>
      <c r="AG13" s="32">
        <f t="shared" si="1"/>
        <v>40845</v>
      </c>
      <c r="AH13" s="32">
        <f t="shared" si="1"/>
        <v>40846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40816</v>
      </c>
      <c r="E14" s="47">
        <f t="shared" ref="E14:AH14" si="2">E13</f>
        <v>40817</v>
      </c>
      <c r="F14" s="47">
        <f t="shared" si="2"/>
        <v>40818</v>
      </c>
      <c r="G14" s="47">
        <f t="shared" si="2"/>
        <v>40819</v>
      </c>
      <c r="H14" s="47">
        <f t="shared" si="2"/>
        <v>40820</v>
      </c>
      <c r="I14" s="47">
        <f t="shared" si="2"/>
        <v>40821</v>
      </c>
      <c r="J14" s="47">
        <f t="shared" si="2"/>
        <v>40822</v>
      </c>
      <c r="K14" s="47">
        <f t="shared" si="2"/>
        <v>40823</v>
      </c>
      <c r="L14" s="47">
        <f t="shared" si="2"/>
        <v>40824</v>
      </c>
      <c r="M14" s="47">
        <f t="shared" si="2"/>
        <v>40825</v>
      </c>
      <c r="N14" s="47">
        <f t="shared" si="2"/>
        <v>40826</v>
      </c>
      <c r="O14" s="47">
        <f t="shared" si="2"/>
        <v>40827</v>
      </c>
      <c r="P14" s="47">
        <f t="shared" si="2"/>
        <v>40828</v>
      </c>
      <c r="Q14" s="47">
        <f t="shared" si="2"/>
        <v>40829</v>
      </c>
      <c r="R14" s="47">
        <f t="shared" si="2"/>
        <v>40830</v>
      </c>
      <c r="S14" s="47">
        <f t="shared" si="2"/>
        <v>40831</v>
      </c>
      <c r="T14" s="47">
        <f t="shared" si="2"/>
        <v>40832</v>
      </c>
      <c r="U14" s="47">
        <f t="shared" si="2"/>
        <v>40833</v>
      </c>
      <c r="V14" s="47">
        <f t="shared" si="2"/>
        <v>40834</v>
      </c>
      <c r="W14" s="47">
        <f t="shared" si="2"/>
        <v>40835</v>
      </c>
      <c r="X14" s="47">
        <f t="shared" si="2"/>
        <v>40836</v>
      </c>
      <c r="Y14" s="47">
        <f t="shared" si="2"/>
        <v>40837</v>
      </c>
      <c r="Z14" s="47">
        <f t="shared" si="2"/>
        <v>40838</v>
      </c>
      <c r="AA14" s="47">
        <f t="shared" si="2"/>
        <v>40839</v>
      </c>
      <c r="AB14" s="47">
        <f t="shared" si="2"/>
        <v>40840</v>
      </c>
      <c r="AC14" s="47">
        <f t="shared" si="2"/>
        <v>40841</v>
      </c>
      <c r="AD14" s="47">
        <f t="shared" si="2"/>
        <v>40842</v>
      </c>
      <c r="AE14" s="47">
        <f t="shared" si="2"/>
        <v>40843</v>
      </c>
      <c r="AF14" s="47">
        <f t="shared" si="2"/>
        <v>40844</v>
      </c>
      <c r="AG14" s="47">
        <f t="shared" si="2"/>
        <v>40845</v>
      </c>
      <c r="AH14" s="47">
        <f t="shared" si="2"/>
        <v>40846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593" priority="366" stopIfTrue="1" operator="equal">
      <formula>"GV"</formula>
    </cfRule>
    <cfRule type="cellIs" dxfId="592" priority="367" stopIfTrue="1" operator="equal">
      <formula>"PC"</formula>
    </cfRule>
    <cfRule type="cellIs" dxfId="591" priority="368" stopIfTrue="1" operator="equal">
      <formula>"R"</formula>
    </cfRule>
    <cfRule type="cellIs" dxfId="590" priority="369" stopIfTrue="1" operator="equal">
      <formula>"E"</formula>
    </cfRule>
    <cfRule type="cellIs" dxfId="589" priority="370" stopIfTrue="1" operator="equal">
      <formula>"PT"</formula>
    </cfRule>
    <cfRule type="cellIs" dxfId="588" priority="371" stopIfTrue="1" operator="equal">
      <formula>"mt"</formula>
    </cfRule>
  </conditionalFormatting>
  <conditionalFormatting sqref="Q2:Q10">
    <cfRule type="cellIs" dxfId="587" priority="423" stopIfTrue="1" operator="equal">
      <formula>"cc"</formula>
    </cfRule>
    <cfRule type="cellIs" dxfId="586" priority="424" stopIfTrue="1" operator="equal">
      <formula>"cl"</formula>
    </cfRule>
    <cfRule type="cellIs" dxfId="585" priority="425" stopIfTrue="1" operator="equal">
      <formula>"m"</formula>
    </cfRule>
  </conditionalFormatting>
  <conditionalFormatting sqref="Q2:Q10">
    <cfRule type="cellIs" dxfId="584" priority="420" stopIfTrue="1" operator="equal">
      <formula>"F"</formula>
    </cfRule>
    <cfRule type="cellIs" dxfId="583" priority="421" stopIfTrue="1" operator="equal">
      <formula>"WK"</formula>
    </cfRule>
    <cfRule type="cellIs" dxfId="582" priority="422" stopIfTrue="1" operator="equal">
      <formula>"T"</formula>
    </cfRule>
  </conditionalFormatting>
  <conditionalFormatting sqref="Q5">
    <cfRule type="cellIs" dxfId="581" priority="354" stopIfTrue="1" operator="equal">
      <formula>"GV"</formula>
    </cfRule>
    <cfRule type="cellIs" dxfId="580" priority="355" stopIfTrue="1" operator="equal">
      <formula>"PC"</formula>
    </cfRule>
    <cfRule type="cellIs" dxfId="579" priority="356" stopIfTrue="1" operator="equal">
      <formula>"R"</formula>
    </cfRule>
    <cfRule type="cellIs" dxfId="578" priority="357" stopIfTrue="1" operator="equal">
      <formula>"E"</formula>
    </cfRule>
    <cfRule type="cellIs" dxfId="577" priority="358" stopIfTrue="1" operator="equal">
      <formula>"PT"</formula>
    </cfRule>
    <cfRule type="cellIs" dxfId="576" priority="359" stopIfTrue="1" operator="equal">
      <formula>"mt"</formula>
    </cfRule>
  </conditionalFormatting>
  <conditionalFormatting sqref="D14:AH14">
    <cfRule type="expression" dxfId="575" priority="269">
      <formula>COUNTIF($D$13:$AH$13,férié)</formula>
    </cfRule>
  </conditionalFormatting>
  <conditionalFormatting sqref="Q2:Q10">
    <cfRule type="cellIs" dxfId="574" priority="266" stopIfTrue="1" operator="equal">
      <formula>"cc"</formula>
    </cfRule>
    <cfRule type="cellIs" dxfId="573" priority="267" stopIfTrue="1" operator="equal">
      <formula>"cl"</formula>
    </cfRule>
    <cfRule type="cellIs" dxfId="572" priority="268" stopIfTrue="1" operator="equal">
      <formula>"m"</formula>
    </cfRule>
  </conditionalFormatting>
  <conditionalFormatting sqref="Q2:Q10">
    <cfRule type="cellIs" dxfId="571" priority="263" stopIfTrue="1" operator="equal">
      <formula>"F"</formula>
    </cfRule>
    <cfRule type="cellIs" dxfId="570" priority="264" stopIfTrue="1" operator="equal">
      <formula>"WK"</formula>
    </cfRule>
    <cfRule type="cellIs" dxfId="569" priority="265" stopIfTrue="1" operator="equal">
      <formula>"T"</formula>
    </cfRule>
  </conditionalFormatting>
  <conditionalFormatting sqref="Q2:Q4 Q6:Q10">
    <cfRule type="cellIs" dxfId="568" priority="257" stopIfTrue="1" operator="equal">
      <formula>"GV"</formula>
    </cfRule>
    <cfRule type="cellIs" dxfId="567" priority="258" stopIfTrue="1" operator="equal">
      <formula>"PC"</formula>
    </cfRule>
    <cfRule type="cellIs" dxfId="566" priority="259" stopIfTrue="1" operator="equal">
      <formula>"R"</formula>
    </cfRule>
    <cfRule type="cellIs" dxfId="565" priority="260" stopIfTrue="1" operator="equal">
      <formula>"E"</formula>
    </cfRule>
    <cfRule type="cellIs" dxfId="564" priority="261" stopIfTrue="1" operator="equal">
      <formula>"PT"</formula>
    </cfRule>
    <cfRule type="cellIs" dxfId="563" priority="262" stopIfTrue="1" operator="equal">
      <formula>"mt"</formula>
    </cfRule>
  </conditionalFormatting>
  <conditionalFormatting sqref="Q5">
    <cfRule type="cellIs" dxfId="562" priority="251" stopIfTrue="1" operator="equal">
      <formula>"GV"</formula>
    </cfRule>
    <cfRule type="cellIs" dxfId="561" priority="252" stopIfTrue="1" operator="equal">
      <formula>"PC"</formula>
    </cfRule>
    <cfRule type="cellIs" dxfId="560" priority="253" stopIfTrue="1" operator="equal">
      <formula>"R"</formula>
    </cfRule>
    <cfRule type="cellIs" dxfId="559" priority="254" stopIfTrue="1" operator="equal">
      <formula>"E"</formula>
    </cfRule>
    <cfRule type="cellIs" dxfId="558" priority="255" stopIfTrue="1" operator="equal">
      <formula>"PT"</formula>
    </cfRule>
    <cfRule type="cellIs" dxfId="557" priority="256" stopIfTrue="1" operator="equal">
      <formula>"mt"</formula>
    </cfRule>
  </conditionalFormatting>
  <conditionalFormatting sqref="D14:AH14">
    <cfRule type="expression" dxfId="556" priority="250">
      <formula>COUNTIF($D$13:$AH$13,férié)</formula>
    </cfRule>
  </conditionalFormatting>
  <conditionalFormatting sqref="D15:AH15">
    <cfRule type="expression" dxfId="555" priority="247">
      <formula>D$13=""</formula>
    </cfRule>
    <cfRule type="expression" dxfId="554" priority="248">
      <formula>COUNTIF(JF,D$13)</formula>
    </cfRule>
    <cfRule type="expression" dxfId="553" priority="249">
      <formula>WEEKDAY(D$13,2)&gt;5</formula>
    </cfRule>
  </conditionalFormatting>
  <conditionalFormatting sqref="Q2:Q10">
    <cfRule type="cellIs" dxfId="552" priority="244" stopIfTrue="1" operator="equal">
      <formula>"cc"</formula>
    </cfRule>
    <cfRule type="cellIs" dxfId="551" priority="245" stopIfTrue="1" operator="equal">
      <formula>"cl"</formula>
    </cfRule>
    <cfRule type="cellIs" dxfId="550" priority="246" stopIfTrue="1" operator="equal">
      <formula>"m"</formula>
    </cfRule>
  </conditionalFormatting>
  <conditionalFormatting sqref="Q2:Q10">
    <cfRule type="cellIs" dxfId="549" priority="241" stopIfTrue="1" operator="equal">
      <formula>"F"</formula>
    </cfRule>
    <cfRule type="cellIs" dxfId="548" priority="242" stopIfTrue="1" operator="equal">
      <formula>"WK"</formula>
    </cfRule>
    <cfRule type="cellIs" dxfId="547" priority="243" stopIfTrue="1" operator="equal">
      <formula>"T"</formula>
    </cfRule>
  </conditionalFormatting>
  <conditionalFormatting sqref="Q2:Q4 Q6:Q10">
    <cfRule type="cellIs" dxfId="546" priority="235" stopIfTrue="1" operator="equal">
      <formula>"GV"</formula>
    </cfRule>
    <cfRule type="cellIs" dxfId="545" priority="236" stopIfTrue="1" operator="equal">
      <formula>"PC"</formula>
    </cfRule>
    <cfRule type="cellIs" dxfId="544" priority="237" stopIfTrue="1" operator="equal">
      <formula>"R"</formula>
    </cfRule>
    <cfRule type="cellIs" dxfId="543" priority="238" stopIfTrue="1" operator="equal">
      <formula>"E"</formula>
    </cfRule>
    <cfRule type="cellIs" dxfId="542" priority="239" stopIfTrue="1" operator="equal">
      <formula>"PT"</formula>
    </cfRule>
    <cfRule type="cellIs" dxfId="541" priority="240" stopIfTrue="1" operator="equal">
      <formula>"mt"</formula>
    </cfRule>
  </conditionalFormatting>
  <conditionalFormatting sqref="Q5">
    <cfRule type="cellIs" dxfId="540" priority="229" stopIfTrue="1" operator="equal">
      <formula>"GV"</formula>
    </cfRule>
    <cfRule type="cellIs" dxfId="539" priority="230" stopIfTrue="1" operator="equal">
      <formula>"PC"</formula>
    </cfRule>
    <cfRule type="cellIs" dxfId="538" priority="231" stopIfTrue="1" operator="equal">
      <formula>"R"</formula>
    </cfRule>
    <cfRule type="cellIs" dxfId="537" priority="232" stopIfTrue="1" operator="equal">
      <formula>"E"</formula>
    </cfRule>
    <cfRule type="cellIs" dxfId="536" priority="233" stopIfTrue="1" operator="equal">
      <formula>"PT"</formula>
    </cfRule>
    <cfRule type="cellIs" dxfId="535" priority="234" stopIfTrue="1" operator="equal">
      <formula>"mt"</formula>
    </cfRule>
  </conditionalFormatting>
  <conditionalFormatting sqref="D14:AH14">
    <cfRule type="expression" dxfId="534" priority="228">
      <formula>COUNTIF($D$13:$AH$13,férié)</formula>
    </cfRule>
  </conditionalFormatting>
  <conditionalFormatting sqref="D15:AH15">
    <cfRule type="expression" dxfId="533" priority="226">
      <formula>COUNTIF(JF,D$13)</formula>
    </cfRule>
    <cfRule type="expression" dxfId="532" priority="227">
      <formula>WEEKDAY(D$13,2)&gt;5</formula>
    </cfRule>
  </conditionalFormatting>
  <conditionalFormatting sqref="D13:AH15">
    <cfRule type="expression" dxfId="531" priority="225" stopIfTrue="1">
      <formula>D$13=""</formula>
    </cfRule>
  </conditionalFormatting>
  <conditionalFormatting sqref="Q2:Q4 Q6:Q10">
    <cfRule type="cellIs" dxfId="530" priority="219" stopIfTrue="1" operator="equal">
      <formula>"GV"</formula>
    </cfRule>
    <cfRule type="cellIs" dxfId="529" priority="220" stopIfTrue="1" operator="equal">
      <formula>"PC"</formula>
    </cfRule>
    <cfRule type="cellIs" dxfId="528" priority="221" stopIfTrue="1" operator="equal">
      <formula>"R"</formula>
    </cfRule>
    <cfRule type="cellIs" dxfId="527" priority="222" stopIfTrue="1" operator="equal">
      <formula>"E"</formula>
    </cfRule>
    <cfRule type="cellIs" dxfId="526" priority="223" stopIfTrue="1" operator="equal">
      <formula>"PT"</formula>
    </cfRule>
    <cfRule type="cellIs" dxfId="525" priority="224" stopIfTrue="1" operator="equal">
      <formula>"mt"</formula>
    </cfRule>
  </conditionalFormatting>
  <conditionalFormatting sqref="Q2:Q10">
    <cfRule type="cellIs" dxfId="524" priority="216" stopIfTrue="1" operator="equal">
      <formula>"cc"</formula>
    </cfRule>
    <cfRule type="cellIs" dxfId="523" priority="217" stopIfTrue="1" operator="equal">
      <formula>"cl"</formula>
    </cfRule>
    <cfRule type="cellIs" dxfId="522" priority="218" stopIfTrue="1" operator="equal">
      <formula>"m"</formula>
    </cfRule>
  </conditionalFormatting>
  <conditionalFormatting sqref="Q2:Q10">
    <cfRule type="cellIs" dxfId="521" priority="213" stopIfTrue="1" operator="equal">
      <formula>"F"</formula>
    </cfRule>
    <cfRule type="cellIs" dxfId="520" priority="214" stopIfTrue="1" operator="equal">
      <formula>"WK"</formula>
    </cfRule>
    <cfRule type="cellIs" dxfId="519" priority="215" stopIfTrue="1" operator="equal">
      <formula>"T"</formula>
    </cfRule>
  </conditionalFormatting>
  <conditionalFormatting sqref="Q5">
    <cfRule type="cellIs" dxfId="518" priority="207" stopIfTrue="1" operator="equal">
      <formula>"GV"</formula>
    </cfRule>
    <cfRule type="cellIs" dxfId="517" priority="208" stopIfTrue="1" operator="equal">
      <formula>"PC"</formula>
    </cfRule>
    <cfRule type="cellIs" dxfId="516" priority="209" stopIfTrue="1" operator="equal">
      <formula>"R"</formula>
    </cfRule>
    <cfRule type="cellIs" dxfId="515" priority="210" stopIfTrue="1" operator="equal">
      <formula>"E"</formula>
    </cfRule>
    <cfRule type="cellIs" dxfId="514" priority="211" stopIfTrue="1" operator="equal">
      <formula>"PT"</formula>
    </cfRule>
    <cfRule type="cellIs" dxfId="513" priority="212" stopIfTrue="1" operator="equal">
      <formula>"mt"</formula>
    </cfRule>
  </conditionalFormatting>
  <conditionalFormatting sqref="D14:AH14">
    <cfRule type="expression" dxfId="512" priority="206">
      <formula>COUNTIF($D$13:$AH$13,férié)</formula>
    </cfRule>
  </conditionalFormatting>
  <conditionalFormatting sqref="Q2:Q10">
    <cfRule type="cellIs" dxfId="511" priority="203" stopIfTrue="1" operator="equal">
      <formula>"cc"</formula>
    </cfRule>
    <cfRule type="cellIs" dxfId="510" priority="204" stopIfTrue="1" operator="equal">
      <formula>"cl"</formula>
    </cfRule>
    <cfRule type="cellIs" dxfId="509" priority="205" stopIfTrue="1" operator="equal">
      <formula>"m"</formula>
    </cfRule>
  </conditionalFormatting>
  <conditionalFormatting sqref="Q2:Q10">
    <cfRule type="cellIs" dxfId="508" priority="200" stopIfTrue="1" operator="equal">
      <formula>"F"</formula>
    </cfRule>
    <cfRule type="cellIs" dxfId="507" priority="201" stopIfTrue="1" operator="equal">
      <formula>"WK"</formula>
    </cfRule>
    <cfRule type="cellIs" dxfId="506" priority="202" stopIfTrue="1" operator="equal">
      <formula>"T"</formula>
    </cfRule>
  </conditionalFormatting>
  <conditionalFormatting sqref="Q2:Q4 Q6:Q10">
    <cfRule type="cellIs" dxfId="505" priority="194" stopIfTrue="1" operator="equal">
      <formula>"GV"</formula>
    </cfRule>
    <cfRule type="cellIs" dxfId="504" priority="195" stopIfTrue="1" operator="equal">
      <formula>"PC"</formula>
    </cfRule>
    <cfRule type="cellIs" dxfId="503" priority="196" stopIfTrue="1" operator="equal">
      <formula>"R"</formula>
    </cfRule>
    <cfRule type="cellIs" dxfId="502" priority="197" stopIfTrue="1" operator="equal">
      <formula>"E"</formula>
    </cfRule>
    <cfRule type="cellIs" dxfId="501" priority="198" stopIfTrue="1" operator="equal">
      <formula>"PT"</formula>
    </cfRule>
    <cfRule type="cellIs" dxfId="500" priority="199" stopIfTrue="1" operator="equal">
      <formula>"mt"</formula>
    </cfRule>
  </conditionalFormatting>
  <conditionalFormatting sqref="Q5">
    <cfRule type="cellIs" dxfId="499" priority="188" stopIfTrue="1" operator="equal">
      <formula>"GV"</formula>
    </cfRule>
    <cfRule type="cellIs" dxfId="498" priority="189" stopIfTrue="1" operator="equal">
      <formula>"PC"</formula>
    </cfRule>
    <cfRule type="cellIs" dxfId="497" priority="190" stopIfTrue="1" operator="equal">
      <formula>"R"</formula>
    </cfRule>
    <cfRule type="cellIs" dxfId="496" priority="191" stopIfTrue="1" operator="equal">
      <formula>"E"</formula>
    </cfRule>
    <cfRule type="cellIs" dxfId="495" priority="192" stopIfTrue="1" operator="equal">
      <formula>"PT"</formula>
    </cfRule>
    <cfRule type="cellIs" dxfId="494" priority="193" stopIfTrue="1" operator="equal">
      <formula>"mt"</formula>
    </cfRule>
  </conditionalFormatting>
  <conditionalFormatting sqref="D14:AH14">
    <cfRule type="expression" dxfId="493" priority="187">
      <formula>COUNTIF($D$13:$AH$13,férié)</formula>
    </cfRule>
  </conditionalFormatting>
  <conditionalFormatting sqref="Q2:Q10">
    <cfRule type="cellIs" dxfId="492" priority="182" stopIfTrue="1" operator="equal">
      <formula>"cc"</formula>
    </cfRule>
    <cfRule type="cellIs" dxfId="491" priority="183" stopIfTrue="1" operator="equal">
      <formula>"cl"</formula>
    </cfRule>
    <cfRule type="cellIs" dxfId="490" priority="184" stopIfTrue="1" operator="equal">
      <formula>"m"</formula>
    </cfRule>
  </conditionalFormatting>
  <conditionalFormatting sqref="Q2:Q10">
    <cfRule type="cellIs" dxfId="489" priority="179" stopIfTrue="1" operator="equal">
      <formula>"F"</formula>
    </cfRule>
    <cfRule type="cellIs" dxfId="488" priority="180" stopIfTrue="1" operator="equal">
      <formula>"WK"</formula>
    </cfRule>
    <cfRule type="cellIs" dxfId="487" priority="181" stopIfTrue="1" operator="equal">
      <formula>"T"</formula>
    </cfRule>
  </conditionalFormatting>
  <conditionalFormatting sqref="Q2:Q4 Q6:Q10">
    <cfRule type="cellIs" dxfId="486" priority="173" stopIfTrue="1" operator="equal">
      <formula>"GV"</formula>
    </cfRule>
    <cfRule type="cellIs" dxfId="485" priority="174" stopIfTrue="1" operator="equal">
      <formula>"PC"</formula>
    </cfRule>
    <cfRule type="cellIs" dxfId="484" priority="175" stopIfTrue="1" operator="equal">
      <formula>"R"</formula>
    </cfRule>
    <cfRule type="cellIs" dxfId="483" priority="176" stopIfTrue="1" operator="equal">
      <formula>"E"</formula>
    </cfRule>
    <cfRule type="cellIs" dxfId="482" priority="177" stopIfTrue="1" operator="equal">
      <formula>"PT"</formula>
    </cfRule>
    <cfRule type="cellIs" dxfId="481" priority="178" stopIfTrue="1" operator="equal">
      <formula>"mt"</formula>
    </cfRule>
  </conditionalFormatting>
  <conditionalFormatting sqref="Q5">
    <cfRule type="cellIs" dxfId="480" priority="167" stopIfTrue="1" operator="equal">
      <formula>"GV"</formula>
    </cfRule>
    <cfRule type="cellIs" dxfId="479" priority="168" stopIfTrue="1" operator="equal">
      <formula>"PC"</formula>
    </cfRule>
    <cfRule type="cellIs" dxfId="478" priority="169" stopIfTrue="1" operator="equal">
      <formula>"R"</formula>
    </cfRule>
    <cfRule type="cellIs" dxfId="477" priority="170" stopIfTrue="1" operator="equal">
      <formula>"E"</formula>
    </cfRule>
    <cfRule type="cellIs" dxfId="476" priority="171" stopIfTrue="1" operator="equal">
      <formula>"PT"</formula>
    </cfRule>
    <cfRule type="cellIs" dxfId="475" priority="172" stopIfTrue="1" operator="equal">
      <formula>"mt"</formula>
    </cfRule>
  </conditionalFormatting>
  <conditionalFormatting sqref="D14:AH14">
    <cfRule type="expression" dxfId="474" priority="166">
      <formula>COUNTIF($D$13:$AH$13,férié)</formula>
    </cfRule>
  </conditionalFormatting>
  <conditionalFormatting sqref="D16:AH16">
    <cfRule type="expression" dxfId="473" priority="70">
      <formula>D$13=""</formula>
    </cfRule>
    <cfRule type="expression" dxfId="472" priority="71">
      <formula>COUNTIF(JF,D$13)</formula>
    </cfRule>
    <cfRule type="expression" dxfId="471" priority="72">
      <formula>WEEKDAY(D$13,2)&gt;5</formula>
    </cfRule>
  </conditionalFormatting>
  <conditionalFormatting sqref="D16:AH16">
    <cfRule type="expression" dxfId="470" priority="68">
      <formula>COUNTIF(JF,D$13)</formula>
    </cfRule>
    <cfRule type="expression" dxfId="469" priority="69">
      <formula>WEEKDAY(D$13,2)&gt;5</formula>
    </cfRule>
  </conditionalFormatting>
  <conditionalFormatting sqref="D16:AH16">
    <cfRule type="expression" dxfId="468" priority="67" stopIfTrue="1">
      <formula>D$13=""</formula>
    </cfRule>
  </conditionalFormatting>
  <conditionalFormatting sqref="D17:AH17">
    <cfRule type="expression" dxfId="467" priority="64">
      <formula>D$13=""</formula>
    </cfRule>
    <cfRule type="expression" dxfId="466" priority="65">
      <formula>COUNTIF(JF,D$13)</formula>
    </cfRule>
    <cfRule type="expression" dxfId="465" priority="66">
      <formula>WEEKDAY(D$13,2)&gt;5</formula>
    </cfRule>
  </conditionalFormatting>
  <conditionalFormatting sqref="D17:AH17">
    <cfRule type="expression" dxfId="464" priority="62">
      <formula>COUNTIF(JF,D$13)</formula>
    </cfRule>
    <cfRule type="expression" dxfId="463" priority="63">
      <formula>WEEKDAY(D$13,2)&gt;5</formula>
    </cfRule>
  </conditionalFormatting>
  <conditionalFormatting sqref="D17:AH17">
    <cfRule type="expression" dxfId="462" priority="61" stopIfTrue="1">
      <formula>D$13=""</formula>
    </cfRule>
  </conditionalFormatting>
  <conditionalFormatting sqref="D18:AH18">
    <cfRule type="expression" dxfId="461" priority="52">
      <formula>D$13=""</formula>
    </cfRule>
    <cfRule type="expression" dxfId="460" priority="53">
      <formula>COUNTIF(JF,D$13)</formula>
    </cfRule>
    <cfRule type="expression" dxfId="459" priority="54">
      <formula>WEEKDAY(D$13,2)&gt;5</formula>
    </cfRule>
  </conditionalFormatting>
  <conditionalFormatting sqref="D18:AH18">
    <cfRule type="expression" dxfId="458" priority="50">
      <formula>COUNTIF(JF,D$13)</formula>
    </cfRule>
    <cfRule type="expression" dxfId="457" priority="51">
      <formula>WEEKDAY(D$13,2)&gt;5</formula>
    </cfRule>
  </conditionalFormatting>
  <conditionalFormatting sqref="D18:AH18">
    <cfRule type="expression" dxfId="456" priority="49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calendaire'!A1,11,1),0)</f>
        <v>40847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40847</v>
      </c>
      <c r="E13" s="32">
        <f>D13+1</f>
        <v>40848</v>
      </c>
      <c r="F13" s="32">
        <f>E13+1</f>
        <v>40849</v>
      </c>
      <c r="G13" s="32">
        <f>F13+1</f>
        <v>40850</v>
      </c>
      <c r="H13" s="32">
        <f t="shared" ref="H13:AC13" si="0">G13+1</f>
        <v>40851</v>
      </c>
      <c r="I13" s="32">
        <f t="shared" si="0"/>
        <v>40852</v>
      </c>
      <c r="J13" s="32">
        <f t="shared" si="0"/>
        <v>40853</v>
      </c>
      <c r="K13" s="32">
        <f t="shared" si="0"/>
        <v>40854</v>
      </c>
      <c r="L13" s="32">
        <f t="shared" si="0"/>
        <v>40855</v>
      </c>
      <c r="M13" s="32">
        <f t="shared" si="0"/>
        <v>40856</v>
      </c>
      <c r="N13" s="32">
        <f t="shared" si="0"/>
        <v>40857</v>
      </c>
      <c r="O13" s="32">
        <f t="shared" si="0"/>
        <v>40858</v>
      </c>
      <c r="P13" s="32">
        <f t="shared" si="0"/>
        <v>40859</v>
      </c>
      <c r="Q13" s="32">
        <f t="shared" si="0"/>
        <v>40860</v>
      </c>
      <c r="R13" s="32">
        <f t="shared" si="0"/>
        <v>40861</v>
      </c>
      <c r="S13" s="32">
        <f t="shared" si="0"/>
        <v>40862</v>
      </c>
      <c r="T13" s="32">
        <f t="shared" si="0"/>
        <v>40863</v>
      </c>
      <c r="U13" s="32">
        <f t="shared" si="0"/>
        <v>40864</v>
      </c>
      <c r="V13" s="32">
        <f t="shared" si="0"/>
        <v>40865</v>
      </c>
      <c r="W13" s="32">
        <f t="shared" si="0"/>
        <v>40866</v>
      </c>
      <c r="X13" s="32">
        <f t="shared" si="0"/>
        <v>40867</v>
      </c>
      <c r="Y13" s="32">
        <f t="shared" si="0"/>
        <v>40868</v>
      </c>
      <c r="Z13" s="32">
        <f t="shared" si="0"/>
        <v>40869</v>
      </c>
      <c r="AA13" s="32">
        <f t="shared" si="0"/>
        <v>40870</v>
      </c>
      <c r="AB13" s="32">
        <f t="shared" si="0"/>
        <v>40871</v>
      </c>
      <c r="AC13" s="32">
        <f t="shared" si="0"/>
        <v>40872</v>
      </c>
      <c r="AD13" s="32">
        <f>IF(AC13&lt;&gt;"",IF(AC13+1&lt;=EOMONTH(($D$12)*1,0),AC13+1,""),"")</f>
        <v>40873</v>
      </c>
      <c r="AE13" s="32">
        <f>IF(AD13="","",IF(MONTH(AD13+1)&lt;&gt;MONTH(AD13),"",AD13+1))</f>
        <v>40874</v>
      </c>
      <c r="AF13" s="32">
        <f t="shared" ref="AF13:AH13" si="1">IF(AE13="","",IF(MONTH(AE13+1)&lt;&gt;MONTH(AE13),"",AE13+1))</f>
        <v>40875</v>
      </c>
      <c r="AG13" s="32">
        <f t="shared" si="1"/>
        <v>40876</v>
      </c>
      <c r="AH13" s="32" t="str">
        <f t="shared" si="1"/>
        <v/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40847</v>
      </c>
      <c r="E14" s="47">
        <f t="shared" ref="E14:AH14" si="2">E13</f>
        <v>40848</v>
      </c>
      <c r="F14" s="47">
        <f t="shared" si="2"/>
        <v>40849</v>
      </c>
      <c r="G14" s="47">
        <f t="shared" si="2"/>
        <v>40850</v>
      </c>
      <c r="H14" s="47">
        <f t="shared" si="2"/>
        <v>40851</v>
      </c>
      <c r="I14" s="47">
        <f t="shared" si="2"/>
        <v>40852</v>
      </c>
      <c r="J14" s="47">
        <f t="shared" si="2"/>
        <v>40853</v>
      </c>
      <c r="K14" s="47">
        <f t="shared" si="2"/>
        <v>40854</v>
      </c>
      <c r="L14" s="47">
        <f t="shared" si="2"/>
        <v>40855</v>
      </c>
      <c r="M14" s="47">
        <f t="shared" si="2"/>
        <v>40856</v>
      </c>
      <c r="N14" s="47">
        <f t="shared" si="2"/>
        <v>40857</v>
      </c>
      <c r="O14" s="47">
        <f t="shared" si="2"/>
        <v>40858</v>
      </c>
      <c r="P14" s="47">
        <f t="shared" si="2"/>
        <v>40859</v>
      </c>
      <c r="Q14" s="47">
        <f t="shared" si="2"/>
        <v>40860</v>
      </c>
      <c r="R14" s="47">
        <f t="shared" si="2"/>
        <v>40861</v>
      </c>
      <c r="S14" s="47">
        <f t="shared" si="2"/>
        <v>40862</v>
      </c>
      <c r="T14" s="47">
        <f t="shared" si="2"/>
        <v>40863</v>
      </c>
      <c r="U14" s="47">
        <f t="shared" si="2"/>
        <v>40864</v>
      </c>
      <c r="V14" s="47">
        <f t="shared" si="2"/>
        <v>40865</v>
      </c>
      <c r="W14" s="47">
        <f t="shared" si="2"/>
        <v>40866</v>
      </c>
      <c r="X14" s="47">
        <f t="shared" si="2"/>
        <v>40867</v>
      </c>
      <c r="Y14" s="47">
        <f t="shared" si="2"/>
        <v>40868</v>
      </c>
      <c r="Z14" s="47">
        <f t="shared" si="2"/>
        <v>40869</v>
      </c>
      <c r="AA14" s="47">
        <f t="shared" si="2"/>
        <v>40870</v>
      </c>
      <c r="AB14" s="47">
        <f t="shared" si="2"/>
        <v>40871</v>
      </c>
      <c r="AC14" s="47">
        <f t="shared" si="2"/>
        <v>40872</v>
      </c>
      <c r="AD14" s="47">
        <f t="shared" si="2"/>
        <v>40873</v>
      </c>
      <c r="AE14" s="47">
        <f t="shared" si="2"/>
        <v>40874</v>
      </c>
      <c r="AF14" s="47">
        <f t="shared" si="2"/>
        <v>40875</v>
      </c>
      <c r="AG14" s="47">
        <f t="shared" si="2"/>
        <v>40876</v>
      </c>
      <c r="AH14" s="47" t="str">
        <f t="shared" si="2"/>
        <v/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455" priority="384" stopIfTrue="1" operator="equal">
      <formula>"GV"</formula>
    </cfRule>
    <cfRule type="cellIs" dxfId="454" priority="385" stopIfTrue="1" operator="equal">
      <formula>"PC"</formula>
    </cfRule>
    <cfRule type="cellIs" dxfId="453" priority="386" stopIfTrue="1" operator="equal">
      <formula>"R"</formula>
    </cfRule>
    <cfRule type="cellIs" dxfId="452" priority="387" stopIfTrue="1" operator="equal">
      <formula>"E"</formula>
    </cfRule>
    <cfRule type="cellIs" dxfId="451" priority="388" stopIfTrue="1" operator="equal">
      <formula>"PT"</formula>
    </cfRule>
    <cfRule type="cellIs" dxfId="450" priority="389" stopIfTrue="1" operator="equal">
      <formula>"mt"</formula>
    </cfRule>
  </conditionalFormatting>
  <conditionalFormatting sqref="Q2:Q10">
    <cfRule type="cellIs" dxfId="449" priority="441" stopIfTrue="1" operator="equal">
      <formula>"cc"</formula>
    </cfRule>
    <cfRule type="cellIs" dxfId="448" priority="442" stopIfTrue="1" operator="equal">
      <formula>"cl"</formula>
    </cfRule>
    <cfRule type="cellIs" dxfId="447" priority="443" stopIfTrue="1" operator="equal">
      <formula>"m"</formula>
    </cfRule>
  </conditionalFormatting>
  <conditionalFormatting sqref="Q2:Q10">
    <cfRule type="cellIs" dxfId="446" priority="438" stopIfTrue="1" operator="equal">
      <formula>"F"</formula>
    </cfRule>
    <cfRule type="cellIs" dxfId="445" priority="439" stopIfTrue="1" operator="equal">
      <formula>"WK"</formula>
    </cfRule>
    <cfRule type="cellIs" dxfId="444" priority="440" stopIfTrue="1" operator="equal">
      <formula>"T"</formula>
    </cfRule>
  </conditionalFormatting>
  <conditionalFormatting sqref="Q5">
    <cfRule type="cellIs" dxfId="443" priority="372" stopIfTrue="1" operator="equal">
      <formula>"GV"</formula>
    </cfRule>
    <cfRule type="cellIs" dxfId="442" priority="373" stopIfTrue="1" operator="equal">
      <formula>"PC"</formula>
    </cfRule>
    <cfRule type="cellIs" dxfId="441" priority="374" stopIfTrue="1" operator="equal">
      <formula>"R"</formula>
    </cfRule>
    <cfRule type="cellIs" dxfId="440" priority="375" stopIfTrue="1" operator="equal">
      <formula>"E"</formula>
    </cfRule>
    <cfRule type="cellIs" dxfId="439" priority="376" stopIfTrue="1" operator="equal">
      <formula>"PT"</formula>
    </cfRule>
    <cfRule type="cellIs" dxfId="438" priority="377" stopIfTrue="1" operator="equal">
      <formula>"mt"</formula>
    </cfRule>
  </conditionalFormatting>
  <conditionalFormatting sqref="D14:AH14">
    <cfRule type="expression" dxfId="437" priority="287">
      <formula>COUNTIF($D$13:$AH$13,férié)</formula>
    </cfRule>
  </conditionalFormatting>
  <conditionalFormatting sqref="Q2:Q10">
    <cfRule type="cellIs" dxfId="436" priority="284" stopIfTrue="1" operator="equal">
      <formula>"cc"</formula>
    </cfRule>
    <cfRule type="cellIs" dxfId="435" priority="285" stopIfTrue="1" operator="equal">
      <formula>"cl"</formula>
    </cfRule>
    <cfRule type="cellIs" dxfId="434" priority="286" stopIfTrue="1" operator="equal">
      <formula>"m"</formula>
    </cfRule>
  </conditionalFormatting>
  <conditionalFormatting sqref="Q2:Q10">
    <cfRule type="cellIs" dxfId="433" priority="281" stopIfTrue="1" operator="equal">
      <formula>"F"</formula>
    </cfRule>
    <cfRule type="cellIs" dxfId="432" priority="282" stopIfTrue="1" operator="equal">
      <formula>"WK"</formula>
    </cfRule>
    <cfRule type="cellIs" dxfId="431" priority="283" stopIfTrue="1" operator="equal">
      <formula>"T"</formula>
    </cfRule>
  </conditionalFormatting>
  <conditionalFormatting sqref="Q2:Q4 Q6:Q10">
    <cfRule type="cellIs" dxfId="430" priority="275" stopIfTrue="1" operator="equal">
      <formula>"GV"</formula>
    </cfRule>
    <cfRule type="cellIs" dxfId="429" priority="276" stopIfTrue="1" operator="equal">
      <formula>"PC"</formula>
    </cfRule>
    <cfRule type="cellIs" dxfId="428" priority="277" stopIfTrue="1" operator="equal">
      <formula>"R"</formula>
    </cfRule>
    <cfRule type="cellIs" dxfId="427" priority="278" stopIfTrue="1" operator="equal">
      <formula>"E"</formula>
    </cfRule>
    <cfRule type="cellIs" dxfId="426" priority="279" stopIfTrue="1" operator="equal">
      <formula>"PT"</formula>
    </cfRule>
    <cfRule type="cellIs" dxfId="425" priority="280" stopIfTrue="1" operator="equal">
      <formula>"mt"</formula>
    </cfRule>
  </conditionalFormatting>
  <conditionalFormatting sqref="Q5">
    <cfRule type="cellIs" dxfId="424" priority="269" stopIfTrue="1" operator="equal">
      <formula>"GV"</formula>
    </cfRule>
    <cfRule type="cellIs" dxfId="423" priority="270" stopIfTrue="1" operator="equal">
      <formula>"PC"</formula>
    </cfRule>
    <cfRule type="cellIs" dxfId="422" priority="271" stopIfTrue="1" operator="equal">
      <formula>"R"</formula>
    </cfRule>
    <cfRule type="cellIs" dxfId="421" priority="272" stopIfTrue="1" operator="equal">
      <formula>"E"</formula>
    </cfRule>
    <cfRule type="cellIs" dxfId="420" priority="273" stopIfTrue="1" operator="equal">
      <formula>"PT"</formula>
    </cfRule>
    <cfRule type="cellIs" dxfId="419" priority="274" stopIfTrue="1" operator="equal">
      <formula>"mt"</formula>
    </cfRule>
  </conditionalFormatting>
  <conditionalFormatting sqref="D14:AH14">
    <cfRule type="expression" dxfId="418" priority="268">
      <formula>COUNTIF($D$13:$AH$13,férié)</formula>
    </cfRule>
  </conditionalFormatting>
  <conditionalFormatting sqref="D15:AH15">
    <cfRule type="expression" dxfId="417" priority="265">
      <formula>D$13=""</formula>
    </cfRule>
    <cfRule type="expression" dxfId="416" priority="266">
      <formula>COUNTIF(JF,D$13)</formula>
    </cfRule>
    <cfRule type="expression" dxfId="415" priority="267">
      <formula>WEEKDAY(D$13,2)&gt;5</formula>
    </cfRule>
  </conditionalFormatting>
  <conditionalFormatting sqref="Q2:Q10">
    <cfRule type="cellIs" dxfId="414" priority="262" stopIfTrue="1" operator="equal">
      <formula>"cc"</formula>
    </cfRule>
    <cfRule type="cellIs" dxfId="413" priority="263" stopIfTrue="1" operator="equal">
      <formula>"cl"</formula>
    </cfRule>
    <cfRule type="cellIs" dxfId="412" priority="264" stopIfTrue="1" operator="equal">
      <formula>"m"</formula>
    </cfRule>
  </conditionalFormatting>
  <conditionalFormatting sqref="Q2:Q10">
    <cfRule type="cellIs" dxfId="411" priority="259" stopIfTrue="1" operator="equal">
      <formula>"F"</formula>
    </cfRule>
    <cfRule type="cellIs" dxfId="410" priority="260" stopIfTrue="1" operator="equal">
      <formula>"WK"</formula>
    </cfRule>
    <cfRule type="cellIs" dxfId="409" priority="261" stopIfTrue="1" operator="equal">
      <formula>"T"</formula>
    </cfRule>
  </conditionalFormatting>
  <conditionalFormatting sqref="Q2:Q4 Q6:Q10">
    <cfRule type="cellIs" dxfId="408" priority="253" stopIfTrue="1" operator="equal">
      <formula>"GV"</formula>
    </cfRule>
    <cfRule type="cellIs" dxfId="407" priority="254" stopIfTrue="1" operator="equal">
      <formula>"PC"</formula>
    </cfRule>
    <cfRule type="cellIs" dxfId="406" priority="255" stopIfTrue="1" operator="equal">
      <formula>"R"</formula>
    </cfRule>
    <cfRule type="cellIs" dxfId="405" priority="256" stopIfTrue="1" operator="equal">
      <formula>"E"</formula>
    </cfRule>
    <cfRule type="cellIs" dxfId="404" priority="257" stopIfTrue="1" operator="equal">
      <formula>"PT"</formula>
    </cfRule>
    <cfRule type="cellIs" dxfId="403" priority="258" stopIfTrue="1" operator="equal">
      <formula>"mt"</formula>
    </cfRule>
  </conditionalFormatting>
  <conditionalFormatting sqref="Q5">
    <cfRule type="cellIs" dxfId="402" priority="247" stopIfTrue="1" operator="equal">
      <formula>"GV"</formula>
    </cfRule>
    <cfRule type="cellIs" dxfId="401" priority="248" stopIfTrue="1" operator="equal">
      <formula>"PC"</formula>
    </cfRule>
    <cfRule type="cellIs" dxfId="400" priority="249" stopIfTrue="1" operator="equal">
      <formula>"R"</formula>
    </cfRule>
    <cfRule type="cellIs" dxfId="399" priority="250" stopIfTrue="1" operator="equal">
      <formula>"E"</formula>
    </cfRule>
    <cfRule type="cellIs" dxfId="398" priority="251" stopIfTrue="1" operator="equal">
      <formula>"PT"</formula>
    </cfRule>
    <cfRule type="cellIs" dxfId="397" priority="252" stopIfTrue="1" operator="equal">
      <formula>"mt"</formula>
    </cfRule>
  </conditionalFormatting>
  <conditionalFormatting sqref="D14:AH14">
    <cfRule type="expression" dxfId="396" priority="246">
      <formula>COUNTIF($D$13:$AH$13,férié)</formula>
    </cfRule>
  </conditionalFormatting>
  <conditionalFormatting sqref="D15:AH15">
    <cfRule type="expression" dxfId="395" priority="244">
      <formula>COUNTIF(JF,D$13)</formula>
    </cfRule>
    <cfRule type="expression" dxfId="394" priority="245">
      <formula>WEEKDAY(D$13,2)&gt;5</formula>
    </cfRule>
  </conditionalFormatting>
  <conditionalFormatting sqref="D13:AH15">
    <cfRule type="expression" dxfId="393" priority="243" stopIfTrue="1">
      <formula>D$13=""</formula>
    </cfRule>
  </conditionalFormatting>
  <conditionalFormatting sqref="Q2:Q4 Q6:Q10">
    <cfRule type="cellIs" dxfId="392" priority="237" stopIfTrue="1" operator="equal">
      <formula>"GV"</formula>
    </cfRule>
    <cfRule type="cellIs" dxfId="391" priority="238" stopIfTrue="1" operator="equal">
      <formula>"PC"</formula>
    </cfRule>
    <cfRule type="cellIs" dxfId="390" priority="239" stopIfTrue="1" operator="equal">
      <formula>"R"</formula>
    </cfRule>
    <cfRule type="cellIs" dxfId="389" priority="240" stopIfTrue="1" operator="equal">
      <formula>"E"</formula>
    </cfRule>
    <cfRule type="cellIs" dxfId="388" priority="241" stopIfTrue="1" operator="equal">
      <formula>"PT"</formula>
    </cfRule>
    <cfRule type="cellIs" dxfId="387" priority="242" stopIfTrue="1" operator="equal">
      <formula>"mt"</formula>
    </cfRule>
  </conditionalFormatting>
  <conditionalFormatting sqref="Q2:Q10">
    <cfRule type="cellIs" dxfId="386" priority="234" stopIfTrue="1" operator="equal">
      <formula>"cc"</formula>
    </cfRule>
    <cfRule type="cellIs" dxfId="385" priority="235" stopIfTrue="1" operator="equal">
      <formula>"cl"</formula>
    </cfRule>
    <cfRule type="cellIs" dxfId="384" priority="236" stopIfTrue="1" operator="equal">
      <formula>"m"</formula>
    </cfRule>
  </conditionalFormatting>
  <conditionalFormatting sqref="Q2:Q10">
    <cfRule type="cellIs" dxfId="383" priority="231" stopIfTrue="1" operator="equal">
      <formula>"F"</formula>
    </cfRule>
    <cfRule type="cellIs" dxfId="382" priority="232" stopIfTrue="1" operator="equal">
      <formula>"WK"</formula>
    </cfRule>
    <cfRule type="cellIs" dxfId="381" priority="233" stopIfTrue="1" operator="equal">
      <formula>"T"</formula>
    </cfRule>
  </conditionalFormatting>
  <conditionalFormatting sqref="Q5">
    <cfRule type="cellIs" dxfId="380" priority="225" stopIfTrue="1" operator="equal">
      <formula>"GV"</formula>
    </cfRule>
    <cfRule type="cellIs" dxfId="379" priority="226" stopIfTrue="1" operator="equal">
      <formula>"PC"</formula>
    </cfRule>
    <cfRule type="cellIs" dxfId="378" priority="227" stopIfTrue="1" operator="equal">
      <formula>"R"</formula>
    </cfRule>
    <cfRule type="cellIs" dxfId="377" priority="228" stopIfTrue="1" operator="equal">
      <formula>"E"</formula>
    </cfRule>
    <cfRule type="cellIs" dxfId="376" priority="229" stopIfTrue="1" operator="equal">
      <formula>"PT"</formula>
    </cfRule>
    <cfRule type="cellIs" dxfId="375" priority="230" stopIfTrue="1" operator="equal">
      <formula>"mt"</formula>
    </cfRule>
  </conditionalFormatting>
  <conditionalFormatting sqref="D14:AH14">
    <cfRule type="expression" dxfId="374" priority="224">
      <formula>COUNTIF($D$13:$AH$13,férié)</formula>
    </cfRule>
  </conditionalFormatting>
  <conditionalFormatting sqref="Q2:Q10">
    <cfRule type="cellIs" dxfId="373" priority="221" stopIfTrue="1" operator="equal">
      <formula>"cc"</formula>
    </cfRule>
    <cfRule type="cellIs" dxfId="372" priority="222" stopIfTrue="1" operator="equal">
      <formula>"cl"</formula>
    </cfRule>
    <cfRule type="cellIs" dxfId="371" priority="223" stopIfTrue="1" operator="equal">
      <formula>"m"</formula>
    </cfRule>
  </conditionalFormatting>
  <conditionalFormatting sqref="Q2:Q10">
    <cfRule type="cellIs" dxfId="370" priority="218" stopIfTrue="1" operator="equal">
      <formula>"F"</formula>
    </cfRule>
    <cfRule type="cellIs" dxfId="369" priority="219" stopIfTrue="1" operator="equal">
      <formula>"WK"</formula>
    </cfRule>
    <cfRule type="cellIs" dxfId="368" priority="220" stopIfTrue="1" operator="equal">
      <formula>"T"</formula>
    </cfRule>
  </conditionalFormatting>
  <conditionalFormatting sqref="Q2:Q4 Q6:Q10">
    <cfRule type="cellIs" dxfId="367" priority="212" stopIfTrue="1" operator="equal">
      <formula>"GV"</formula>
    </cfRule>
    <cfRule type="cellIs" dxfId="366" priority="213" stopIfTrue="1" operator="equal">
      <formula>"PC"</formula>
    </cfRule>
    <cfRule type="cellIs" dxfId="365" priority="214" stopIfTrue="1" operator="equal">
      <formula>"R"</formula>
    </cfRule>
    <cfRule type="cellIs" dxfId="364" priority="215" stopIfTrue="1" operator="equal">
      <formula>"E"</formula>
    </cfRule>
    <cfRule type="cellIs" dxfId="363" priority="216" stopIfTrue="1" operator="equal">
      <formula>"PT"</formula>
    </cfRule>
    <cfRule type="cellIs" dxfId="362" priority="217" stopIfTrue="1" operator="equal">
      <formula>"mt"</formula>
    </cfRule>
  </conditionalFormatting>
  <conditionalFormatting sqref="Q5">
    <cfRule type="cellIs" dxfId="361" priority="206" stopIfTrue="1" operator="equal">
      <formula>"GV"</formula>
    </cfRule>
    <cfRule type="cellIs" dxfId="360" priority="207" stopIfTrue="1" operator="equal">
      <formula>"PC"</formula>
    </cfRule>
    <cfRule type="cellIs" dxfId="359" priority="208" stopIfTrue="1" operator="equal">
      <formula>"R"</formula>
    </cfRule>
    <cfRule type="cellIs" dxfId="358" priority="209" stopIfTrue="1" operator="equal">
      <formula>"E"</formula>
    </cfRule>
    <cfRule type="cellIs" dxfId="357" priority="210" stopIfTrue="1" operator="equal">
      <formula>"PT"</formula>
    </cfRule>
    <cfRule type="cellIs" dxfId="356" priority="211" stopIfTrue="1" operator="equal">
      <formula>"mt"</formula>
    </cfRule>
  </conditionalFormatting>
  <conditionalFormatting sqref="D14:AH14">
    <cfRule type="expression" dxfId="355" priority="205">
      <formula>COUNTIF($D$13:$AH$13,férié)</formula>
    </cfRule>
  </conditionalFormatting>
  <conditionalFormatting sqref="Q2:Q10">
    <cfRule type="cellIs" dxfId="354" priority="200" stopIfTrue="1" operator="equal">
      <formula>"cc"</formula>
    </cfRule>
    <cfRule type="cellIs" dxfId="353" priority="201" stopIfTrue="1" operator="equal">
      <formula>"cl"</formula>
    </cfRule>
    <cfRule type="cellIs" dxfId="352" priority="202" stopIfTrue="1" operator="equal">
      <formula>"m"</formula>
    </cfRule>
  </conditionalFormatting>
  <conditionalFormatting sqref="Q2:Q10">
    <cfRule type="cellIs" dxfId="351" priority="197" stopIfTrue="1" operator="equal">
      <formula>"F"</formula>
    </cfRule>
    <cfRule type="cellIs" dxfId="350" priority="198" stopIfTrue="1" operator="equal">
      <formula>"WK"</formula>
    </cfRule>
    <cfRule type="cellIs" dxfId="349" priority="199" stopIfTrue="1" operator="equal">
      <formula>"T"</formula>
    </cfRule>
  </conditionalFormatting>
  <conditionalFormatting sqref="Q2:Q4 Q6:Q10">
    <cfRule type="cellIs" dxfId="348" priority="191" stopIfTrue="1" operator="equal">
      <formula>"GV"</formula>
    </cfRule>
    <cfRule type="cellIs" dxfId="347" priority="192" stopIfTrue="1" operator="equal">
      <formula>"PC"</formula>
    </cfRule>
    <cfRule type="cellIs" dxfId="346" priority="193" stopIfTrue="1" operator="equal">
      <formula>"R"</formula>
    </cfRule>
    <cfRule type="cellIs" dxfId="345" priority="194" stopIfTrue="1" operator="equal">
      <formula>"E"</formula>
    </cfRule>
    <cfRule type="cellIs" dxfId="344" priority="195" stopIfTrue="1" operator="equal">
      <formula>"PT"</formula>
    </cfRule>
    <cfRule type="cellIs" dxfId="343" priority="196" stopIfTrue="1" operator="equal">
      <formula>"mt"</formula>
    </cfRule>
  </conditionalFormatting>
  <conditionalFormatting sqref="Q5">
    <cfRule type="cellIs" dxfId="342" priority="185" stopIfTrue="1" operator="equal">
      <formula>"GV"</formula>
    </cfRule>
    <cfRule type="cellIs" dxfId="341" priority="186" stopIfTrue="1" operator="equal">
      <formula>"PC"</formula>
    </cfRule>
    <cfRule type="cellIs" dxfId="340" priority="187" stopIfTrue="1" operator="equal">
      <formula>"R"</formula>
    </cfRule>
    <cfRule type="cellIs" dxfId="339" priority="188" stopIfTrue="1" operator="equal">
      <formula>"E"</formula>
    </cfRule>
    <cfRule type="cellIs" dxfId="338" priority="189" stopIfTrue="1" operator="equal">
      <formula>"PT"</formula>
    </cfRule>
    <cfRule type="cellIs" dxfId="337" priority="190" stopIfTrue="1" operator="equal">
      <formula>"mt"</formula>
    </cfRule>
  </conditionalFormatting>
  <conditionalFormatting sqref="D14:AH14">
    <cfRule type="expression" dxfId="336" priority="184">
      <formula>COUNTIF($D$13:$AH$13,férié)</formula>
    </cfRule>
  </conditionalFormatting>
  <conditionalFormatting sqref="D16:AH16">
    <cfRule type="expression" dxfId="335" priority="70">
      <formula>D$13=""</formula>
    </cfRule>
    <cfRule type="expression" dxfId="334" priority="71">
      <formula>COUNTIF(JF,D$13)</formula>
    </cfRule>
    <cfRule type="expression" dxfId="333" priority="72">
      <formula>WEEKDAY(D$13,2)&gt;5</formula>
    </cfRule>
  </conditionalFormatting>
  <conditionalFormatting sqref="D16:AH16">
    <cfRule type="expression" dxfId="332" priority="68">
      <formula>COUNTIF(JF,D$13)</formula>
    </cfRule>
    <cfRule type="expression" dxfId="331" priority="69">
      <formula>WEEKDAY(D$13,2)&gt;5</formula>
    </cfRule>
  </conditionalFormatting>
  <conditionalFormatting sqref="D16:AH16">
    <cfRule type="expression" dxfId="330" priority="67" stopIfTrue="1">
      <formula>D$13=""</formula>
    </cfRule>
  </conditionalFormatting>
  <conditionalFormatting sqref="D17:AH17">
    <cfRule type="expression" dxfId="329" priority="64">
      <formula>D$13=""</formula>
    </cfRule>
    <cfRule type="expression" dxfId="328" priority="65">
      <formula>COUNTIF(JF,D$13)</formula>
    </cfRule>
    <cfRule type="expression" dxfId="327" priority="66">
      <formula>WEEKDAY(D$13,2)&gt;5</formula>
    </cfRule>
  </conditionalFormatting>
  <conditionalFormatting sqref="D17:AH17">
    <cfRule type="expression" dxfId="326" priority="62">
      <formula>COUNTIF(JF,D$13)</formula>
    </cfRule>
    <cfRule type="expression" dxfId="325" priority="63">
      <formula>WEEKDAY(D$13,2)&gt;5</formula>
    </cfRule>
  </conditionalFormatting>
  <conditionalFormatting sqref="D17:AH17">
    <cfRule type="expression" dxfId="324" priority="61" stopIfTrue="1">
      <formula>D$13=""</formula>
    </cfRule>
  </conditionalFormatting>
  <conditionalFormatting sqref="D18:AH18">
    <cfRule type="expression" dxfId="323" priority="52">
      <formula>D$13=""</formula>
    </cfRule>
    <cfRule type="expression" dxfId="322" priority="53">
      <formula>COUNTIF(JF,D$13)</formula>
    </cfRule>
    <cfRule type="expression" dxfId="321" priority="54">
      <formula>WEEKDAY(D$13,2)&gt;5</formula>
    </cfRule>
  </conditionalFormatting>
  <conditionalFormatting sqref="D18:AH18">
    <cfRule type="expression" dxfId="320" priority="50">
      <formula>COUNTIF(JF,D$13)</formula>
    </cfRule>
    <cfRule type="expression" dxfId="319" priority="51">
      <formula>WEEKDAY(D$13,2)&gt;5</formula>
    </cfRule>
  </conditionalFormatting>
  <conditionalFormatting sqref="D18:AH18">
    <cfRule type="expression" dxfId="318" priority="49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BC60"/>
  <sheetViews>
    <sheetView zoomScale="85" zoomScaleNormal="85" workbookViewId="0">
      <selection activeCell="C27" sqref="C27"/>
    </sheetView>
  </sheetViews>
  <sheetFormatPr baseColWidth="10" defaultColWidth="11.42578125" defaultRowHeight="12.75" outlineLevelRow="1" x14ac:dyDescent="0.2"/>
  <cols>
    <col min="1" max="2" width="17.140625" style="57" customWidth="1"/>
    <col min="3" max="3" width="17.140625" style="106" customWidth="1"/>
    <col min="4" max="4" width="6.28515625" style="4" customWidth="1"/>
    <col min="5" max="9" width="6.28515625" style="3" customWidth="1"/>
    <col min="10" max="34" width="6.28515625" style="4" customWidth="1"/>
    <col min="35" max="35" width="11.42578125" style="4"/>
    <col min="36" max="36" width="8.7109375" style="83" customWidth="1"/>
    <col min="37" max="16384" width="11.42578125" style="4"/>
  </cols>
  <sheetData>
    <row r="1" spans="1:55" ht="36" customHeight="1" x14ac:dyDescent="0.2">
      <c r="B1" s="64"/>
      <c r="C1" s="100"/>
      <c r="G1" s="52" t="s">
        <v>28</v>
      </c>
      <c r="J1" s="7"/>
      <c r="K1" s="7"/>
      <c r="L1" s="37"/>
      <c r="M1" s="37"/>
      <c r="N1" s="37"/>
      <c r="O1" s="37"/>
      <c r="P1" s="37"/>
      <c r="Q1" s="33"/>
      <c r="R1" s="3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</row>
    <row r="2" spans="1:55" customFormat="1" x14ac:dyDescent="0.2">
      <c r="A2" s="27"/>
      <c r="B2" s="58"/>
      <c r="C2" s="101"/>
      <c r="D2" s="23"/>
      <c r="E2" s="23"/>
      <c r="F2" s="23"/>
      <c r="G2" s="23"/>
      <c r="H2" s="23"/>
      <c r="I2" s="23"/>
      <c r="J2" s="23"/>
      <c r="K2" s="23"/>
      <c r="L2" s="38"/>
      <c r="M2" s="12"/>
      <c r="N2" s="12"/>
      <c r="O2" s="34"/>
      <c r="P2" s="34"/>
      <c r="Q2" s="39"/>
      <c r="R2" s="34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J2" s="56"/>
    </row>
    <row r="3" spans="1:55" customFormat="1" x14ac:dyDescent="0.2">
      <c r="A3" s="58"/>
      <c r="B3" s="58"/>
      <c r="C3" s="101"/>
      <c r="D3" s="24"/>
      <c r="E3" s="24"/>
      <c r="F3" s="24"/>
      <c r="G3" s="24"/>
      <c r="H3" s="24"/>
      <c r="I3" s="24"/>
      <c r="J3" s="24"/>
      <c r="K3" s="24"/>
      <c r="L3" s="38"/>
      <c r="M3" s="12"/>
      <c r="N3" s="12"/>
      <c r="O3" s="35"/>
      <c r="P3" s="35"/>
      <c r="Q3" s="39"/>
      <c r="R3" s="35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J3" s="56"/>
    </row>
    <row r="4" spans="1:55" s="1" customFormat="1" x14ac:dyDescent="0.2">
      <c r="A4" s="59"/>
      <c r="B4" s="59"/>
      <c r="C4" s="102"/>
      <c r="D4" s="25"/>
      <c r="E4" s="25"/>
      <c r="F4" s="25"/>
      <c r="G4" s="25"/>
      <c r="H4" s="25"/>
      <c r="I4" s="25"/>
      <c r="J4" s="25"/>
      <c r="K4" s="25"/>
      <c r="L4" s="5"/>
      <c r="M4" s="12"/>
      <c r="N4" s="12"/>
      <c r="O4" s="25"/>
      <c r="P4" s="25"/>
      <c r="Q4" s="39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J4" s="84"/>
    </row>
    <row r="5" spans="1:55" s="1" customFormat="1" ht="18" x14ac:dyDescent="0.25">
      <c r="A5" s="59"/>
      <c r="B5" s="59"/>
      <c r="C5" s="102"/>
      <c r="D5" s="26"/>
      <c r="E5" s="26"/>
      <c r="F5" s="42"/>
      <c r="G5" s="43"/>
      <c r="H5" s="43"/>
      <c r="I5" s="43"/>
      <c r="J5" s="43"/>
      <c r="K5" s="43"/>
      <c r="L5" s="44"/>
      <c r="M5" s="44"/>
      <c r="N5" s="44"/>
      <c r="O5" s="43"/>
      <c r="P5" s="43"/>
      <c r="Q5" s="45"/>
      <c r="R5" s="43"/>
      <c r="S5" s="43"/>
      <c r="T5" s="43"/>
      <c r="U5" s="43"/>
      <c r="V5" s="43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J5" s="84"/>
    </row>
    <row r="6" spans="1:55" s="1" customFormat="1" x14ac:dyDescent="0.2">
      <c r="A6" s="59"/>
      <c r="B6" s="59"/>
      <c r="C6" s="102"/>
      <c r="D6" s="25"/>
      <c r="E6" s="25"/>
      <c r="F6" s="25"/>
      <c r="G6" s="25"/>
      <c r="H6" s="25"/>
      <c r="I6" s="25"/>
      <c r="J6" s="25"/>
      <c r="K6" s="25"/>
      <c r="L6" s="5"/>
      <c r="M6" s="12"/>
      <c r="N6" s="12"/>
      <c r="O6" s="25"/>
      <c r="P6" s="25"/>
      <c r="Q6" s="39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J6" s="84"/>
    </row>
    <row r="7" spans="1:55" s="1" customFormat="1" ht="18" x14ac:dyDescent="0.25">
      <c r="A7" s="59"/>
      <c r="B7" s="59"/>
      <c r="C7" s="102"/>
      <c r="D7" s="25"/>
      <c r="E7" s="25"/>
      <c r="F7" s="41"/>
      <c r="G7" s="46"/>
      <c r="H7" s="46"/>
      <c r="I7" s="46"/>
      <c r="J7" s="46"/>
      <c r="K7" s="46"/>
      <c r="L7" s="44"/>
      <c r="M7" s="44"/>
      <c r="N7" s="44"/>
      <c r="O7" s="46"/>
      <c r="P7" s="46"/>
      <c r="Q7" s="39"/>
      <c r="R7" s="25"/>
      <c r="S7" s="25"/>
      <c r="T7" s="25"/>
      <c r="U7" s="40"/>
      <c r="V7" s="41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J7" s="84"/>
    </row>
    <row r="8" spans="1:55" customFormat="1" x14ac:dyDescent="0.2">
      <c r="A8" s="58"/>
      <c r="B8" s="58"/>
      <c r="C8" s="101"/>
      <c r="D8" s="27"/>
      <c r="E8" s="28"/>
      <c r="F8" s="28"/>
      <c r="G8" s="28"/>
      <c r="H8" s="28"/>
      <c r="I8" s="28"/>
      <c r="J8" s="28"/>
      <c r="K8" s="28"/>
      <c r="L8" s="38"/>
      <c r="M8" s="12"/>
      <c r="N8" s="12"/>
      <c r="O8" s="28"/>
      <c r="P8" s="28"/>
      <c r="Q8" s="39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1"/>
      <c r="AJ8" s="84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</row>
    <row r="9" spans="1:55" customFormat="1" ht="15.75" x14ac:dyDescent="0.25">
      <c r="A9" s="58"/>
      <c r="B9" s="58"/>
      <c r="C9" s="101"/>
      <c r="D9" s="2"/>
      <c r="E9" s="2"/>
      <c r="F9" s="36"/>
      <c r="G9" s="36"/>
      <c r="H9" s="36"/>
      <c r="I9" s="36"/>
      <c r="J9" s="36"/>
      <c r="K9" s="36"/>
      <c r="L9" s="38"/>
      <c r="M9" s="12"/>
      <c r="N9" s="12"/>
      <c r="O9" s="36"/>
      <c r="P9" s="36"/>
      <c r="Q9" s="39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1"/>
      <c r="AJ9" s="84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</row>
    <row r="10" spans="1:55" customFormat="1" x14ac:dyDescent="0.2">
      <c r="A10" s="58"/>
      <c r="B10" s="58"/>
      <c r="C10" s="101"/>
      <c r="D10" s="23"/>
      <c r="E10" s="23"/>
      <c r="F10" s="23"/>
      <c r="G10" s="23"/>
      <c r="H10" s="23"/>
      <c r="I10" s="23"/>
      <c r="J10" s="23"/>
      <c r="K10" s="23"/>
      <c r="L10" s="38"/>
      <c r="M10" s="12"/>
      <c r="N10" s="12"/>
      <c r="O10" s="34"/>
      <c r="P10" s="34"/>
      <c r="Q10" s="39"/>
      <c r="R10" s="34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J10" s="56"/>
    </row>
    <row r="11" spans="1:55" customFormat="1" ht="15" customHeight="1" x14ac:dyDescent="0.2">
      <c r="A11" s="60"/>
      <c r="B11" s="60"/>
      <c r="C11" s="101"/>
      <c r="E11" s="1"/>
      <c r="F11" s="1"/>
      <c r="G11" s="1"/>
      <c r="H11" s="1"/>
      <c r="I11" s="1"/>
      <c r="J11" s="29"/>
      <c r="K11" s="29"/>
      <c r="L11" s="29"/>
      <c r="M11" s="30"/>
      <c r="N11" s="29"/>
      <c r="O11" s="29"/>
      <c r="P11" s="29"/>
      <c r="Q11" s="29"/>
      <c r="R11" s="29"/>
      <c r="S11" s="29"/>
      <c r="T11" s="29"/>
      <c r="U11" s="30"/>
      <c r="V11" s="29"/>
      <c r="W11" s="29"/>
      <c r="X11" s="29"/>
      <c r="Y11" s="29"/>
      <c r="Z11" s="29"/>
      <c r="AA11" s="29"/>
      <c r="AB11" s="31"/>
      <c r="AC11" s="29"/>
      <c r="AD11" s="29"/>
      <c r="AE11" s="30"/>
      <c r="AF11" s="29"/>
      <c r="AG11" s="29"/>
      <c r="AH11" s="29"/>
      <c r="AJ11" s="56"/>
    </row>
    <row r="12" spans="1:55" ht="15.75" x14ac:dyDescent="0.25">
      <c r="A12" s="61"/>
      <c r="B12" s="61"/>
      <c r="C12" s="100"/>
      <c r="D12" s="108">
        <f>EDATE(DATE('année calendaire'!A1,12,1),0)</f>
        <v>40877</v>
      </c>
      <c r="E12" s="109"/>
      <c r="F12" s="109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9"/>
      <c r="V12" s="109"/>
      <c r="W12" s="109"/>
      <c r="X12" s="109"/>
      <c r="Y12" s="109"/>
      <c r="Z12" s="109"/>
      <c r="AA12" s="109"/>
      <c r="AB12" s="109"/>
      <c r="AC12" s="109"/>
      <c r="AD12" s="109"/>
      <c r="AE12" s="109"/>
      <c r="AF12" s="109"/>
      <c r="AG12" s="109"/>
      <c r="AH12" s="110"/>
      <c r="AI12" s="77"/>
    </row>
    <row r="13" spans="1:55" s="3" customFormat="1" ht="12.75" customHeight="1" x14ac:dyDescent="0.2">
      <c r="A13" s="62"/>
      <c r="B13" s="62"/>
      <c r="C13" s="103"/>
      <c r="D13" s="32">
        <f>D12</f>
        <v>40877</v>
      </c>
      <c r="E13" s="32">
        <f>D13+1</f>
        <v>40878</v>
      </c>
      <c r="F13" s="32">
        <f>E13+1</f>
        <v>40879</v>
      </c>
      <c r="G13" s="32">
        <f>F13+1</f>
        <v>40880</v>
      </c>
      <c r="H13" s="32">
        <f t="shared" ref="H13:AC13" si="0">G13+1</f>
        <v>40881</v>
      </c>
      <c r="I13" s="32">
        <f t="shared" si="0"/>
        <v>40882</v>
      </c>
      <c r="J13" s="32">
        <f t="shared" si="0"/>
        <v>40883</v>
      </c>
      <c r="K13" s="32">
        <f t="shared" si="0"/>
        <v>40884</v>
      </c>
      <c r="L13" s="32">
        <f t="shared" si="0"/>
        <v>40885</v>
      </c>
      <c r="M13" s="32">
        <f t="shared" si="0"/>
        <v>40886</v>
      </c>
      <c r="N13" s="32">
        <f t="shared" si="0"/>
        <v>40887</v>
      </c>
      <c r="O13" s="32">
        <f t="shared" si="0"/>
        <v>40888</v>
      </c>
      <c r="P13" s="32">
        <f t="shared" si="0"/>
        <v>40889</v>
      </c>
      <c r="Q13" s="32">
        <f t="shared" si="0"/>
        <v>40890</v>
      </c>
      <c r="R13" s="32">
        <f t="shared" si="0"/>
        <v>40891</v>
      </c>
      <c r="S13" s="32">
        <f t="shared" si="0"/>
        <v>40892</v>
      </c>
      <c r="T13" s="32">
        <f t="shared" si="0"/>
        <v>40893</v>
      </c>
      <c r="U13" s="32">
        <f t="shared" si="0"/>
        <v>40894</v>
      </c>
      <c r="V13" s="32">
        <f t="shared" si="0"/>
        <v>40895</v>
      </c>
      <c r="W13" s="32">
        <f t="shared" si="0"/>
        <v>40896</v>
      </c>
      <c r="X13" s="32">
        <f t="shared" si="0"/>
        <v>40897</v>
      </c>
      <c r="Y13" s="32">
        <f t="shared" si="0"/>
        <v>40898</v>
      </c>
      <c r="Z13" s="32">
        <f t="shared" si="0"/>
        <v>40899</v>
      </c>
      <c r="AA13" s="32">
        <f t="shared" si="0"/>
        <v>40900</v>
      </c>
      <c r="AB13" s="32">
        <f t="shared" si="0"/>
        <v>40901</v>
      </c>
      <c r="AC13" s="32">
        <f t="shared" si="0"/>
        <v>40902</v>
      </c>
      <c r="AD13" s="32">
        <f>IF(AC13&lt;&gt;"",IF(AC13+1&lt;=EOMONTH(($D$12)*1,0),AC13+1,""),"")</f>
        <v>40903</v>
      </c>
      <c r="AE13" s="32">
        <f>IF(AD13="","",IF(MONTH(AD13+1)&lt;&gt;MONTH(AD13),"",AD13+1))</f>
        <v>40904</v>
      </c>
      <c r="AF13" s="32">
        <f t="shared" ref="AF13:AH13" si="1">IF(AE13="","",IF(MONTH(AE13+1)&lt;&gt;MONTH(AE13),"",AE13+1))</f>
        <v>40905</v>
      </c>
      <c r="AG13" s="32">
        <f t="shared" si="1"/>
        <v>40906</v>
      </c>
      <c r="AH13" s="32">
        <f t="shared" si="1"/>
        <v>40907</v>
      </c>
      <c r="AI13" s="77" t="s">
        <v>31</v>
      </c>
      <c r="AJ13" s="83" t="s">
        <v>52</v>
      </c>
    </row>
    <row r="14" spans="1:55" x14ac:dyDescent="0.2">
      <c r="A14" s="65" t="s">
        <v>29</v>
      </c>
      <c r="B14" s="65" t="s">
        <v>30</v>
      </c>
      <c r="C14" s="104" t="s">
        <v>14</v>
      </c>
      <c r="D14" s="47">
        <f>D13</f>
        <v>40877</v>
      </c>
      <c r="E14" s="47">
        <f t="shared" ref="E14:AH14" si="2">E13</f>
        <v>40878</v>
      </c>
      <c r="F14" s="47">
        <f t="shared" si="2"/>
        <v>40879</v>
      </c>
      <c r="G14" s="47">
        <f t="shared" si="2"/>
        <v>40880</v>
      </c>
      <c r="H14" s="47">
        <f t="shared" si="2"/>
        <v>40881</v>
      </c>
      <c r="I14" s="47">
        <f t="shared" si="2"/>
        <v>40882</v>
      </c>
      <c r="J14" s="47">
        <f t="shared" si="2"/>
        <v>40883</v>
      </c>
      <c r="K14" s="47">
        <f t="shared" si="2"/>
        <v>40884</v>
      </c>
      <c r="L14" s="47">
        <f t="shared" si="2"/>
        <v>40885</v>
      </c>
      <c r="M14" s="47">
        <f t="shared" si="2"/>
        <v>40886</v>
      </c>
      <c r="N14" s="47">
        <f t="shared" si="2"/>
        <v>40887</v>
      </c>
      <c r="O14" s="47">
        <f t="shared" si="2"/>
        <v>40888</v>
      </c>
      <c r="P14" s="47">
        <f t="shared" si="2"/>
        <v>40889</v>
      </c>
      <c r="Q14" s="47">
        <f t="shared" si="2"/>
        <v>40890</v>
      </c>
      <c r="R14" s="47">
        <f t="shared" si="2"/>
        <v>40891</v>
      </c>
      <c r="S14" s="47">
        <f t="shared" si="2"/>
        <v>40892</v>
      </c>
      <c r="T14" s="47">
        <f t="shared" si="2"/>
        <v>40893</v>
      </c>
      <c r="U14" s="47">
        <f t="shared" si="2"/>
        <v>40894</v>
      </c>
      <c r="V14" s="47">
        <f t="shared" si="2"/>
        <v>40895</v>
      </c>
      <c r="W14" s="47">
        <f t="shared" si="2"/>
        <v>40896</v>
      </c>
      <c r="X14" s="47">
        <f t="shared" si="2"/>
        <v>40897</v>
      </c>
      <c r="Y14" s="47">
        <f t="shared" si="2"/>
        <v>40898</v>
      </c>
      <c r="Z14" s="47">
        <f t="shared" si="2"/>
        <v>40899</v>
      </c>
      <c r="AA14" s="47">
        <f t="shared" si="2"/>
        <v>40900</v>
      </c>
      <c r="AB14" s="47">
        <f t="shared" si="2"/>
        <v>40901</v>
      </c>
      <c r="AC14" s="47">
        <f t="shared" si="2"/>
        <v>40902</v>
      </c>
      <c r="AD14" s="47">
        <f t="shared" si="2"/>
        <v>40903</v>
      </c>
      <c r="AE14" s="47">
        <f t="shared" si="2"/>
        <v>40904</v>
      </c>
      <c r="AF14" s="47">
        <f t="shared" si="2"/>
        <v>40905</v>
      </c>
      <c r="AG14" s="47">
        <f t="shared" si="2"/>
        <v>40906</v>
      </c>
      <c r="AH14" s="47">
        <f t="shared" si="2"/>
        <v>40907</v>
      </c>
      <c r="AI14" s="77"/>
    </row>
    <row r="15" spans="1:55" s="3" customFormat="1" ht="13.9" customHeight="1" outlineLevel="1" x14ac:dyDescent="0.2">
      <c r="A15" s="71" t="s">
        <v>34</v>
      </c>
      <c r="B15" s="71" t="s">
        <v>35</v>
      </c>
      <c r="C15" s="105" t="s">
        <v>76</v>
      </c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7">
        <f>SUM(D15:AH15)</f>
        <v>0</v>
      </c>
      <c r="AJ15" s="85">
        <v>1</v>
      </c>
    </row>
    <row r="16" spans="1:55" x14ac:dyDescent="0.2">
      <c r="A16" s="71" t="s">
        <v>41</v>
      </c>
      <c r="B16" s="71" t="s">
        <v>42</v>
      </c>
      <c r="C16" s="105" t="s">
        <v>54</v>
      </c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7">
        <f>SUM(D16:AH16)</f>
        <v>0</v>
      </c>
      <c r="AJ16" s="83">
        <v>2</v>
      </c>
    </row>
    <row r="17" spans="1:36" x14ac:dyDescent="0.2">
      <c r="A17" s="71" t="s">
        <v>45</v>
      </c>
      <c r="B17" s="71" t="s">
        <v>46</v>
      </c>
      <c r="C17" s="105">
        <v>39917</v>
      </c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7">
        <f>SUM(D17:AH17)</f>
        <v>0</v>
      </c>
      <c r="AJ17" s="83">
        <v>3</v>
      </c>
    </row>
    <row r="18" spans="1:36" x14ac:dyDescent="0.2">
      <c r="A18" s="71" t="s">
        <v>50</v>
      </c>
      <c r="B18" s="71" t="s">
        <v>57</v>
      </c>
      <c r="C18" s="105" t="s">
        <v>53</v>
      </c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7">
        <f>SUM(D18:AH18)</f>
        <v>0</v>
      </c>
      <c r="AJ18" s="83">
        <v>4</v>
      </c>
    </row>
    <row r="19" spans="1:36" s="3" customFormat="1" x14ac:dyDescent="0.2">
      <c r="A19" s="63"/>
      <c r="B19" s="63"/>
      <c r="C19" s="107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J19" s="85"/>
    </row>
    <row r="20" spans="1:36" s="3" customFormat="1" x14ac:dyDescent="0.2">
      <c r="A20" s="63"/>
      <c r="B20" s="63"/>
      <c r="C20" s="107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J20" s="85"/>
    </row>
    <row r="21" spans="1:36" s="3" customFormat="1" x14ac:dyDescent="0.2">
      <c r="A21" s="63"/>
      <c r="B21" s="63"/>
      <c r="C21" s="10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J21" s="85"/>
    </row>
    <row r="22" spans="1:36" s="3" customFormat="1" x14ac:dyDescent="0.2">
      <c r="A22" s="63"/>
      <c r="B22" s="63"/>
      <c r="C22" s="107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J22" s="85"/>
    </row>
    <row r="23" spans="1:36" s="3" customFormat="1" x14ac:dyDescent="0.2">
      <c r="A23" s="63"/>
      <c r="B23" s="63"/>
      <c r="C23" s="107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J23" s="85"/>
    </row>
    <row r="24" spans="1:36" x14ac:dyDescent="0.2">
      <c r="D24" s="8"/>
      <c r="E24" s="5"/>
      <c r="F24" s="5"/>
      <c r="G24" s="5"/>
      <c r="H24" s="5"/>
      <c r="I24" s="5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6" ht="15.75" x14ac:dyDescent="0.25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</row>
    <row r="26" spans="1:36" x14ac:dyDescent="0.2"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</row>
    <row r="27" spans="1:36" x14ac:dyDescent="0.2"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</row>
    <row r="28" spans="1:36" s="3" customFormat="1" x14ac:dyDescent="0.2">
      <c r="A28" s="63"/>
      <c r="B28" s="63"/>
      <c r="C28" s="107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J28" s="85"/>
    </row>
    <row r="29" spans="1:36" s="3" customFormat="1" x14ac:dyDescent="0.2">
      <c r="A29" s="63"/>
      <c r="B29" s="63"/>
      <c r="C29" s="107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J29" s="85"/>
    </row>
    <row r="30" spans="1:36" s="3" customFormat="1" x14ac:dyDescent="0.2">
      <c r="A30" s="63"/>
      <c r="B30" s="63"/>
      <c r="C30" s="10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J30" s="85"/>
    </row>
    <row r="31" spans="1:36" s="3" customFormat="1" x14ac:dyDescent="0.2">
      <c r="A31" s="63"/>
      <c r="B31" s="63"/>
      <c r="C31" s="107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J31" s="85"/>
    </row>
    <row r="32" spans="1:36" x14ac:dyDescent="0.2">
      <c r="D32" s="8"/>
      <c r="E32" s="5"/>
      <c r="F32" s="5"/>
      <c r="G32" s="5"/>
      <c r="H32" s="5"/>
      <c r="I32" s="5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</row>
    <row r="33" spans="1:36" ht="15.75" x14ac:dyDescent="0.25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</row>
    <row r="34" spans="1:36" x14ac:dyDescent="0.2"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</row>
    <row r="35" spans="1:36" x14ac:dyDescent="0.2"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</row>
    <row r="36" spans="1:36" s="3" customFormat="1" x14ac:dyDescent="0.2">
      <c r="A36" s="63"/>
      <c r="B36" s="63"/>
      <c r="C36" s="107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J36" s="85"/>
    </row>
    <row r="37" spans="1:36" s="3" customFormat="1" x14ac:dyDescent="0.2">
      <c r="A37" s="63"/>
      <c r="B37" s="63"/>
      <c r="C37" s="107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J37" s="85"/>
    </row>
    <row r="38" spans="1:36" s="3" customFormat="1" x14ac:dyDescent="0.2">
      <c r="A38" s="63"/>
      <c r="B38" s="63"/>
      <c r="C38" s="107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J38" s="85"/>
    </row>
    <row r="39" spans="1:36" s="3" customFormat="1" x14ac:dyDescent="0.2">
      <c r="A39" s="63"/>
      <c r="B39" s="63"/>
      <c r="C39" s="107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J39" s="85"/>
    </row>
    <row r="40" spans="1:36" x14ac:dyDescent="0.2">
      <c r="D40" s="8"/>
      <c r="E40" s="5"/>
      <c r="F40" s="5"/>
      <c r="G40" s="5"/>
      <c r="H40" s="5"/>
      <c r="I40" s="5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</row>
    <row r="41" spans="1:36" ht="15.75" x14ac:dyDescent="0.25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</row>
    <row r="42" spans="1:36" x14ac:dyDescent="0.2"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</row>
    <row r="43" spans="1:36" x14ac:dyDescent="0.2"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</row>
    <row r="44" spans="1:36" s="3" customFormat="1" x14ac:dyDescent="0.2">
      <c r="A44" s="63"/>
      <c r="B44" s="63"/>
      <c r="C44" s="107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J44" s="85"/>
    </row>
    <row r="45" spans="1:36" s="3" customFormat="1" x14ac:dyDescent="0.2">
      <c r="A45" s="63"/>
      <c r="B45" s="63"/>
      <c r="C45" s="107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J45" s="85"/>
    </row>
    <row r="46" spans="1:36" s="3" customFormat="1" x14ac:dyDescent="0.2">
      <c r="A46" s="63"/>
      <c r="B46" s="63"/>
      <c r="C46" s="107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J46" s="85"/>
    </row>
    <row r="47" spans="1:36" s="3" customFormat="1" x14ac:dyDescent="0.2">
      <c r="A47" s="63"/>
      <c r="B47" s="63"/>
      <c r="C47" s="107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J47" s="85"/>
    </row>
    <row r="48" spans="1:36" x14ac:dyDescent="0.2">
      <c r="D48" s="8"/>
      <c r="E48" s="5"/>
      <c r="F48" s="5"/>
      <c r="G48" s="5"/>
      <c r="H48" s="5"/>
      <c r="I48" s="5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</row>
    <row r="49" spans="1:36" ht="15.75" x14ac:dyDescent="0.25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</row>
    <row r="50" spans="1:36" x14ac:dyDescent="0.2"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</row>
    <row r="51" spans="1:36" x14ac:dyDescent="0.2"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</row>
    <row r="52" spans="1:36" s="3" customFormat="1" x14ac:dyDescent="0.2">
      <c r="A52" s="63"/>
      <c r="B52" s="63"/>
      <c r="C52" s="107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J52" s="85"/>
    </row>
    <row r="53" spans="1:36" s="3" customFormat="1" x14ac:dyDescent="0.2">
      <c r="A53" s="63"/>
      <c r="B53" s="63"/>
      <c r="C53" s="107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J53" s="85"/>
    </row>
    <row r="54" spans="1:36" s="3" customFormat="1" x14ac:dyDescent="0.2">
      <c r="A54" s="63"/>
      <c r="B54" s="63"/>
      <c r="C54" s="107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J54" s="85"/>
    </row>
    <row r="55" spans="1:36" s="3" customFormat="1" x14ac:dyDescent="0.2">
      <c r="A55" s="63"/>
      <c r="B55" s="63"/>
      <c r="C55" s="107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J55" s="85"/>
    </row>
    <row r="56" spans="1:36" x14ac:dyDescent="0.2">
      <c r="D56" s="8"/>
      <c r="E56" s="5"/>
      <c r="F56" s="5"/>
      <c r="G56" s="5"/>
      <c r="H56" s="5"/>
      <c r="I56" s="5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</row>
    <row r="57" spans="1:36" x14ac:dyDescent="0.2">
      <c r="D57" s="8"/>
      <c r="E57" s="5"/>
      <c r="F57" s="5"/>
      <c r="G57" s="5"/>
      <c r="H57" s="5"/>
      <c r="I57" s="5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</row>
    <row r="58" spans="1:36" x14ac:dyDescent="0.2">
      <c r="D58" s="8"/>
      <c r="E58" s="5"/>
      <c r="F58" s="5"/>
      <c r="G58" s="5"/>
      <c r="H58" s="5"/>
      <c r="I58" s="5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</row>
    <row r="59" spans="1:36" x14ac:dyDescent="0.2">
      <c r="D59" s="8"/>
      <c r="E59" s="5"/>
      <c r="F59" s="5"/>
      <c r="G59" s="5"/>
      <c r="H59" s="5"/>
      <c r="I59" s="5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</row>
    <row r="60" spans="1:36" x14ac:dyDescent="0.2">
      <c r="D60" s="8"/>
      <c r="E60" s="5"/>
      <c r="F60" s="5"/>
      <c r="G60" s="5"/>
      <c r="H60" s="5"/>
      <c r="I60" s="5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</row>
  </sheetData>
  <mergeCells count="1">
    <mergeCell ref="D12:AH12"/>
  </mergeCells>
  <phoneticPr fontId="2" type="noConversion"/>
  <conditionalFormatting sqref="Q2:Q4 Q6:Q10">
    <cfRule type="cellIs" dxfId="317" priority="420" stopIfTrue="1" operator="equal">
      <formula>"GV"</formula>
    </cfRule>
    <cfRule type="cellIs" dxfId="316" priority="421" stopIfTrue="1" operator="equal">
      <formula>"PC"</formula>
    </cfRule>
    <cfRule type="cellIs" dxfId="315" priority="422" stopIfTrue="1" operator="equal">
      <formula>"R"</formula>
    </cfRule>
    <cfRule type="cellIs" dxfId="314" priority="423" stopIfTrue="1" operator="equal">
      <formula>"E"</formula>
    </cfRule>
    <cfRule type="cellIs" dxfId="313" priority="424" stopIfTrue="1" operator="equal">
      <formula>"PT"</formula>
    </cfRule>
    <cfRule type="cellIs" dxfId="312" priority="425" stopIfTrue="1" operator="equal">
      <formula>"mt"</formula>
    </cfRule>
  </conditionalFormatting>
  <conditionalFormatting sqref="Q2:Q10">
    <cfRule type="cellIs" dxfId="311" priority="477" stopIfTrue="1" operator="equal">
      <formula>"cc"</formula>
    </cfRule>
    <cfRule type="cellIs" dxfId="310" priority="478" stopIfTrue="1" operator="equal">
      <formula>"cl"</formula>
    </cfRule>
    <cfRule type="cellIs" dxfId="309" priority="479" stopIfTrue="1" operator="equal">
      <formula>"m"</formula>
    </cfRule>
  </conditionalFormatting>
  <conditionalFormatting sqref="Q2:Q10">
    <cfRule type="cellIs" dxfId="308" priority="474" stopIfTrue="1" operator="equal">
      <formula>"F"</formula>
    </cfRule>
    <cfRule type="cellIs" dxfId="307" priority="475" stopIfTrue="1" operator="equal">
      <formula>"WK"</formula>
    </cfRule>
    <cfRule type="cellIs" dxfId="306" priority="476" stopIfTrue="1" operator="equal">
      <formula>"T"</formula>
    </cfRule>
  </conditionalFormatting>
  <conditionalFormatting sqref="Q5">
    <cfRule type="cellIs" dxfId="305" priority="408" stopIfTrue="1" operator="equal">
      <formula>"GV"</formula>
    </cfRule>
    <cfRule type="cellIs" dxfId="304" priority="409" stopIfTrue="1" operator="equal">
      <formula>"PC"</formula>
    </cfRule>
    <cfRule type="cellIs" dxfId="303" priority="410" stopIfTrue="1" operator="equal">
      <formula>"R"</formula>
    </cfRule>
    <cfRule type="cellIs" dxfId="302" priority="411" stopIfTrue="1" operator="equal">
      <formula>"E"</formula>
    </cfRule>
    <cfRule type="cellIs" dxfId="301" priority="412" stopIfTrue="1" operator="equal">
      <formula>"PT"</formula>
    </cfRule>
    <cfRule type="cellIs" dxfId="300" priority="413" stopIfTrue="1" operator="equal">
      <formula>"mt"</formula>
    </cfRule>
  </conditionalFormatting>
  <conditionalFormatting sqref="D14:AH14">
    <cfRule type="expression" dxfId="299" priority="323">
      <formula>COUNTIF($D$13:$AH$13,férié)</formula>
    </cfRule>
  </conditionalFormatting>
  <conditionalFormatting sqref="Q2:Q10">
    <cfRule type="cellIs" dxfId="298" priority="320" stopIfTrue="1" operator="equal">
      <formula>"cc"</formula>
    </cfRule>
    <cfRule type="cellIs" dxfId="297" priority="321" stopIfTrue="1" operator="equal">
      <formula>"cl"</formula>
    </cfRule>
    <cfRule type="cellIs" dxfId="296" priority="322" stopIfTrue="1" operator="equal">
      <formula>"m"</formula>
    </cfRule>
  </conditionalFormatting>
  <conditionalFormatting sqref="Q2:Q10">
    <cfRule type="cellIs" dxfId="295" priority="317" stopIfTrue="1" operator="equal">
      <formula>"F"</formula>
    </cfRule>
    <cfRule type="cellIs" dxfId="294" priority="318" stopIfTrue="1" operator="equal">
      <formula>"WK"</formula>
    </cfRule>
    <cfRule type="cellIs" dxfId="293" priority="319" stopIfTrue="1" operator="equal">
      <formula>"T"</formula>
    </cfRule>
  </conditionalFormatting>
  <conditionalFormatting sqref="Q2:Q4 Q6:Q10">
    <cfRule type="cellIs" dxfId="292" priority="311" stopIfTrue="1" operator="equal">
      <formula>"GV"</formula>
    </cfRule>
    <cfRule type="cellIs" dxfId="291" priority="312" stopIfTrue="1" operator="equal">
      <formula>"PC"</formula>
    </cfRule>
    <cfRule type="cellIs" dxfId="290" priority="313" stopIfTrue="1" operator="equal">
      <formula>"R"</formula>
    </cfRule>
    <cfRule type="cellIs" dxfId="289" priority="314" stopIfTrue="1" operator="equal">
      <formula>"E"</formula>
    </cfRule>
    <cfRule type="cellIs" dxfId="288" priority="315" stopIfTrue="1" operator="equal">
      <formula>"PT"</formula>
    </cfRule>
    <cfRule type="cellIs" dxfId="287" priority="316" stopIfTrue="1" operator="equal">
      <formula>"mt"</formula>
    </cfRule>
  </conditionalFormatting>
  <conditionalFormatting sqref="Q5">
    <cfRule type="cellIs" dxfId="286" priority="305" stopIfTrue="1" operator="equal">
      <formula>"GV"</formula>
    </cfRule>
    <cfRule type="cellIs" dxfId="285" priority="306" stopIfTrue="1" operator="equal">
      <formula>"PC"</formula>
    </cfRule>
    <cfRule type="cellIs" dxfId="284" priority="307" stopIfTrue="1" operator="equal">
      <formula>"R"</formula>
    </cfRule>
    <cfRule type="cellIs" dxfId="283" priority="308" stopIfTrue="1" operator="equal">
      <formula>"E"</formula>
    </cfRule>
    <cfRule type="cellIs" dxfId="282" priority="309" stopIfTrue="1" operator="equal">
      <formula>"PT"</formula>
    </cfRule>
    <cfRule type="cellIs" dxfId="281" priority="310" stopIfTrue="1" operator="equal">
      <formula>"mt"</formula>
    </cfRule>
  </conditionalFormatting>
  <conditionalFormatting sqref="D14:AH14">
    <cfRule type="expression" dxfId="280" priority="304">
      <formula>COUNTIF($D$13:$AH$13,férié)</formula>
    </cfRule>
  </conditionalFormatting>
  <conditionalFormatting sqref="D15:AH15">
    <cfRule type="expression" dxfId="279" priority="301">
      <formula>D$13=""</formula>
    </cfRule>
    <cfRule type="expression" dxfId="278" priority="302">
      <formula>COUNTIF(JF,D$13)</formula>
    </cfRule>
    <cfRule type="expression" dxfId="277" priority="303">
      <formula>WEEKDAY(D$13,2)&gt;5</formula>
    </cfRule>
  </conditionalFormatting>
  <conditionalFormatting sqref="Q2:Q10">
    <cfRule type="cellIs" dxfId="276" priority="298" stopIfTrue="1" operator="equal">
      <formula>"cc"</formula>
    </cfRule>
    <cfRule type="cellIs" dxfId="275" priority="299" stopIfTrue="1" operator="equal">
      <formula>"cl"</formula>
    </cfRule>
    <cfRule type="cellIs" dxfId="274" priority="300" stopIfTrue="1" operator="equal">
      <formula>"m"</formula>
    </cfRule>
  </conditionalFormatting>
  <conditionalFormatting sqref="Q2:Q10">
    <cfRule type="cellIs" dxfId="273" priority="295" stopIfTrue="1" operator="equal">
      <formula>"F"</formula>
    </cfRule>
    <cfRule type="cellIs" dxfId="272" priority="296" stopIfTrue="1" operator="equal">
      <formula>"WK"</formula>
    </cfRule>
    <cfRule type="cellIs" dxfId="271" priority="297" stopIfTrue="1" operator="equal">
      <formula>"T"</formula>
    </cfRule>
  </conditionalFormatting>
  <conditionalFormatting sqref="Q2:Q4 Q6:Q10">
    <cfRule type="cellIs" dxfId="270" priority="289" stopIfTrue="1" operator="equal">
      <formula>"GV"</formula>
    </cfRule>
    <cfRule type="cellIs" dxfId="269" priority="290" stopIfTrue="1" operator="equal">
      <formula>"PC"</formula>
    </cfRule>
    <cfRule type="cellIs" dxfId="268" priority="291" stopIfTrue="1" operator="equal">
      <formula>"R"</formula>
    </cfRule>
    <cfRule type="cellIs" dxfId="267" priority="292" stopIfTrue="1" operator="equal">
      <formula>"E"</formula>
    </cfRule>
    <cfRule type="cellIs" dxfId="266" priority="293" stopIfTrue="1" operator="equal">
      <formula>"PT"</formula>
    </cfRule>
    <cfRule type="cellIs" dxfId="265" priority="294" stopIfTrue="1" operator="equal">
      <formula>"mt"</formula>
    </cfRule>
  </conditionalFormatting>
  <conditionalFormatting sqref="Q5">
    <cfRule type="cellIs" dxfId="264" priority="283" stopIfTrue="1" operator="equal">
      <formula>"GV"</formula>
    </cfRule>
    <cfRule type="cellIs" dxfId="263" priority="284" stopIfTrue="1" operator="equal">
      <formula>"PC"</formula>
    </cfRule>
    <cfRule type="cellIs" dxfId="262" priority="285" stopIfTrue="1" operator="equal">
      <formula>"R"</formula>
    </cfRule>
    <cfRule type="cellIs" dxfId="261" priority="286" stopIfTrue="1" operator="equal">
      <formula>"E"</formula>
    </cfRule>
    <cfRule type="cellIs" dxfId="260" priority="287" stopIfTrue="1" operator="equal">
      <formula>"PT"</formula>
    </cfRule>
    <cfRule type="cellIs" dxfId="259" priority="288" stopIfTrue="1" operator="equal">
      <formula>"mt"</formula>
    </cfRule>
  </conditionalFormatting>
  <conditionalFormatting sqref="D14:AH14">
    <cfRule type="expression" dxfId="258" priority="282">
      <formula>COUNTIF($D$13:$AH$13,férié)</formula>
    </cfRule>
  </conditionalFormatting>
  <conditionalFormatting sqref="D15:AH15">
    <cfRule type="expression" dxfId="257" priority="280">
      <formula>COUNTIF(JF,D$13)</formula>
    </cfRule>
    <cfRule type="expression" dxfId="256" priority="281">
      <formula>WEEKDAY(D$13,2)&gt;5</formula>
    </cfRule>
  </conditionalFormatting>
  <conditionalFormatting sqref="D13:AH15">
    <cfRule type="expression" dxfId="255" priority="279" stopIfTrue="1">
      <formula>D$13=""</formula>
    </cfRule>
  </conditionalFormatting>
  <conditionalFormatting sqref="Q2:Q4 Q6:Q10">
    <cfRule type="cellIs" dxfId="254" priority="273" stopIfTrue="1" operator="equal">
      <formula>"GV"</formula>
    </cfRule>
    <cfRule type="cellIs" dxfId="253" priority="274" stopIfTrue="1" operator="equal">
      <formula>"PC"</formula>
    </cfRule>
    <cfRule type="cellIs" dxfId="252" priority="275" stopIfTrue="1" operator="equal">
      <formula>"R"</formula>
    </cfRule>
    <cfRule type="cellIs" dxfId="251" priority="276" stopIfTrue="1" operator="equal">
      <formula>"E"</formula>
    </cfRule>
    <cfRule type="cellIs" dxfId="250" priority="277" stopIfTrue="1" operator="equal">
      <formula>"PT"</formula>
    </cfRule>
    <cfRule type="cellIs" dxfId="249" priority="278" stopIfTrue="1" operator="equal">
      <formula>"mt"</formula>
    </cfRule>
  </conditionalFormatting>
  <conditionalFormatting sqref="Q2:Q10">
    <cfRule type="cellIs" dxfId="248" priority="270" stopIfTrue="1" operator="equal">
      <formula>"cc"</formula>
    </cfRule>
    <cfRule type="cellIs" dxfId="247" priority="271" stopIfTrue="1" operator="equal">
      <formula>"cl"</formula>
    </cfRule>
    <cfRule type="cellIs" dxfId="246" priority="272" stopIfTrue="1" operator="equal">
      <formula>"m"</formula>
    </cfRule>
  </conditionalFormatting>
  <conditionalFormatting sqref="Q2:Q10">
    <cfRule type="cellIs" dxfId="245" priority="267" stopIfTrue="1" operator="equal">
      <formula>"F"</formula>
    </cfRule>
    <cfRule type="cellIs" dxfId="244" priority="268" stopIfTrue="1" operator="equal">
      <formula>"WK"</formula>
    </cfRule>
    <cfRule type="cellIs" dxfId="243" priority="269" stopIfTrue="1" operator="equal">
      <formula>"T"</formula>
    </cfRule>
  </conditionalFormatting>
  <conditionalFormatting sqref="Q5">
    <cfRule type="cellIs" dxfId="242" priority="261" stopIfTrue="1" operator="equal">
      <formula>"GV"</formula>
    </cfRule>
    <cfRule type="cellIs" dxfId="241" priority="262" stopIfTrue="1" operator="equal">
      <formula>"PC"</formula>
    </cfRule>
    <cfRule type="cellIs" dxfId="240" priority="263" stopIfTrue="1" operator="equal">
      <formula>"R"</formula>
    </cfRule>
    <cfRule type="cellIs" dxfId="239" priority="264" stopIfTrue="1" operator="equal">
      <formula>"E"</formula>
    </cfRule>
    <cfRule type="cellIs" dxfId="238" priority="265" stopIfTrue="1" operator="equal">
      <formula>"PT"</formula>
    </cfRule>
    <cfRule type="cellIs" dxfId="237" priority="266" stopIfTrue="1" operator="equal">
      <formula>"mt"</formula>
    </cfRule>
  </conditionalFormatting>
  <conditionalFormatting sqref="D14:AH14">
    <cfRule type="expression" dxfId="236" priority="260">
      <formula>COUNTIF($D$13:$AH$13,férié)</formula>
    </cfRule>
  </conditionalFormatting>
  <conditionalFormatting sqref="Q2:Q10">
    <cfRule type="cellIs" dxfId="235" priority="257" stopIfTrue="1" operator="equal">
      <formula>"cc"</formula>
    </cfRule>
    <cfRule type="cellIs" dxfId="234" priority="258" stopIfTrue="1" operator="equal">
      <formula>"cl"</formula>
    </cfRule>
    <cfRule type="cellIs" dxfId="233" priority="259" stopIfTrue="1" operator="equal">
      <formula>"m"</formula>
    </cfRule>
  </conditionalFormatting>
  <conditionalFormatting sqref="Q2:Q10">
    <cfRule type="cellIs" dxfId="232" priority="254" stopIfTrue="1" operator="equal">
      <formula>"F"</formula>
    </cfRule>
    <cfRule type="cellIs" dxfId="231" priority="255" stopIfTrue="1" operator="equal">
      <formula>"WK"</formula>
    </cfRule>
    <cfRule type="cellIs" dxfId="230" priority="256" stopIfTrue="1" operator="equal">
      <formula>"T"</formula>
    </cfRule>
  </conditionalFormatting>
  <conditionalFormatting sqref="Q2:Q4 Q6:Q10">
    <cfRule type="cellIs" dxfId="229" priority="248" stopIfTrue="1" operator="equal">
      <formula>"GV"</formula>
    </cfRule>
    <cfRule type="cellIs" dxfId="228" priority="249" stopIfTrue="1" operator="equal">
      <formula>"PC"</formula>
    </cfRule>
    <cfRule type="cellIs" dxfId="227" priority="250" stopIfTrue="1" operator="equal">
      <formula>"R"</formula>
    </cfRule>
    <cfRule type="cellIs" dxfId="226" priority="251" stopIfTrue="1" operator="equal">
      <formula>"E"</formula>
    </cfRule>
    <cfRule type="cellIs" dxfId="225" priority="252" stopIfTrue="1" operator="equal">
      <formula>"PT"</formula>
    </cfRule>
    <cfRule type="cellIs" dxfId="224" priority="253" stopIfTrue="1" operator="equal">
      <formula>"mt"</formula>
    </cfRule>
  </conditionalFormatting>
  <conditionalFormatting sqref="Q5">
    <cfRule type="cellIs" dxfId="223" priority="242" stopIfTrue="1" operator="equal">
      <formula>"GV"</formula>
    </cfRule>
    <cfRule type="cellIs" dxfId="222" priority="243" stopIfTrue="1" operator="equal">
      <formula>"PC"</formula>
    </cfRule>
    <cfRule type="cellIs" dxfId="221" priority="244" stopIfTrue="1" operator="equal">
      <formula>"R"</formula>
    </cfRule>
    <cfRule type="cellIs" dxfId="220" priority="245" stopIfTrue="1" operator="equal">
      <formula>"E"</formula>
    </cfRule>
    <cfRule type="cellIs" dxfId="219" priority="246" stopIfTrue="1" operator="equal">
      <formula>"PT"</formula>
    </cfRule>
    <cfRule type="cellIs" dxfId="218" priority="247" stopIfTrue="1" operator="equal">
      <formula>"mt"</formula>
    </cfRule>
  </conditionalFormatting>
  <conditionalFormatting sqref="D14:AH14">
    <cfRule type="expression" dxfId="217" priority="241">
      <formula>COUNTIF($D$13:$AH$13,férié)</formula>
    </cfRule>
  </conditionalFormatting>
  <conditionalFormatting sqref="Q2:Q10">
    <cfRule type="cellIs" dxfId="216" priority="236" stopIfTrue="1" operator="equal">
      <formula>"cc"</formula>
    </cfRule>
    <cfRule type="cellIs" dxfId="215" priority="237" stopIfTrue="1" operator="equal">
      <formula>"cl"</formula>
    </cfRule>
    <cfRule type="cellIs" dxfId="214" priority="238" stopIfTrue="1" operator="equal">
      <formula>"m"</formula>
    </cfRule>
  </conditionalFormatting>
  <conditionalFormatting sqref="Q2:Q10">
    <cfRule type="cellIs" dxfId="213" priority="233" stopIfTrue="1" operator="equal">
      <formula>"F"</formula>
    </cfRule>
    <cfRule type="cellIs" dxfId="212" priority="234" stopIfTrue="1" operator="equal">
      <formula>"WK"</formula>
    </cfRule>
    <cfRule type="cellIs" dxfId="211" priority="235" stopIfTrue="1" operator="equal">
      <formula>"T"</formula>
    </cfRule>
  </conditionalFormatting>
  <conditionalFormatting sqref="Q2:Q4 Q6:Q10">
    <cfRule type="cellIs" dxfId="210" priority="227" stopIfTrue="1" operator="equal">
      <formula>"GV"</formula>
    </cfRule>
    <cfRule type="cellIs" dxfId="209" priority="228" stopIfTrue="1" operator="equal">
      <formula>"PC"</formula>
    </cfRule>
    <cfRule type="cellIs" dxfId="208" priority="229" stopIfTrue="1" operator="equal">
      <formula>"R"</formula>
    </cfRule>
    <cfRule type="cellIs" dxfId="207" priority="230" stopIfTrue="1" operator="equal">
      <formula>"E"</formula>
    </cfRule>
    <cfRule type="cellIs" dxfId="206" priority="231" stopIfTrue="1" operator="equal">
      <formula>"PT"</formula>
    </cfRule>
    <cfRule type="cellIs" dxfId="205" priority="232" stopIfTrue="1" operator="equal">
      <formula>"mt"</formula>
    </cfRule>
  </conditionalFormatting>
  <conditionalFormatting sqref="Q5">
    <cfRule type="cellIs" dxfId="204" priority="221" stopIfTrue="1" operator="equal">
      <formula>"GV"</formula>
    </cfRule>
    <cfRule type="cellIs" dxfId="203" priority="222" stopIfTrue="1" operator="equal">
      <formula>"PC"</formula>
    </cfRule>
    <cfRule type="cellIs" dxfId="202" priority="223" stopIfTrue="1" operator="equal">
      <formula>"R"</formula>
    </cfRule>
    <cfRule type="cellIs" dxfId="201" priority="224" stopIfTrue="1" operator="equal">
      <formula>"E"</formula>
    </cfRule>
    <cfRule type="cellIs" dxfId="200" priority="225" stopIfTrue="1" operator="equal">
      <formula>"PT"</formula>
    </cfRule>
    <cfRule type="cellIs" dxfId="199" priority="226" stopIfTrue="1" operator="equal">
      <formula>"mt"</formula>
    </cfRule>
  </conditionalFormatting>
  <conditionalFormatting sqref="D14:AH14">
    <cfRule type="expression" dxfId="198" priority="220">
      <formula>COUNTIF($D$13:$AH$13,férié)</formula>
    </cfRule>
  </conditionalFormatting>
  <conditionalFormatting sqref="D16:AH16">
    <cfRule type="expression" dxfId="197" priority="70">
      <formula>D$13=""</formula>
    </cfRule>
    <cfRule type="expression" dxfId="196" priority="71">
      <formula>COUNTIF(JF,D$13)</formula>
    </cfRule>
    <cfRule type="expression" dxfId="195" priority="72">
      <formula>WEEKDAY(D$13,2)&gt;5</formula>
    </cfRule>
  </conditionalFormatting>
  <conditionalFormatting sqref="D16:AH16">
    <cfRule type="expression" dxfId="194" priority="68">
      <formula>COUNTIF(JF,D$13)</formula>
    </cfRule>
    <cfRule type="expression" dxfId="193" priority="69">
      <formula>WEEKDAY(D$13,2)&gt;5</formula>
    </cfRule>
  </conditionalFormatting>
  <conditionalFormatting sqref="D16:AH16">
    <cfRule type="expression" dxfId="192" priority="67" stopIfTrue="1">
      <formula>D$13=""</formula>
    </cfRule>
  </conditionalFormatting>
  <conditionalFormatting sqref="D17:AH17">
    <cfRule type="expression" dxfId="191" priority="64">
      <formula>D$13=""</formula>
    </cfRule>
    <cfRule type="expression" dxfId="190" priority="65">
      <formula>COUNTIF(JF,D$13)</formula>
    </cfRule>
    <cfRule type="expression" dxfId="189" priority="66">
      <formula>WEEKDAY(D$13,2)&gt;5</formula>
    </cfRule>
  </conditionalFormatting>
  <conditionalFormatting sqref="D17:AH17">
    <cfRule type="expression" dxfId="188" priority="62">
      <formula>COUNTIF(JF,D$13)</formula>
    </cfRule>
    <cfRule type="expression" dxfId="187" priority="63">
      <formula>WEEKDAY(D$13,2)&gt;5</formula>
    </cfRule>
  </conditionalFormatting>
  <conditionalFormatting sqref="D17:AH17">
    <cfRule type="expression" dxfId="186" priority="61" stopIfTrue="1">
      <formula>D$13=""</formula>
    </cfRule>
  </conditionalFormatting>
  <conditionalFormatting sqref="D18:AH18">
    <cfRule type="expression" dxfId="185" priority="52">
      <formula>D$13=""</formula>
    </cfRule>
    <cfRule type="expression" dxfId="184" priority="53">
      <formula>COUNTIF(JF,D$13)</formula>
    </cfRule>
    <cfRule type="expression" dxfId="183" priority="54">
      <formula>WEEKDAY(D$13,2)&gt;5</formula>
    </cfRule>
  </conditionalFormatting>
  <conditionalFormatting sqref="D18:AH18">
    <cfRule type="expression" dxfId="182" priority="50">
      <formula>COUNTIF(JF,D$13)</formula>
    </cfRule>
    <cfRule type="expression" dxfId="181" priority="51">
      <formula>WEEKDAY(D$13,2)&gt;5</formula>
    </cfRule>
  </conditionalFormatting>
  <conditionalFormatting sqref="D18:AH18">
    <cfRule type="expression" dxfId="180" priority="49" stopIfTrue="1">
      <formula>D$13=""</formula>
    </cfRule>
  </conditionalFormatting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  <legacy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M44"/>
  <sheetViews>
    <sheetView zoomScale="85" zoomScaleNormal="85" workbookViewId="0">
      <selection activeCell="C13" sqref="C13"/>
    </sheetView>
  </sheetViews>
  <sheetFormatPr baseColWidth="10" defaultRowHeight="12.75" x14ac:dyDescent="0.2"/>
  <sheetData>
    <row r="2" spans="1:13" x14ac:dyDescent="0.2">
      <c r="A2" s="48" t="s">
        <v>12</v>
      </c>
      <c r="B2" s="76" t="str">
        <f>janv!A15</f>
        <v>Cappou</v>
      </c>
    </row>
    <row r="3" spans="1:13" x14ac:dyDescent="0.2">
      <c r="A3" s="48" t="s">
        <v>13</v>
      </c>
      <c r="B3" s="76" t="s">
        <v>38</v>
      </c>
    </row>
    <row r="4" spans="1:13" x14ac:dyDescent="0.2">
      <c r="A4" s="48" t="s">
        <v>14</v>
      </c>
      <c r="C4" s="53" t="s">
        <v>38</v>
      </c>
    </row>
    <row r="5" spans="1:13" x14ac:dyDescent="0.2">
      <c r="A5" s="48" t="s">
        <v>15</v>
      </c>
      <c r="E5" s="53" t="s">
        <v>38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179" priority="1">
      <formula>COUNTIF(JF,DATE(Année_Calendaire,MONTH(B$13),$A14))</formula>
    </cfRule>
    <cfRule type="expression" dxfId="178" priority="3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2:M44"/>
  <sheetViews>
    <sheetView zoomScale="85" zoomScaleNormal="85" workbookViewId="0">
      <selection activeCell="E6" sqref="E6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34</v>
      </c>
    </row>
    <row r="3" spans="1:13" x14ac:dyDescent="0.2">
      <c r="A3" s="48" t="s">
        <v>13</v>
      </c>
      <c r="B3" s="76" t="s">
        <v>35</v>
      </c>
    </row>
    <row r="4" spans="1:13" x14ac:dyDescent="0.2">
      <c r="A4" s="48" t="s">
        <v>14</v>
      </c>
      <c r="C4" s="53" t="s">
        <v>76</v>
      </c>
    </row>
    <row r="5" spans="1:13" x14ac:dyDescent="0.2">
      <c r="A5" s="48" t="s">
        <v>15</v>
      </c>
      <c r="E5" s="53" t="s">
        <v>55</v>
      </c>
    </row>
    <row r="6" spans="1:13" x14ac:dyDescent="0.2">
      <c r="A6" s="48" t="s">
        <v>16</v>
      </c>
      <c r="E6" s="53" t="s">
        <v>77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177" priority="1">
      <formula>COUNTIF(JF,DATE(Année_Calendaire,MONTH(B$13),$A14))</formula>
    </cfRule>
    <cfRule type="expression" dxfId="176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2:M44"/>
  <sheetViews>
    <sheetView topLeftCell="A10" zoomScale="85" zoomScaleNormal="85" workbookViewId="0">
      <selection activeCell="G44" sqref="G44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41</v>
      </c>
    </row>
    <row r="3" spans="1:13" x14ac:dyDescent="0.2">
      <c r="A3" s="48" t="s">
        <v>13</v>
      </c>
      <c r="B3" s="76" t="s">
        <v>42</v>
      </c>
    </row>
    <row r="4" spans="1:13" x14ac:dyDescent="0.2">
      <c r="A4" s="48" t="s">
        <v>14</v>
      </c>
      <c r="C4" s="53">
        <v>40067</v>
      </c>
    </row>
    <row r="5" spans="1:13" x14ac:dyDescent="0.2">
      <c r="A5" s="48" t="s">
        <v>15</v>
      </c>
      <c r="E5" s="53">
        <v>40179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>
        <v>1</v>
      </c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>
        <v>1</v>
      </c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>
        <v>1</v>
      </c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175" priority="1">
      <formula>COUNTIF(JF,DATE(Année_Calendaire,MONTH(B$13),$A14))</formula>
    </cfRule>
    <cfRule type="expression" dxfId="174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2:M44"/>
  <sheetViews>
    <sheetView zoomScale="85" zoomScaleNormal="85" workbookViewId="0">
      <selection activeCell="G42" sqref="G42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45</v>
      </c>
    </row>
    <row r="3" spans="1:13" x14ac:dyDescent="0.2">
      <c r="A3" s="48" t="s">
        <v>13</v>
      </c>
      <c r="B3" s="76" t="s">
        <v>46</v>
      </c>
    </row>
    <row r="4" spans="1:13" x14ac:dyDescent="0.2">
      <c r="A4" s="48" t="s">
        <v>14</v>
      </c>
      <c r="C4" s="53">
        <v>39917</v>
      </c>
    </row>
    <row r="5" spans="1:13" x14ac:dyDescent="0.2">
      <c r="A5" s="48" t="s">
        <v>15</v>
      </c>
      <c r="E5" s="53">
        <v>40179</v>
      </c>
    </row>
    <row r="6" spans="1:13" x14ac:dyDescent="0.2">
      <c r="A6" s="48" t="s">
        <v>16</v>
      </c>
      <c r="E6" s="53" t="s">
        <v>38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>
        <v>1</v>
      </c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173" priority="1">
      <formula>COUNTIF(JF,DATE(Année_Calendaire,MONTH(B$13),$A14))</formula>
    </cfRule>
    <cfRule type="expression" dxfId="172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M44"/>
  <sheetViews>
    <sheetView zoomScale="85" zoomScaleNormal="85" workbookViewId="0">
      <selection activeCell="P18" sqref="P18"/>
    </sheetView>
  </sheetViews>
  <sheetFormatPr baseColWidth="10" defaultRowHeight="12.75" x14ac:dyDescent="0.2"/>
  <sheetData>
    <row r="2" spans="1:13" x14ac:dyDescent="0.2">
      <c r="A2" s="48" t="s">
        <v>12</v>
      </c>
      <c r="B2" s="76" t="s">
        <v>50</v>
      </c>
    </row>
    <row r="3" spans="1:13" x14ac:dyDescent="0.2">
      <c r="A3" s="48" t="s">
        <v>13</v>
      </c>
      <c r="B3" s="76" t="s">
        <v>57</v>
      </c>
    </row>
    <row r="4" spans="1:13" x14ac:dyDescent="0.2">
      <c r="A4" s="48" t="s">
        <v>14</v>
      </c>
      <c r="C4" s="53" t="s">
        <v>53</v>
      </c>
    </row>
    <row r="5" spans="1:13" x14ac:dyDescent="0.2">
      <c r="A5" s="48" t="s">
        <v>15</v>
      </c>
      <c r="E5" s="53" t="s">
        <v>55</v>
      </c>
    </row>
    <row r="6" spans="1:13" x14ac:dyDescent="0.2">
      <c r="A6" s="48" t="s">
        <v>16</v>
      </c>
      <c r="E6" s="53" t="s">
        <v>56</v>
      </c>
    </row>
    <row r="7" spans="1:13" x14ac:dyDescent="0.2">
      <c r="A7" s="48" t="s">
        <v>17</v>
      </c>
    </row>
    <row r="11" spans="1:13" x14ac:dyDescent="0.2">
      <c r="A11" s="68" t="s">
        <v>39</v>
      </c>
      <c r="B11" s="69">
        <f>Année_Calendaire</f>
        <v>2015</v>
      </c>
    </row>
    <row r="13" spans="1:13" x14ac:dyDescent="0.2">
      <c r="A13" s="51"/>
      <c r="B13" s="49">
        <f>EDATE(DATE('année calendaire'!A1,1,1),0)</f>
        <v>40543</v>
      </c>
      <c r="C13" s="49">
        <f>EDATE(DATE('année calendaire'!$A$1,2,1),0)</f>
        <v>40574</v>
      </c>
      <c r="D13" s="49">
        <f>EDATE(DATE('année calendaire'!$A$1,3,1),0)</f>
        <v>40602</v>
      </c>
      <c r="E13" s="49">
        <f>EDATE(DATE('année calendaire'!$A$1,4,1),0)</f>
        <v>40633</v>
      </c>
      <c r="F13" s="49">
        <f>EDATE(DATE('année calendaire'!$A$1,5,1),0)</f>
        <v>40663</v>
      </c>
      <c r="G13" s="49">
        <f>EDATE(DATE('année calendaire'!$A$1,6,1),0)</f>
        <v>40694</v>
      </c>
      <c r="H13" s="49">
        <f>EDATE(DATE('année calendaire'!$A$1,7,1),0)</f>
        <v>40724</v>
      </c>
      <c r="I13" s="49">
        <f>EDATE(DATE('année calendaire'!$A$1,8,1),0)</f>
        <v>40755</v>
      </c>
      <c r="J13" s="49">
        <f>EDATE(DATE('année calendaire'!$A$1,9,1),0)</f>
        <v>40786</v>
      </c>
      <c r="K13" s="49">
        <f>EDATE(DATE('année calendaire'!$A$1,10,1),0)</f>
        <v>40816</v>
      </c>
      <c r="L13" s="49">
        <f>EDATE(DATE('année calendaire'!$A$1,11,1),0)</f>
        <v>40847</v>
      </c>
      <c r="M13" s="49">
        <f>EDATE(DATE('année calendaire'!$A$1,12,1),0)</f>
        <v>40877</v>
      </c>
    </row>
    <row r="14" spans="1:13" x14ac:dyDescent="0.2">
      <c r="A14" s="50">
        <v>1</v>
      </c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</row>
    <row r="15" spans="1:13" x14ac:dyDescent="0.2">
      <c r="A15" s="50">
        <v>2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</row>
    <row r="16" spans="1:13" x14ac:dyDescent="0.2">
      <c r="A16" s="50">
        <v>3</v>
      </c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</row>
    <row r="17" spans="1:13" x14ac:dyDescent="0.2">
      <c r="A17" s="50">
        <v>4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</row>
    <row r="18" spans="1:13" x14ac:dyDescent="0.2">
      <c r="A18" s="50">
        <v>5</v>
      </c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</row>
    <row r="19" spans="1:13" x14ac:dyDescent="0.2">
      <c r="A19" s="50">
        <v>6</v>
      </c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</row>
    <row r="20" spans="1:13" x14ac:dyDescent="0.2">
      <c r="A20" s="50">
        <v>7</v>
      </c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</row>
    <row r="21" spans="1:13" x14ac:dyDescent="0.2">
      <c r="A21" s="50">
        <v>8</v>
      </c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</row>
    <row r="22" spans="1:13" x14ac:dyDescent="0.2">
      <c r="A22" s="50">
        <v>9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</row>
    <row r="23" spans="1:13" x14ac:dyDescent="0.2">
      <c r="A23" s="50">
        <v>10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</row>
    <row r="24" spans="1:13" x14ac:dyDescent="0.2">
      <c r="A24" s="50">
        <v>11</v>
      </c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</row>
    <row r="25" spans="1:13" x14ac:dyDescent="0.2">
      <c r="A25" s="50">
        <v>12</v>
      </c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</row>
    <row r="26" spans="1:13" x14ac:dyDescent="0.2">
      <c r="A26" s="50">
        <v>13</v>
      </c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</row>
    <row r="27" spans="1:13" x14ac:dyDescent="0.2">
      <c r="A27" s="50">
        <v>14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</row>
    <row r="28" spans="1:13" x14ac:dyDescent="0.2">
      <c r="A28" s="50">
        <v>15</v>
      </c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</row>
    <row r="29" spans="1:13" x14ac:dyDescent="0.2">
      <c r="A29" s="50">
        <v>16</v>
      </c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</row>
    <row r="30" spans="1:13" x14ac:dyDescent="0.2">
      <c r="A30" s="50">
        <v>17</v>
      </c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</row>
    <row r="31" spans="1:13" x14ac:dyDescent="0.2">
      <c r="A31" s="50">
        <v>18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</row>
    <row r="32" spans="1:13" x14ac:dyDescent="0.2">
      <c r="A32" s="50">
        <v>19</v>
      </c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</row>
    <row r="33" spans="1:13" x14ac:dyDescent="0.2">
      <c r="A33" s="50">
        <v>20</v>
      </c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</row>
    <row r="34" spans="1:13" x14ac:dyDescent="0.2">
      <c r="A34" s="50">
        <v>21</v>
      </c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</row>
    <row r="35" spans="1:13" x14ac:dyDescent="0.2">
      <c r="A35" s="50">
        <v>22</v>
      </c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</row>
    <row r="36" spans="1:13" x14ac:dyDescent="0.2">
      <c r="A36" s="50">
        <v>23</v>
      </c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</row>
    <row r="37" spans="1:13" x14ac:dyDescent="0.2">
      <c r="A37" s="50">
        <v>24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</row>
    <row r="38" spans="1:13" x14ac:dyDescent="0.2">
      <c r="A38" s="50">
        <v>25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 x14ac:dyDescent="0.2">
      <c r="A39" s="50">
        <v>26</v>
      </c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 x14ac:dyDescent="0.2">
      <c r="A40" s="50">
        <v>27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 x14ac:dyDescent="0.2">
      <c r="A41" s="50">
        <v>28</v>
      </c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 x14ac:dyDescent="0.2">
      <c r="A42" s="50">
        <v>29</v>
      </c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 x14ac:dyDescent="0.2">
      <c r="A43" s="50">
        <v>30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 x14ac:dyDescent="0.2">
      <c r="A44" s="50">
        <v>31</v>
      </c>
      <c r="B44" s="55"/>
      <c r="C44" s="55"/>
      <c r="D44" s="55"/>
      <c r="E44" s="55"/>
      <c r="F44" s="55">
        <v>1</v>
      </c>
      <c r="G44" s="55"/>
      <c r="H44" s="55"/>
      <c r="I44" s="55"/>
      <c r="J44" s="55"/>
      <c r="K44" s="55"/>
      <c r="L44" s="55"/>
      <c r="M44" s="55"/>
    </row>
  </sheetData>
  <conditionalFormatting sqref="B14:M44">
    <cfRule type="expression" dxfId="171" priority="1">
      <formula>COUNTIF(JF,DATE(Année_Calendaire,MONTH(B$13),$A14))</formula>
    </cfRule>
    <cfRule type="expression" dxfId="170" priority="2">
      <formula>WEEKDAY(DATE(Année_Calendaire,MONTH(B$13),$A14),2)&gt;5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G19"/>
  <sheetViews>
    <sheetView workbookViewId="0">
      <selection activeCell="M37" sqref="M37"/>
    </sheetView>
  </sheetViews>
  <sheetFormatPr baseColWidth="10" defaultRowHeight="12.75" x14ac:dyDescent="0.2"/>
  <cols>
    <col min="1" max="1" width="20.7109375" customWidth="1"/>
    <col min="2" max="2" width="20" customWidth="1"/>
    <col min="4" max="4" width="11.5703125" customWidth="1"/>
    <col min="5" max="5" width="23.85546875" customWidth="1"/>
    <col min="6" max="6" width="11.5703125" customWidth="1"/>
    <col min="7" max="7" width="15" customWidth="1"/>
  </cols>
  <sheetData>
    <row r="1" spans="1:7" x14ac:dyDescent="0.2">
      <c r="A1" s="112">
        <v>2015</v>
      </c>
      <c r="B1" s="113"/>
      <c r="D1" s="18"/>
      <c r="E1" s="19"/>
      <c r="F1" s="111"/>
      <c r="G1" s="111"/>
    </row>
    <row r="2" spans="1:7" x14ac:dyDescent="0.2">
      <c r="A2" s="114"/>
      <c r="B2" s="115"/>
      <c r="D2" s="20"/>
      <c r="E2" s="17"/>
      <c r="F2" s="111"/>
      <c r="G2" s="111"/>
    </row>
    <row r="3" spans="1:7" x14ac:dyDescent="0.2">
      <c r="A3" s="14">
        <f>("01/01/"&amp;Année_Calendaire)*1</f>
        <v>40543</v>
      </c>
      <c r="B3" s="15" t="s">
        <v>0</v>
      </c>
      <c r="D3" s="20"/>
      <c r="E3" s="17"/>
      <c r="F3" s="12"/>
      <c r="G3" s="12"/>
    </row>
    <row r="4" spans="1:7" x14ac:dyDescent="0.2">
      <c r="A4" s="14">
        <f>IF(MOD(19*MOD(A1,19)+24,30)+MOD(2*MOD(A1,4)+4*MOD(A1,7)+6* MOD(19*MOD(A1,19)+24,30)+5,7)-9&lt;=0,DATE(A1,3,22+MOD(19*MOD(A1, 19)+24,30)+MOD(2*MOD(A1,4)+4*MOD(A1,7)+6*MOD(19*MOD(A1,19)+24, 30)+5,7)),DATE(A1,4,MOD(19*MOD(A1,19)+24,30)+MOD(2*MOD(A1,4)+4* MOD(A1,7)+6*MOD(19*MOD(A1,19)+24,30)+5,7)-9))</f>
        <v>40637</v>
      </c>
      <c r="B4" s="15" t="s">
        <v>1</v>
      </c>
      <c r="D4" s="20"/>
      <c r="E4" s="17"/>
      <c r="F4" s="21"/>
      <c r="G4" s="12"/>
    </row>
    <row r="5" spans="1:7" x14ac:dyDescent="0.2">
      <c r="A5" s="14">
        <f>A4+1</f>
        <v>40638</v>
      </c>
      <c r="B5" s="15" t="s">
        <v>2</v>
      </c>
      <c r="D5" s="20"/>
      <c r="E5" s="17"/>
      <c r="F5" s="12"/>
      <c r="G5" s="21"/>
    </row>
    <row r="6" spans="1:7" x14ac:dyDescent="0.2">
      <c r="A6" s="14">
        <f>("01/05/"&amp;Année_Calendaire)*1</f>
        <v>40663</v>
      </c>
      <c r="B6" s="15" t="s">
        <v>3</v>
      </c>
      <c r="D6" s="20"/>
      <c r="E6" s="17"/>
      <c r="F6" s="12"/>
      <c r="G6" s="12"/>
    </row>
    <row r="7" spans="1:7" x14ac:dyDescent="0.2">
      <c r="A7" s="14">
        <f>A4+39</f>
        <v>40676</v>
      </c>
      <c r="B7" s="15" t="s">
        <v>4</v>
      </c>
      <c r="D7" s="20"/>
      <c r="E7" s="17"/>
      <c r="F7" s="12"/>
      <c r="G7" s="12"/>
    </row>
    <row r="8" spans="1:7" x14ac:dyDescent="0.2">
      <c r="A8" s="14">
        <f>A4+49</f>
        <v>40686</v>
      </c>
      <c r="B8" s="15" t="s">
        <v>5</v>
      </c>
      <c r="D8" s="20"/>
      <c r="E8" s="17"/>
      <c r="F8" s="21"/>
      <c r="G8" s="12"/>
    </row>
    <row r="9" spans="1:7" x14ac:dyDescent="0.2">
      <c r="A9" s="14">
        <f>A4+50</f>
        <v>40687</v>
      </c>
      <c r="B9" s="15" t="s">
        <v>6</v>
      </c>
      <c r="D9" s="20"/>
      <c r="E9" s="17"/>
      <c r="F9" s="21"/>
      <c r="G9" s="12"/>
    </row>
    <row r="10" spans="1:7" x14ac:dyDescent="0.2">
      <c r="A10" s="14">
        <f>("14/07/"&amp;Année_Calendaire)*1</f>
        <v>40737</v>
      </c>
      <c r="B10" s="15" t="s">
        <v>7</v>
      </c>
      <c r="D10" s="20"/>
      <c r="E10" s="17"/>
      <c r="F10" s="21"/>
      <c r="G10" s="12"/>
    </row>
    <row r="11" spans="1:7" x14ac:dyDescent="0.2">
      <c r="A11" s="14">
        <f>("15/08/"&amp;Année_Calendaire)*1</f>
        <v>40769</v>
      </c>
      <c r="B11" s="15" t="s">
        <v>8</v>
      </c>
      <c r="D11" s="20"/>
      <c r="E11" s="17"/>
      <c r="F11" s="21"/>
      <c r="G11" s="12"/>
    </row>
    <row r="12" spans="1:7" x14ac:dyDescent="0.2">
      <c r="A12" s="14">
        <f>("27/09/"&amp;Année_Calendaire)*1</f>
        <v>40812</v>
      </c>
      <c r="B12" s="16" t="s">
        <v>33</v>
      </c>
      <c r="D12" s="20"/>
      <c r="E12" s="17"/>
      <c r="F12" s="21"/>
      <c r="G12" s="12"/>
    </row>
    <row r="13" spans="1:7" x14ac:dyDescent="0.2">
      <c r="A13" s="14">
        <f>("01/11/"&amp;Année_Calendaire)*1</f>
        <v>40847</v>
      </c>
      <c r="B13" s="15" t="s">
        <v>9</v>
      </c>
      <c r="D13" s="20"/>
      <c r="E13" s="17"/>
      <c r="F13" s="21"/>
      <c r="G13" s="12"/>
    </row>
    <row r="14" spans="1:7" x14ac:dyDescent="0.2">
      <c r="A14" s="14">
        <f>("11/11/"&amp;Année_Calendaire)*1</f>
        <v>40857</v>
      </c>
      <c r="B14" s="15" t="s">
        <v>10</v>
      </c>
      <c r="D14" s="20"/>
      <c r="E14" s="17"/>
      <c r="F14" s="21"/>
      <c r="G14" s="12"/>
    </row>
    <row r="15" spans="1:7" x14ac:dyDescent="0.2">
      <c r="A15" s="14">
        <f>("25/12/"&amp;Année_Calendaire)*1</f>
        <v>40901</v>
      </c>
      <c r="B15" s="15" t="s">
        <v>11</v>
      </c>
      <c r="D15" s="20"/>
      <c r="E15" s="17"/>
      <c r="F15" s="22"/>
      <c r="G15" s="12"/>
    </row>
    <row r="16" spans="1:7" x14ac:dyDescent="0.2">
      <c r="A16" s="14">
        <f>A15+7</f>
        <v>40908</v>
      </c>
      <c r="B16" s="13">
        <v>0</v>
      </c>
      <c r="D16" s="20"/>
      <c r="E16" s="17"/>
      <c r="F16" s="22"/>
      <c r="G16" s="12"/>
    </row>
    <row r="17" spans="1:7" x14ac:dyDescent="0.2">
      <c r="A17" s="14"/>
      <c r="B17" s="15"/>
      <c r="D17" s="20"/>
      <c r="E17" s="17"/>
      <c r="F17" s="22"/>
      <c r="G17" s="12"/>
    </row>
    <row r="18" spans="1:7" x14ac:dyDescent="0.2">
      <c r="A18" s="14"/>
      <c r="B18" s="15"/>
      <c r="D18" s="12"/>
      <c r="E18" s="12"/>
      <c r="F18" s="12"/>
      <c r="G18" s="12"/>
    </row>
    <row r="19" spans="1:7" x14ac:dyDescent="0.2">
      <c r="A19" s="14"/>
      <c r="B19" s="15"/>
    </row>
  </sheetData>
  <mergeCells count="2">
    <mergeCell ref="F1:G2"/>
    <mergeCell ref="A1:B2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H10"/>
  <sheetViews>
    <sheetView workbookViewId="0">
      <selection activeCell="G9" sqref="G9"/>
    </sheetView>
  </sheetViews>
  <sheetFormatPr baseColWidth="10" defaultRowHeight="15" x14ac:dyDescent="0.25"/>
  <cols>
    <col min="1" max="1" width="14.140625" style="99" customWidth="1"/>
    <col min="2" max="2" width="15.42578125" style="99" customWidth="1"/>
    <col min="3" max="3" width="15.5703125" style="99" customWidth="1"/>
    <col min="4" max="4" width="15.85546875" style="99" customWidth="1"/>
    <col min="5" max="5" width="14.42578125" style="99" bestFit="1" customWidth="1"/>
    <col min="6" max="6" width="8.140625" style="99" customWidth="1"/>
    <col min="7" max="7" width="11.42578125" style="86"/>
    <col min="8" max="8" width="39.85546875" style="86" customWidth="1"/>
    <col min="9" max="16384" width="11.42578125" style="86"/>
  </cols>
  <sheetData>
    <row r="1" spans="1:8" ht="43.5" customHeight="1" thickBot="1" x14ac:dyDescent="0.3">
      <c r="A1" s="90" t="s">
        <v>67</v>
      </c>
      <c r="B1" s="91" t="s">
        <v>66</v>
      </c>
      <c r="C1" s="91" t="s">
        <v>65</v>
      </c>
      <c r="D1" s="91" t="s">
        <v>64</v>
      </c>
      <c r="E1" s="94" t="s">
        <v>63</v>
      </c>
      <c r="F1" s="93" t="s">
        <v>52</v>
      </c>
      <c r="G1" s="89"/>
      <c r="H1" s="88" t="s">
        <v>62</v>
      </c>
    </row>
    <row r="2" spans="1:8" x14ac:dyDescent="0.25">
      <c r="A2" s="96" t="s">
        <v>68</v>
      </c>
      <c r="B2" s="96" t="s">
        <v>69</v>
      </c>
      <c r="C2" s="96"/>
      <c r="D2" s="96">
        <v>0</v>
      </c>
      <c r="E2" s="96"/>
      <c r="F2" s="92">
        <v>1</v>
      </c>
      <c r="G2" s="87"/>
      <c r="H2" s="116" t="s">
        <v>61</v>
      </c>
    </row>
    <row r="3" spans="1:8" x14ac:dyDescent="0.25">
      <c r="A3" s="96" t="s">
        <v>70</v>
      </c>
      <c r="B3" s="96" t="s">
        <v>73</v>
      </c>
      <c r="C3" s="96"/>
      <c r="D3" s="96">
        <v>3</v>
      </c>
      <c r="E3" s="96"/>
      <c r="F3" s="92">
        <v>2</v>
      </c>
      <c r="G3" s="87"/>
      <c r="H3" s="117"/>
    </row>
    <row r="4" spans="1:8" x14ac:dyDescent="0.25">
      <c r="A4" s="96" t="s">
        <v>71</v>
      </c>
      <c r="B4" s="96" t="s">
        <v>74</v>
      </c>
      <c r="C4" s="96"/>
      <c r="D4" s="96">
        <v>1</v>
      </c>
      <c r="E4" s="96"/>
      <c r="F4" s="92">
        <v>3</v>
      </c>
      <c r="G4" s="87"/>
      <c r="H4" s="118" t="s">
        <v>60</v>
      </c>
    </row>
    <row r="5" spans="1:8" x14ac:dyDescent="0.25">
      <c r="A5" s="96" t="s">
        <v>72</v>
      </c>
      <c r="B5" s="96" t="s">
        <v>75</v>
      </c>
      <c r="C5" s="96"/>
      <c r="D5" s="96">
        <v>1</v>
      </c>
      <c r="E5" s="96"/>
      <c r="F5" s="92">
        <v>4</v>
      </c>
      <c r="G5" s="87"/>
      <c r="H5" s="118"/>
    </row>
    <row r="6" spans="1:8" x14ac:dyDescent="0.25">
      <c r="A6" s="96" t="s">
        <v>78</v>
      </c>
      <c r="B6" s="96" t="s">
        <v>79</v>
      </c>
      <c r="C6" s="96"/>
      <c r="D6" s="96">
        <v>0</v>
      </c>
      <c r="E6" s="96"/>
      <c r="F6" s="92">
        <v>5</v>
      </c>
      <c r="G6" s="87"/>
      <c r="H6" s="118" t="s">
        <v>59</v>
      </c>
    </row>
    <row r="7" spans="1:8" x14ac:dyDescent="0.25">
      <c r="A7" s="95"/>
      <c r="B7" s="95"/>
      <c r="C7" s="96"/>
      <c r="D7" s="96"/>
      <c r="E7" s="96"/>
      <c r="F7" s="92"/>
      <c r="G7" s="87"/>
      <c r="H7" s="118"/>
    </row>
    <row r="8" spans="1:8" x14ac:dyDescent="0.25">
      <c r="A8" s="95"/>
      <c r="B8" s="95"/>
      <c r="C8" s="96"/>
      <c r="D8" s="97"/>
      <c r="E8" s="98"/>
      <c r="F8" s="92"/>
      <c r="G8" s="87"/>
      <c r="H8" s="118" t="s">
        <v>58</v>
      </c>
    </row>
    <row r="9" spans="1:8" x14ac:dyDescent="0.25">
      <c r="A9" s="95"/>
      <c r="B9" s="95"/>
      <c r="C9" s="96"/>
      <c r="D9" s="96"/>
      <c r="E9" s="96"/>
      <c r="F9" s="92"/>
      <c r="G9" s="87"/>
      <c r="H9" s="118"/>
    </row>
    <row r="10" spans="1:8" x14ac:dyDescent="0.25">
      <c r="A10" s="96"/>
      <c r="B10" s="96"/>
      <c r="C10" s="96"/>
      <c r="D10" s="96"/>
      <c r="E10" s="96"/>
      <c r="F10" s="92"/>
      <c r="G10" s="87"/>
      <c r="H10" s="87"/>
    </row>
  </sheetData>
  <mergeCells count="4">
    <mergeCell ref="H2:H3"/>
    <mergeCell ref="H4:H5"/>
    <mergeCell ref="H6:H7"/>
    <mergeCell ref="H8:H9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5</vt:i4>
      </vt:variant>
    </vt:vector>
  </HeadingPairs>
  <TitlesOfParts>
    <vt:vector size="27" baseType="lpstr">
      <vt:lpstr>mémo</vt:lpstr>
      <vt:lpstr>Menu</vt:lpstr>
      <vt:lpstr>0-5 ans</vt:lpstr>
      <vt:lpstr>janv</vt:lpstr>
      <vt:lpstr>fev</vt:lpstr>
      <vt:lpstr>mars</vt:lpstr>
      <vt:lpstr>avril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FicheM</vt:lpstr>
      <vt:lpstr>1</vt:lpstr>
      <vt:lpstr>2</vt:lpstr>
      <vt:lpstr>3</vt:lpstr>
      <vt:lpstr>4</vt:lpstr>
      <vt:lpstr>année calendaire</vt:lpstr>
      <vt:lpstr>Annexe One</vt:lpstr>
      <vt:lpstr>Année_Calendaire</vt:lpstr>
      <vt:lpstr>JF</vt:lpstr>
      <vt:lpstr>Pâques</vt:lpstr>
      <vt:lpstr>Pentecôte</vt:lpstr>
      <vt:lpstr>mai!Zone_d_impression</vt:lpstr>
    </vt:vector>
  </TitlesOfParts>
  <Company>CVFE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AnneC</dc:creator>
  <cp:lastModifiedBy>gmb</cp:lastModifiedBy>
  <cp:lastPrinted>2014-01-14T06:55:29Z</cp:lastPrinted>
  <dcterms:created xsi:type="dcterms:W3CDTF">2006-12-20T10:58:30Z</dcterms:created>
  <dcterms:modified xsi:type="dcterms:W3CDTF">2015-06-03T10:48:45Z</dcterms:modified>
</cp:coreProperties>
</file>